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2.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Лист1" sheetId="1" state="visible" r:id="rId2"/>
    <sheet name="Лист2" sheetId="2" state="visible" r:id="rId3"/>
  </sheets>
  <externalReferences>
    <externalReference r:id="rId4"/>
  </externalReferenc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<sst xmlns="http://schemas.openxmlformats.org/spreadsheetml/2006/main" count="7449" uniqueCount="317">
  <si>
    <t>ISBN</t>
  </si>
  <si>
    <t>Chapter number</t>
  </si>
  <si>
    <t>Chapter name</t>
  </si>
  <si>
    <t>Chapter icon</t>
  </si>
  <si>
    <t>Assessment valid chapter</t>
  </si>
  <si>
    <t>Sub-chapter number</t>
  </si>
  <si>
    <t>Sub-chapter name</t>
  </si>
  <si>
    <t>Type</t>
  </si>
  <si>
    <t>Number</t>
  </si>
  <si>
    <t>Variant</t>
  </si>
  <si>
    <t>Difficulty level</t>
  </si>
  <si>
    <t>Albert difficulty level</t>
  </si>
  <si>
    <t>Number &amp; variant</t>
  </si>
  <si>
    <t>Global ID</t>
  </si>
  <si>
    <t>Exercise skill</t>
  </si>
  <si>
    <t>Calculator allowed</t>
  </si>
  <si>
    <t>Exercise text</t>
  </si>
  <si>
    <t>Exercise image</t>
  </si>
  <si>
    <t>Lesson ID</t>
  </si>
  <si>
    <t>Knowledge area ID</t>
  </si>
  <si>
    <t>Knowledge area name</t>
  </si>
  <si>
    <t>Knowledge group ID</t>
  </si>
  <si>
    <t>Knowledge group name</t>
  </si>
  <si>
    <t>Chapter lessons</t>
  </si>
  <si>
    <t>Tal</t>
  </si>
  <si>
    <t>NumberTheory</t>
  </si>
  <si>
    <t>X</t>
  </si>
  <si>
    <t>x1_1x</t>
  </si>
  <si>
    <t>Grundkurs</t>
  </si>
  <si>
    <t>G</t>
  </si>
  <si>
    <t>Easy</t>
  </si>
  <si>
    <t>2_8_3</t>
  </si>
  <si>
    <t>1_17;1_17_10;1_17_4;1_17_8;1_17_9;1_17_7;1_17_5;1_18;1_18_3;</t>
  </si>
  <si>
    <t>a</t>
  </si>
  <si>
    <t>Medium</t>
  </si>
  <si>
    <t>2_19_3</t>
  </si>
  <si>
    <t>b</t>
  </si>
  <si>
    <t>4_18_10</t>
  </si>
  <si>
    <t>c</t>
  </si>
  <si>
    <t>1_3_7</t>
  </si>
  <si>
    <t>d</t>
  </si>
  <si>
    <t>2_19_14</t>
  </si>
  <si>
    <t>2_8_6</t>
  </si>
  <si>
    <t>1_3</t>
  </si>
  <si>
    <t>6_4</t>
  </si>
  <si>
    <t>1_10_2</t>
  </si>
  <si>
    <t>3_2_5</t>
  </si>
  <si>
    <t>1_3_15</t>
  </si>
  <si>
    <t>4_18_6</t>
  </si>
  <si>
    <t>1_3_6</t>
  </si>
  <si>
    <t>4_14</t>
  </si>
  <si>
    <t>e</t>
  </si>
  <si>
    <t>1_17_4</t>
  </si>
  <si>
    <t>f</t>
  </si>
  <si>
    <t>1_5_1</t>
  </si>
  <si>
    <t>2_24_1</t>
  </si>
  <si>
    <t>3_1_11</t>
  </si>
  <si>
    <t>1_17_9</t>
  </si>
  <si>
    <t>2_1_2</t>
  </si>
  <si>
    <t>1_16_5</t>
  </si>
  <si>
    <t>1_18_2</t>
  </si>
  <si>
    <t>6_1</t>
  </si>
  <si>
    <t>4_15_3</t>
  </si>
  <si>
    <t>3_1_4</t>
  </si>
  <si>
    <t>MD9_10_3</t>
  </si>
  <si>
    <t>4_8</t>
  </si>
  <si>
    <t>1_9_1</t>
  </si>
  <si>
    <t>1_17_2</t>
  </si>
  <si>
    <t>3_1_1</t>
  </si>
  <si>
    <t>1_11</t>
  </si>
  <si>
    <t>1_17_6</t>
  </si>
  <si>
    <t>1_5_2</t>
  </si>
  <si>
    <t>4_12_2</t>
  </si>
  <si>
    <t>4_18</t>
  </si>
  <si>
    <t>1_15_3</t>
  </si>
  <si>
    <t>1_2</t>
  </si>
  <si>
    <t>4_22_7</t>
  </si>
  <si>
    <t>MD9_12_1</t>
  </si>
  <si>
    <t>1_18_1</t>
  </si>
  <si>
    <t>2_19_12</t>
  </si>
  <si>
    <t>1_6_1</t>
  </si>
  <si>
    <t>4_19</t>
  </si>
  <si>
    <t>4_24</t>
  </si>
  <si>
    <t>4_11_1</t>
  </si>
  <si>
    <t>2_17</t>
  </si>
  <si>
    <t>4_23_2</t>
  </si>
  <si>
    <t>1_4_3</t>
  </si>
  <si>
    <t>1_9_2</t>
  </si>
  <si>
    <t>4_15_2</t>
  </si>
  <si>
    <t>3_2_16</t>
  </si>
  <si>
    <t>2_24</t>
  </si>
  <si>
    <t>1_6_4</t>
  </si>
  <si>
    <t>MD9_13_1</t>
  </si>
  <si>
    <t>1_3_8</t>
  </si>
  <si>
    <t>4_6_2</t>
  </si>
  <si>
    <t>2_19_16</t>
  </si>
  <si>
    <t>2_11_3</t>
  </si>
  <si>
    <t>1_6_3</t>
  </si>
  <si>
    <t>2_23</t>
  </si>
  <si>
    <t>2_24_3</t>
  </si>
  <si>
    <t>1_19_2</t>
  </si>
  <si>
    <t>1_3_5</t>
  </si>
  <si>
    <t>1_16_2</t>
  </si>
  <si>
    <t>4_23_1</t>
  </si>
  <si>
    <t>1_3_14</t>
  </si>
  <si>
    <t>1_15_5</t>
  </si>
  <si>
    <t>4_21_1</t>
  </si>
  <si>
    <t>1_1</t>
  </si>
  <si>
    <t>1_2_5</t>
  </si>
  <si>
    <t>3_2_7</t>
  </si>
  <si>
    <t>2_14</t>
  </si>
  <si>
    <t>1_2_4</t>
  </si>
  <si>
    <t>4_21</t>
  </si>
  <si>
    <t>2_19_7</t>
  </si>
  <si>
    <t>4_22</t>
  </si>
  <si>
    <t>1_3_11</t>
  </si>
  <si>
    <t>3_1_6</t>
  </si>
  <si>
    <t>1_16</t>
  </si>
  <si>
    <t>4_7</t>
  </si>
  <si>
    <t>2_9</t>
  </si>
  <si>
    <t>1_5_3</t>
  </si>
  <si>
    <t>4_24_2</t>
  </si>
  <si>
    <t>4_3</t>
  </si>
  <si>
    <t>4_23</t>
  </si>
  <si>
    <t>2_19_6</t>
  </si>
  <si>
    <t>2_8_9</t>
  </si>
  <si>
    <t>1_19_4</t>
  </si>
  <si>
    <t>1_19_3</t>
  </si>
  <si>
    <t>2_19</t>
  </si>
  <si>
    <t>4_18_8</t>
  </si>
  <si>
    <t>6_2</t>
  </si>
  <si>
    <t>6_3</t>
  </si>
  <si>
    <t>1_3_10</t>
  </si>
  <si>
    <t>4_9</t>
  </si>
  <si>
    <t>1_6_2</t>
  </si>
  <si>
    <t>2_20</t>
  </si>
  <si>
    <t>2_8</t>
  </si>
  <si>
    <t>1_17_10</t>
  </si>
  <si>
    <t>3_2_6</t>
  </si>
  <si>
    <t>3_2_11</t>
  </si>
  <si>
    <t>2_19_5</t>
  </si>
  <si>
    <t>1_17_8</t>
  </si>
  <si>
    <t>4_12_1</t>
  </si>
  <si>
    <t>2_11</t>
  </si>
  <si>
    <t>4_18_3</t>
  </si>
  <si>
    <t>1_17_5</t>
  </si>
  <si>
    <t>1_17_3</t>
  </si>
  <si>
    <t>1_2_6</t>
  </si>
  <si>
    <t>3_2_1</t>
  </si>
  <si>
    <t>4_15</t>
  </si>
  <si>
    <t>1_16_6</t>
  </si>
  <si>
    <t>3_2_9</t>
  </si>
  <si>
    <t>2_19_8</t>
  </si>
  <si>
    <t>3_1_3</t>
  </si>
  <si>
    <t>4_22_11</t>
  </si>
  <si>
    <t>1_16_7</t>
  </si>
  <si>
    <t>3_1_9</t>
  </si>
  <si>
    <t>1_12</t>
  </si>
  <si>
    <t>4_5</t>
  </si>
  <si>
    <t>1_10_1</t>
  </si>
  <si>
    <t>2_8_2</t>
  </si>
  <si>
    <t>SF</t>
  </si>
  <si>
    <t>(-3) är ett naturligt tal.</t>
  </si>
  <si>
    <t>$\dfrac{3}{4}$ är ett rationellt tal.</t>
  </si>
  <si>
    <t>789 är ett udda tal.</t>
  </si>
  <si>
    <t>Alla tal som är delbara med 5 måste ha siffersumman 5.</t>
  </si>
  <si>
    <t>Alla tal som är delbara med 6 är jämna.</t>
  </si>
  <si>
    <t>4_19_1</t>
  </si>
  <si>
    <t>12 är ett primtal.</t>
  </si>
  <si>
    <t>15 är ett kvadrattal</t>
  </si>
  <si>
    <t>$\sqrt{64}=8$</t>
  </si>
  <si>
    <t>$0.2\^2=0.02$</t>
  </si>
  <si>
    <t>En kvadrat har arean 29 cm$\^2$. Sidan i kvadraten är $\sqrt{29}$</t>
  </si>
  <si>
    <t>1_12_2</t>
  </si>
  <si>
    <t>Den längsta sidan i en rätvinklig triangel kallas för hypotenusa.</t>
  </si>
  <si>
    <t>Pythagoras sats gäller för alla trianglar.</t>
  </si>
  <si>
    <t>x1_2x</t>
  </si>
  <si>
    <t>Diagnos</t>
  </si>
  <si>
    <t>D</t>
  </si>
  <si>
    <t>3_2_15</t>
  </si>
  <si>
    <t>1_18_3</t>
  </si>
  <si>
    <t>4_2</t>
  </si>
  <si>
    <t>1_6_5</t>
  </si>
  <si>
    <t>1_3_12</t>
  </si>
  <si>
    <t>4_18_5</t>
  </si>
  <si>
    <t>3_2_3</t>
  </si>
  <si>
    <t>1_12_5</t>
  </si>
  <si>
    <t>4_16</t>
  </si>
  <si>
    <t>3_2_2</t>
  </si>
  <si>
    <t>3_1_5</t>
  </si>
  <si>
    <t>2_24_4</t>
  </si>
  <si>
    <t>x1_3x</t>
  </si>
  <si>
    <t>Blå kurs</t>
  </si>
  <si>
    <t>B</t>
  </si>
  <si>
    <t>1_6</t>
  </si>
  <si>
    <t>2_1</t>
  </si>
  <si>
    <t>1_10_4</t>
  </si>
  <si>
    <t>4_6_1</t>
  </si>
  <si>
    <t>4_23_3</t>
  </si>
  <si>
    <t>4_18_11</t>
  </si>
  <si>
    <t>1_19_1</t>
  </si>
  <si>
    <t>2_1_1</t>
  </si>
  <si>
    <t>MD9_12_0</t>
  </si>
  <si>
    <t>2_5</t>
  </si>
  <si>
    <t>3_2_4</t>
  </si>
  <si>
    <t>1_3_1</t>
  </si>
  <si>
    <t>4_10</t>
  </si>
  <si>
    <t>2_24_2</t>
  </si>
  <si>
    <t>4_15_1</t>
  </si>
  <si>
    <t>1_15_6</t>
  </si>
  <si>
    <t>4_20</t>
  </si>
  <si>
    <t>1_4</t>
  </si>
  <si>
    <t>2_19_10</t>
  </si>
  <si>
    <t>1_15_2</t>
  </si>
  <si>
    <t>MD9_28_1</t>
  </si>
  <si>
    <t>1_12_4</t>
  </si>
  <si>
    <t>2_24_5</t>
  </si>
  <si>
    <t>4_24_3</t>
  </si>
  <si>
    <t>4_4</t>
  </si>
  <si>
    <t>1_12_1</t>
  </si>
  <si>
    <t>2_8_11</t>
  </si>
  <si>
    <t>2_19_2</t>
  </si>
  <si>
    <t>2_16</t>
  </si>
  <si>
    <t>3_1</t>
  </si>
  <si>
    <t>1_10_3</t>
  </si>
  <si>
    <t>1_17_7</t>
  </si>
  <si>
    <t>MD9_29_0</t>
  </si>
  <si>
    <t>3_2_14</t>
  </si>
  <si>
    <t>MD9_29_1</t>
  </si>
  <si>
    <t>2_11_1</t>
  </si>
  <si>
    <t>3_2</t>
  </si>
  <si>
    <t>4_6_3</t>
  </si>
  <si>
    <t>4_22_18</t>
  </si>
  <si>
    <t>x1_4x</t>
  </si>
  <si>
    <t>Röd kurs</t>
  </si>
  <si>
    <t>R</t>
  </si>
  <si>
    <t>Difficult</t>
  </si>
  <si>
    <t>1_5_4</t>
  </si>
  <si>
    <t>1_5</t>
  </si>
  <si>
    <t>1_17_1</t>
  </si>
  <si>
    <t>1_16_3</t>
  </si>
  <si>
    <t>4_6</t>
  </si>
  <si>
    <t>MD9_34_1</t>
  </si>
  <si>
    <t>1_2_1</t>
  </si>
  <si>
    <t>1_15_4</t>
  </si>
  <si>
    <t>4_1</t>
  </si>
  <si>
    <t>2_11_2</t>
  </si>
  <si>
    <t>MD9_35_2</t>
  </si>
  <si>
    <t>1_2_3</t>
  </si>
  <si>
    <t>2_19_15</t>
  </si>
  <si>
    <t>1_4_1</t>
  </si>
  <si>
    <t>1_2_2</t>
  </si>
  <si>
    <t>x1_5x</t>
  </si>
  <si>
    <t>Uppslaget</t>
  </si>
  <si>
    <t>U</t>
  </si>
  <si>
    <t>A</t>
  </si>
  <si>
    <t>C</t>
  </si>
  <si>
    <t>1_3_4</t>
  </si>
  <si>
    <t>2_19_13</t>
  </si>
  <si>
    <t>E</t>
  </si>
  <si>
    <t>SU</t>
  </si>
  <si>
    <t>beräkna</t>
  </si>
  <si>
    <t>AH</t>
  </si>
  <si>
    <t>1_3_2</t>
  </si>
  <si>
    <t>Funktioner och algebra</t>
  </si>
  <si>
    <t>FunctionsLinearGraph</t>
  </si>
  <si>
    <t>x2_1x</t>
  </si>
  <si>
    <t>Resonera</t>
  </si>
  <si>
    <t>MD9_44_0</t>
  </si>
  <si>
    <t>2_19_9</t>
  </si>
  <si>
    <t>problemlösning</t>
  </si>
  <si>
    <t>1_17_11</t>
  </si>
  <si>
    <t>MD9_46_0</t>
  </si>
  <si>
    <t>1_17</t>
  </si>
  <si>
    <t>MD9_46_1</t>
  </si>
  <si>
    <t>rita</t>
  </si>
  <si>
    <t>4_4_1</t>
  </si>
  <si>
    <t>1_18</t>
  </si>
  <si>
    <t>lös</t>
  </si>
  <si>
    <t>3_1_7</t>
  </si>
  <si>
    <t>Rita</t>
  </si>
  <si>
    <t>MD9_51_1</t>
  </si>
  <si>
    <t>MD9_52_0</t>
  </si>
  <si>
    <t>4_11</t>
  </si>
  <si>
    <t>1_12_3</t>
  </si>
  <si>
    <t>x2_2x</t>
  </si>
  <si>
    <t>1_4_2</t>
  </si>
  <si>
    <t>x2_3x</t>
  </si>
  <si>
    <t>MD9_56_0</t>
  </si>
  <si>
    <t>MD9_59_0</t>
  </si>
  <si>
    <t>1_16_4</t>
  </si>
  <si>
    <t>1_10_5</t>
  </si>
  <si>
    <t>1_15_1</t>
  </si>
  <si>
    <t>x2_4x</t>
  </si>
  <si>
    <t>MD9_62_0</t>
  </si>
  <si>
    <t>Problemlösning</t>
  </si>
  <si>
    <t>1_4_5</t>
  </si>
  <si>
    <t>3_2_8</t>
  </si>
  <si>
    <t>x2_5x</t>
  </si>
  <si>
    <t>1_9</t>
  </si>
  <si>
    <t>Emil ska bada och fyller sitt 180-litersbadkar upp till kanten. Det tar 4 minuter. Efter att Emil har badat drar han ur proppen. Badkaret töms med hastigheten 30 liter per minut. Rita ett diagram med en graf som beskriver hur vattnets volym, V liter, beror av tiden t minuter när Emil fyller badkaret.</t>
  </si>
  <si>
    <t>Emil ska bada och fyller sitt 180-litersbadkar upp till kanten. Det tar 4 minuter. Efter att Emil har badat drar han ur proppen. Badkaret töms med hastigheten 30 liter per minut. Rita ett diagram med en graf som beskriver hur vattnets volym, V liter, beror av tiden t minuter när Emil tömmer badkaret.</t>
  </si>
  <si>
    <t>Emil ska bada och fyller sitt 180-litersbadkar upp till kanten. Det tar 4 minuter. Efter att Emil har badat drar han ur proppen. Badkaret töms med hastigheten 30 liter per minut. Beskriv de båda graferna med var sin formel.</t>
  </si>
  <si>
    <t>Emil ska bada och fyller sitt 180-litersbadkar upp till kanten. Det tar 4 minuter. Efter att Emil har badat drar han ur proppen. Badkaret töms med hastigheten 30 liter per minut. Nästa gång Emil ska fylla badkaret med vatten glömmer han att sätta i proppen. Beskriv med en graf och en formel hur vattnets volym, V liter, beror av tiden t minuter när Emil fyller badkaret utan propp.</t>
  </si>
  <si>
    <t>MD9_71_1</t>
  </si>
  <si>
    <t>Geometri</t>
  </si>
  <si>
    <t>Geometry</t>
  </si>
  <si>
    <t>x3_1x</t>
  </si>
  <si>
    <t>2_19_4</t>
  </si>
  <si>
    <t>Beräkna</t>
  </si>
  <si>
    <t>yy</t>
  </si>
  <si>
    <t>1212333555777-3-x3_1x-G-13yy</t>
  </si>
  <si>
    <t>Some testing test</t>
  </si>
  <si>
    <t>asd</t>
  </si>
  <si>
    <t>afdhb</t>
  </si>
  <si>
    <t>gdjfg</t>
  </si>
  <si>
    <t>fgjfhjfgj</t>
  </si>
</sst>
</file>

<file path=xl/styles.xml><?xml version="1.0" encoding="utf-8"?>
<styleSheet xmlns="http://schemas.openxmlformats.org/spreadsheetml/2006/main">
  <numFmts count="2">
    <numFmt numFmtId="164" formatCode="GENERAL"/>
    <numFmt numFmtId="165" formatCode="0"/>
  </numFmts>
  <fonts count="6">
    <font>
      <sz val="10"/>
      <name val="Arial"/>
      <family val="2"/>
      <charset val="1"/>
    </font>
    <font>
      <sz val="10"/>
      <name val="Arial"/>
      <family val="0"/>
    </font>
    <font>
      <sz val="10"/>
      <name val="Arial"/>
      <family val="0"/>
    </font>
    <font>
      <sz val="10"/>
      <name val="Arial"/>
      <family val="0"/>
    </font>
    <font>
      <b val="true"/>
      <sz val="12"/>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E2F0D9"/>
        <bgColor rgb="FFFBE5D6"/>
      </patternFill>
    </fill>
    <fill>
      <patternFill patternType="solid">
        <fgColor rgb="FFFFFF00"/>
        <bgColor rgb="FFFFFF00"/>
      </patternFill>
    </fill>
    <fill>
      <patternFill patternType="solid">
        <fgColor rgb="FFFBE5D6"/>
        <bgColor rgb="FFE2F0D9"/>
      </patternFill>
    </fill>
  </fills>
  <borders count="7">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4" fontId="4" fillId="3"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5" fontId="5" fillId="4" borderId="4" xfId="0" applyFont="true" applyBorder="true" applyAlignment="true" applyProtection="false">
      <alignment horizontal="general" vertical="center" textRotation="0" wrapText="false" indent="0" shrinkToFit="false"/>
      <protection locked="true" hidden="false"/>
    </xf>
    <xf numFmtId="164" fontId="0" fillId="4" borderId="5" xfId="0" applyFont="false" applyBorder="true" applyAlignment="false" applyProtection="false">
      <alignment horizontal="general" vertical="bottom" textRotation="0" wrapText="false" indent="0" shrinkToFit="false"/>
      <protection locked="true" hidden="false"/>
    </xf>
    <xf numFmtId="164" fontId="5" fillId="4" borderId="5" xfId="0" applyFont="true" applyBorder="true" applyAlignment="true" applyProtection="false">
      <alignment horizontal="general" vertical="center" textRotation="0" wrapText="false" indent="0" shrinkToFit="false"/>
      <protection locked="true" hidden="false"/>
    </xf>
    <xf numFmtId="164" fontId="0" fillId="4" borderId="5" xfId="0" applyFont="fals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160623-PRODUCTION-Matte%20Direkt%209.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ase data"/>
      <sheetName val="Steps &amp; hints"/>
      <sheetName val="Options"/>
      <sheetName val="Kap 1"/>
      <sheetName val="Kap 2"/>
      <sheetName val="Kap 3"/>
      <sheetName val="Kap5-6"/>
      <sheetName val="Kap 7"/>
      <sheetName val="Lista"/>
      <sheetName val="Freelancer"/>
    </sheetNames>
    <sheetDataSet>
      <sheetData sheetId="0"/>
      <sheetData sheetId="1"/>
      <sheetData sheetId="2"/>
      <sheetData sheetId="3">
        <row r="2">
          <cell r="E2" t="str">
            <v>9789152302484-1-x1_1x-G-1</v>
          </cell>
          <cell r="F2">
            <v>1</v>
          </cell>
          <cell r="G2">
            <v>1</v>
          </cell>
          <cell r="H2" t="str">
            <v>Rita</v>
          </cell>
        </row>
        <row r="3">
          <cell r="E3" t="str">
            <v>9789152302484-1-x1_1x-G-1</v>
          </cell>
          <cell r="F3">
            <v>1</v>
          </cell>
          <cell r="G3">
            <v>1</v>
          </cell>
          <cell r="H3" t="str">
            <v>Rita</v>
          </cell>
        </row>
        <row r="4">
          <cell r="E4" t="str">
            <v>9789152302484-1-x1_1x-G-1</v>
          </cell>
          <cell r="F4">
            <v>1</v>
          </cell>
          <cell r="G4">
            <v>1</v>
          </cell>
          <cell r="H4" t="str">
            <v>Rita</v>
          </cell>
        </row>
        <row r="5">
          <cell r="E5" t="str">
            <v>9789152302484-1-x1_1x-G-1</v>
          </cell>
          <cell r="F5">
            <v>1</v>
          </cell>
          <cell r="G5">
            <v>1</v>
          </cell>
          <cell r="H5" t="str">
            <v>Rita</v>
          </cell>
        </row>
        <row r="6">
          <cell r="E6" t="str">
            <v>9789152302484-1-x1_1x-G-1</v>
          </cell>
          <cell r="F6">
            <v>1</v>
          </cell>
          <cell r="G6">
            <v>1</v>
          </cell>
          <cell r="H6" t="str">
            <v>Rita</v>
          </cell>
        </row>
        <row r="7">
          <cell r="E7" t="str">
            <v>9789152302484-1-x1_1x-G-1</v>
          </cell>
          <cell r="F7">
            <v>1</v>
          </cell>
          <cell r="G7">
            <v>1</v>
          </cell>
          <cell r="H7" t="str">
            <v>Rita</v>
          </cell>
        </row>
        <row r="8">
          <cell r="E8" t="str">
            <v>9789152302484-1-x1_1x-G-1</v>
          </cell>
          <cell r="F8">
            <v>1</v>
          </cell>
          <cell r="G8">
            <v>1</v>
          </cell>
          <cell r="H8" t="str">
            <v>Rita</v>
          </cell>
        </row>
        <row r="9">
          <cell r="E9" t="str">
            <v>9789152302484-1-x1_1x-G-2a</v>
          </cell>
          <cell r="F9">
            <v>2</v>
          </cell>
          <cell r="G9" t="str">
            <v>2a</v>
          </cell>
          <cell r="H9" t="str">
            <v>Resonera</v>
          </cell>
        </row>
        <row r="10">
          <cell r="E10" t="str">
            <v>9789152302484-1-x1_1x-G-2a</v>
          </cell>
          <cell r="F10">
            <v>2</v>
          </cell>
          <cell r="G10" t="str">
            <v>2a</v>
          </cell>
          <cell r="H10" t="str">
            <v>Resonera</v>
          </cell>
        </row>
        <row r="11">
          <cell r="E11" t="str">
            <v>9789152302484-1-x1_1x-G-2b</v>
          </cell>
          <cell r="F11">
            <v>3</v>
          </cell>
          <cell r="G11" t="str">
            <v>2b</v>
          </cell>
          <cell r="H11" t="str">
            <v>Resonera</v>
          </cell>
        </row>
        <row r="12">
          <cell r="E12" t="str">
            <v>9789152302484-1-x1_1x-G-2b</v>
          </cell>
          <cell r="F12">
            <v>3</v>
          </cell>
          <cell r="G12" t="str">
            <v>2b</v>
          </cell>
          <cell r="H12" t="str">
            <v>Resonera</v>
          </cell>
        </row>
        <row r="13">
          <cell r="E13" t="str">
            <v>9789152302484-1-x1_1x-G-2c</v>
          </cell>
          <cell r="F13">
            <v>4</v>
          </cell>
          <cell r="G13" t="str">
            <v>2c</v>
          </cell>
          <cell r="H13" t="str">
            <v>Resonera</v>
          </cell>
        </row>
        <row r="14">
          <cell r="E14" t="str">
            <v>9789152302484-1-x1_1x-G-2c</v>
          </cell>
          <cell r="F14">
            <v>4</v>
          </cell>
          <cell r="G14" t="str">
            <v>2c</v>
          </cell>
          <cell r="H14" t="str">
            <v>Resonera</v>
          </cell>
        </row>
        <row r="15">
          <cell r="E15" t="str">
            <v>9789152302484-1-x1_1x-G-2d</v>
          </cell>
          <cell r="F15">
            <v>5</v>
          </cell>
          <cell r="G15" t="str">
            <v>2d</v>
          </cell>
          <cell r="H15" t="str">
            <v>Resonera</v>
          </cell>
        </row>
        <row r="16">
          <cell r="E16" t="str">
            <v>9789152302484-1-x1_1x-G-2d</v>
          </cell>
          <cell r="F16">
            <v>5</v>
          </cell>
          <cell r="G16" t="str">
            <v>2d</v>
          </cell>
          <cell r="H16" t="str">
            <v>Resonera</v>
          </cell>
        </row>
        <row r="17">
          <cell r="E17" t="str">
            <v>9789152302484-1-x1_1x-G-3a</v>
          </cell>
          <cell r="F17">
            <v>6</v>
          </cell>
          <cell r="G17" t="str">
            <v>3a</v>
          </cell>
          <cell r="H17" t="str">
            <v>Resonera</v>
          </cell>
        </row>
        <row r="18">
          <cell r="E18" t="str">
            <v>9789152302484-1-x1_1x-G-3a</v>
          </cell>
          <cell r="F18">
            <v>6</v>
          </cell>
          <cell r="G18" t="str">
            <v>3a</v>
          </cell>
          <cell r="H18" t="str">
            <v>Resonera</v>
          </cell>
        </row>
        <row r="19">
          <cell r="E19" t="str">
            <v>9789152302484-1-x1_1x-G-3b</v>
          </cell>
          <cell r="F19">
            <v>7</v>
          </cell>
          <cell r="G19" t="str">
            <v>3b</v>
          </cell>
          <cell r="H19" t="str">
            <v>Resonera</v>
          </cell>
        </row>
        <row r="20">
          <cell r="E20" t="str">
            <v>9789152302484-1-x1_1x-G-3b</v>
          </cell>
          <cell r="F20">
            <v>7</v>
          </cell>
          <cell r="G20" t="str">
            <v>3b</v>
          </cell>
          <cell r="H20" t="str">
            <v>Resonera</v>
          </cell>
        </row>
        <row r="21">
          <cell r="E21" t="str">
            <v>9789152302484-1-x1_1x-G-3c</v>
          </cell>
          <cell r="F21">
            <v>8</v>
          </cell>
          <cell r="G21" t="str">
            <v>3c</v>
          </cell>
          <cell r="H21" t="str">
            <v>Resonera</v>
          </cell>
        </row>
        <row r="22">
          <cell r="E22" t="str">
            <v>9789152302484-1-x1_1x-G-3c</v>
          </cell>
          <cell r="F22">
            <v>8</v>
          </cell>
          <cell r="G22" t="str">
            <v>3c</v>
          </cell>
          <cell r="H22" t="str">
            <v>Resonera</v>
          </cell>
        </row>
        <row r="23">
          <cell r="E23" t="str">
            <v>9789152302484-1-x1_1x-G-4a</v>
          </cell>
          <cell r="F23">
            <v>9</v>
          </cell>
          <cell r="G23" t="str">
            <v>4a</v>
          </cell>
          <cell r="H23" t="str">
            <v>Resonera</v>
          </cell>
        </row>
        <row r="24">
          <cell r="E24" t="str">
            <v>9789152302484-1-x1_1x-G-4b</v>
          </cell>
          <cell r="F24">
            <v>10</v>
          </cell>
          <cell r="G24" t="str">
            <v>4b</v>
          </cell>
          <cell r="H24" t="str">
            <v>Resonera</v>
          </cell>
        </row>
        <row r="25">
          <cell r="E25" t="str">
            <v>9789152302484-1-x1_1x-G-5a</v>
          </cell>
          <cell r="F25">
            <v>11</v>
          </cell>
          <cell r="G25" t="str">
            <v>5a</v>
          </cell>
          <cell r="H25" t="str">
            <v>Rita</v>
          </cell>
        </row>
        <row r="26">
          <cell r="E26" t="str">
            <v>9789152302484-1-x1_1x-G-5a</v>
          </cell>
          <cell r="F26">
            <v>11</v>
          </cell>
          <cell r="G26" t="str">
            <v>5a</v>
          </cell>
          <cell r="H26" t="str">
            <v>Rita</v>
          </cell>
        </row>
        <row r="27">
          <cell r="E27" t="str">
            <v>9789152302484-1-x1_1x-G-5b</v>
          </cell>
          <cell r="F27">
            <v>12</v>
          </cell>
          <cell r="G27" t="str">
            <v>5b</v>
          </cell>
          <cell r="H27" t="str">
            <v>Rita</v>
          </cell>
        </row>
        <row r="28">
          <cell r="E28" t="str">
            <v>9789152302484-1-x1_1x-G-5b</v>
          </cell>
          <cell r="F28">
            <v>12</v>
          </cell>
          <cell r="G28" t="str">
            <v>5b</v>
          </cell>
          <cell r="H28" t="str">
            <v>Rita</v>
          </cell>
        </row>
        <row r="29">
          <cell r="E29" t="str">
            <v>9789152302484-1-x1_1x-G-5c</v>
          </cell>
          <cell r="F29">
            <v>13</v>
          </cell>
          <cell r="G29" t="str">
            <v>5c</v>
          </cell>
          <cell r="H29" t="str">
            <v>Rita</v>
          </cell>
        </row>
        <row r="30">
          <cell r="E30" t="str">
            <v>9789152302484-1-x1_1x-G-5c</v>
          </cell>
          <cell r="F30">
            <v>13</v>
          </cell>
          <cell r="G30" t="str">
            <v>5c</v>
          </cell>
          <cell r="H30" t="str">
            <v>Rita</v>
          </cell>
        </row>
        <row r="31">
          <cell r="E31" t="str">
            <v>9789152302484-1-x1_1x-G-5d</v>
          </cell>
          <cell r="F31">
            <v>14</v>
          </cell>
          <cell r="G31" t="str">
            <v>5d</v>
          </cell>
          <cell r="H31" t="str">
            <v>Rita</v>
          </cell>
        </row>
        <row r="32">
          <cell r="E32" t="str">
            <v>9789152302484-1-x1_1x-G-5d</v>
          </cell>
          <cell r="F32">
            <v>14</v>
          </cell>
          <cell r="G32" t="str">
            <v>5d</v>
          </cell>
          <cell r="H32" t="str">
            <v>Rita</v>
          </cell>
        </row>
        <row r="33">
          <cell r="E33" t="str">
            <v>9789152302484-1-x1_1x-G-5e</v>
          </cell>
          <cell r="F33">
            <v>15</v>
          </cell>
          <cell r="G33" t="str">
            <v>5e</v>
          </cell>
          <cell r="H33" t="str">
            <v>Rita</v>
          </cell>
        </row>
        <row r="34">
          <cell r="E34" t="str">
            <v>9789152302484-1-x1_1x-G-5e</v>
          </cell>
          <cell r="F34">
            <v>15</v>
          </cell>
          <cell r="G34" t="str">
            <v>5e</v>
          </cell>
          <cell r="H34" t="str">
            <v>Rita</v>
          </cell>
        </row>
        <row r="35">
          <cell r="E35" t="str">
            <v>9789152302484-1-x1_1x-G-5f</v>
          </cell>
          <cell r="F35">
            <v>16</v>
          </cell>
          <cell r="G35" t="str">
            <v>5f</v>
          </cell>
          <cell r="H35" t="str">
            <v>Rita</v>
          </cell>
        </row>
        <row r="36">
          <cell r="E36" t="str">
            <v>9789152302484-1-x1_1x-G-5f</v>
          </cell>
          <cell r="F36">
            <v>16</v>
          </cell>
          <cell r="G36" t="str">
            <v>5f</v>
          </cell>
          <cell r="H36" t="str">
            <v>Rita</v>
          </cell>
        </row>
        <row r="37">
          <cell r="E37" t="str">
            <v>9789152302484-1-x1_1x-G-6</v>
          </cell>
          <cell r="F37">
            <v>17</v>
          </cell>
          <cell r="G37">
            <v>6</v>
          </cell>
          <cell r="H37" t="str">
            <v>Resonera</v>
          </cell>
        </row>
        <row r="38">
          <cell r="E38" t="str">
            <v>9789152302484-1-x1_1x-G-7a</v>
          </cell>
          <cell r="F38">
            <v>18</v>
          </cell>
          <cell r="G38" t="str">
            <v>7a</v>
          </cell>
          <cell r="H38" t="str">
            <v>Resonera</v>
          </cell>
        </row>
        <row r="39">
          <cell r="E39" t="str">
            <v>9789152302484-1-x1_1x-G-7a</v>
          </cell>
          <cell r="F39">
            <v>18</v>
          </cell>
          <cell r="G39" t="str">
            <v>7a</v>
          </cell>
          <cell r="H39" t="str">
            <v>Resonera</v>
          </cell>
        </row>
        <row r="40">
          <cell r="E40" t="str">
            <v>9789152302484-1-x1_1x-G-7b</v>
          </cell>
          <cell r="F40">
            <v>19</v>
          </cell>
          <cell r="G40" t="str">
            <v>7b</v>
          </cell>
          <cell r="H40" t="str">
            <v>Resonera</v>
          </cell>
        </row>
        <row r="41">
          <cell r="E41" t="str">
            <v>9789152302484-1-x1_1x-G-7b</v>
          </cell>
          <cell r="F41">
            <v>19</v>
          </cell>
          <cell r="G41" t="str">
            <v>7b</v>
          </cell>
          <cell r="H41" t="str">
            <v>Resonera</v>
          </cell>
        </row>
        <row r="42">
          <cell r="E42" t="str">
            <v>9789152302484-1-x1_1x-G-7b</v>
          </cell>
          <cell r="F42">
            <v>19</v>
          </cell>
          <cell r="G42" t="str">
            <v>7b</v>
          </cell>
          <cell r="H42" t="str">
            <v>Resonera</v>
          </cell>
        </row>
        <row r="43">
          <cell r="E43" t="str">
            <v>9789152302484-1-x1_1x-G-8a</v>
          </cell>
          <cell r="F43">
            <v>20</v>
          </cell>
          <cell r="G43" t="str">
            <v>8a</v>
          </cell>
          <cell r="H43" t="str">
            <v>Beräkna</v>
          </cell>
        </row>
        <row r="44">
          <cell r="E44" t="str">
            <v>9789152302484-1-x1_1x-G-8a</v>
          </cell>
          <cell r="F44">
            <v>20</v>
          </cell>
          <cell r="G44" t="str">
            <v>8a</v>
          </cell>
          <cell r="H44" t="str">
            <v>Beräkna</v>
          </cell>
        </row>
        <row r="45">
          <cell r="E45" t="str">
            <v>9789152302484-1-x1_1x-G-8b</v>
          </cell>
          <cell r="F45">
            <v>21</v>
          </cell>
          <cell r="G45" t="str">
            <v>8b</v>
          </cell>
          <cell r="H45" t="str">
            <v>Resonera</v>
          </cell>
        </row>
        <row r="46">
          <cell r="E46" t="str">
            <v>9789152302484-1-x1_1x-G-8b</v>
          </cell>
          <cell r="F46">
            <v>21</v>
          </cell>
          <cell r="G46" t="str">
            <v>8b</v>
          </cell>
          <cell r="H46" t="str">
            <v>Resonera</v>
          </cell>
        </row>
        <row r="47">
          <cell r="E47" t="str">
            <v>9789152302484-1-x1_1x-G-9a</v>
          </cell>
          <cell r="F47">
            <v>22</v>
          </cell>
          <cell r="G47" t="str">
            <v>9a</v>
          </cell>
          <cell r="H47" t="str">
            <v>Resonera</v>
          </cell>
        </row>
        <row r="48">
          <cell r="E48" t="str">
            <v>9789152302484-1-x1_1x-G-9a</v>
          </cell>
          <cell r="F48">
            <v>22</v>
          </cell>
          <cell r="G48" t="str">
            <v>9a</v>
          </cell>
          <cell r="H48" t="str">
            <v>Resonera</v>
          </cell>
        </row>
        <row r="49">
          <cell r="E49" t="str">
            <v>9789152302484-1-x1_1x-G-9b</v>
          </cell>
          <cell r="F49">
            <v>23</v>
          </cell>
          <cell r="G49" t="str">
            <v>9b</v>
          </cell>
          <cell r="H49" t="str">
            <v>Resonera</v>
          </cell>
        </row>
        <row r="50">
          <cell r="E50" t="str">
            <v>9789152302484-1-x1_1x-G-9b</v>
          </cell>
          <cell r="F50">
            <v>23</v>
          </cell>
          <cell r="G50" t="str">
            <v>9b</v>
          </cell>
          <cell r="H50" t="str">
            <v>Resonera</v>
          </cell>
        </row>
        <row r="51">
          <cell r="E51" t="str">
            <v>9789152302484-1-x1_1x-G-9b</v>
          </cell>
          <cell r="F51">
            <v>23</v>
          </cell>
          <cell r="G51" t="str">
            <v>9b</v>
          </cell>
          <cell r="H51" t="str">
            <v>Resonera</v>
          </cell>
        </row>
        <row r="52">
          <cell r="E52" t="str">
            <v>9789152302484-1-x1_1x-G-9b</v>
          </cell>
          <cell r="F52">
            <v>23</v>
          </cell>
          <cell r="G52" t="str">
            <v>9b</v>
          </cell>
          <cell r="H52" t="str">
            <v>Resonera</v>
          </cell>
        </row>
        <row r="53">
          <cell r="E53" t="str">
            <v>9789152302484-1-x1_1x-G-9c</v>
          </cell>
          <cell r="F53">
            <v>24</v>
          </cell>
          <cell r="G53" t="str">
            <v>9c</v>
          </cell>
          <cell r="H53" t="str">
            <v>Resonera</v>
          </cell>
        </row>
        <row r="54">
          <cell r="E54" t="str">
            <v>9789152302484-1-x1_1x-G-9c</v>
          </cell>
          <cell r="F54">
            <v>24</v>
          </cell>
          <cell r="G54" t="str">
            <v>9c</v>
          </cell>
          <cell r="H54" t="str">
            <v>Resonera</v>
          </cell>
        </row>
        <row r="55">
          <cell r="E55" t="str">
            <v>9789152302484-1-x1_1x-G-9d</v>
          </cell>
          <cell r="F55">
            <v>25</v>
          </cell>
          <cell r="G55" t="str">
            <v>9d</v>
          </cell>
          <cell r="H55" t="str">
            <v>Resonera</v>
          </cell>
        </row>
        <row r="56">
          <cell r="E56" t="str">
            <v>9789152302484-1-x1_1x-G-9d</v>
          </cell>
          <cell r="F56">
            <v>25</v>
          </cell>
          <cell r="G56" t="str">
            <v>9d</v>
          </cell>
          <cell r="H56" t="str">
            <v>Resonera</v>
          </cell>
        </row>
        <row r="57">
          <cell r="E57" t="str">
            <v>9789152302484-1-x1_1x-G-9d</v>
          </cell>
          <cell r="F57">
            <v>25</v>
          </cell>
          <cell r="G57" t="str">
            <v>9d</v>
          </cell>
          <cell r="H57" t="str">
            <v>Resonera</v>
          </cell>
        </row>
        <row r="58">
          <cell r="E58" t="str">
            <v>9789152302484-1-x1_1x-G-9e</v>
          </cell>
          <cell r="F58">
            <v>26</v>
          </cell>
          <cell r="G58" t="str">
            <v>9e</v>
          </cell>
          <cell r="H58" t="str">
            <v>Resonera</v>
          </cell>
        </row>
        <row r="59">
          <cell r="E59" t="str">
            <v>9789152302484-1-x1_1x-G-9e</v>
          </cell>
          <cell r="F59">
            <v>26</v>
          </cell>
          <cell r="G59" t="str">
            <v>9e</v>
          </cell>
          <cell r="H59" t="str">
            <v>Resonera</v>
          </cell>
        </row>
        <row r="60">
          <cell r="E60" t="str">
            <v>9789152302484-1-x1_1x-G-10</v>
          </cell>
          <cell r="F60">
            <v>27</v>
          </cell>
          <cell r="G60">
            <v>10</v>
          </cell>
          <cell r="H60" t="str">
            <v>Resonera</v>
          </cell>
        </row>
        <row r="61">
          <cell r="E61" t="str">
            <v>9789152302484-1-x1_1x-G-10</v>
          </cell>
          <cell r="F61">
            <v>27</v>
          </cell>
          <cell r="G61">
            <v>10</v>
          </cell>
          <cell r="H61" t="str">
            <v>Resonera</v>
          </cell>
        </row>
        <row r="62">
          <cell r="E62" t="str">
            <v>9789152302484-1-x1_1x-G-10</v>
          </cell>
          <cell r="F62">
            <v>27</v>
          </cell>
          <cell r="G62">
            <v>10</v>
          </cell>
          <cell r="H62" t="str">
            <v>Resonera</v>
          </cell>
        </row>
        <row r="63">
          <cell r="E63" t="str">
            <v>9789152302484-1-x1_1x-G-10</v>
          </cell>
          <cell r="F63">
            <v>27</v>
          </cell>
          <cell r="G63">
            <v>10</v>
          </cell>
          <cell r="H63" t="str">
            <v>Resonera</v>
          </cell>
        </row>
        <row r="64">
          <cell r="E64" t="str">
            <v>9789152302484-1-x1_1x-G-10</v>
          </cell>
          <cell r="F64">
            <v>27</v>
          </cell>
          <cell r="G64">
            <v>10</v>
          </cell>
          <cell r="H64" t="str">
            <v>Resonera</v>
          </cell>
        </row>
        <row r="65">
          <cell r="E65" t="str">
            <v>9789152302484-1-x1_1x-G-10</v>
          </cell>
          <cell r="F65">
            <v>27</v>
          </cell>
          <cell r="G65">
            <v>10</v>
          </cell>
          <cell r="H65" t="str">
            <v>Resonera</v>
          </cell>
        </row>
        <row r="66">
          <cell r="E66" t="str">
            <v>9789152302484-1-x1_1x-G-10</v>
          </cell>
          <cell r="F66">
            <v>27</v>
          </cell>
          <cell r="G66">
            <v>10</v>
          </cell>
          <cell r="H66" t="str">
            <v>Resonera</v>
          </cell>
        </row>
        <row r="67">
          <cell r="E67" t="str">
            <v>9789152302484-1-x1_1x-G-10</v>
          </cell>
          <cell r="F67">
            <v>27</v>
          </cell>
          <cell r="G67">
            <v>10</v>
          </cell>
          <cell r="H67" t="str">
            <v>Resonera</v>
          </cell>
        </row>
        <row r="68">
          <cell r="E68" t="str">
            <v>9789152302484-1-x1_1x-G-11a</v>
          </cell>
          <cell r="F68">
            <v>28</v>
          </cell>
          <cell r="G68" t="str">
            <v>11a</v>
          </cell>
          <cell r="H68" t="str">
            <v>Resonera</v>
          </cell>
        </row>
        <row r="69">
          <cell r="E69" t="str">
            <v>9789152302484-1-x1_1x-G-11a</v>
          </cell>
          <cell r="F69">
            <v>28</v>
          </cell>
          <cell r="G69" t="str">
            <v>11a</v>
          </cell>
          <cell r="H69" t="str">
            <v>Resonera</v>
          </cell>
        </row>
        <row r="70">
          <cell r="E70" t="str">
            <v>9789152302484-1-x1_1x-G-11a</v>
          </cell>
          <cell r="F70">
            <v>28</v>
          </cell>
          <cell r="G70" t="str">
            <v>11a</v>
          </cell>
          <cell r="H70" t="str">
            <v>Resonera</v>
          </cell>
        </row>
        <row r="71">
          <cell r="E71" t="str">
            <v>9789152302484-1-x1_1x-G-11b</v>
          </cell>
          <cell r="F71">
            <v>29</v>
          </cell>
          <cell r="G71" t="str">
            <v>11b</v>
          </cell>
          <cell r="H71" t="str">
            <v>Resonera</v>
          </cell>
        </row>
        <row r="72">
          <cell r="E72" t="str">
            <v>9789152302484-1-x1_1x-G-11b</v>
          </cell>
          <cell r="F72">
            <v>29</v>
          </cell>
          <cell r="G72" t="str">
            <v>11b</v>
          </cell>
          <cell r="H72" t="str">
            <v>Resonera</v>
          </cell>
        </row>
        <row r="73">
          <cell r="E73" t="str">
            <v>9789152302484-1-x1_1x-G-11b</v>
          </cell>
          <cell r="F73">
            <v>29</v>
          </cell>
          <cell r="G73" t="str">
            <v>11b</v>
          </cell>
          <cell r="H73" t="str">
            <v>Resonera</v>
          </cell>
        </row>
        <row r="74">
          <cell r="E74" t="str">
            <v>9789152302484-1-x1_1x-G-11c</v>
          </cell>
          <cell r="F74">
            <v>30</v>
          </cell>
          <cell r="G74" t="str">
            <v>11c</v>
          </cell>
          <cell r="H74" t="str">
            <v>Resonera</v>
          </cell>
        </row>
        <row r="75">
          <cell r="E75" t="str">
            <v>9789152302484-1-x1_1x-G-11c</v>
          </cell>
          <cell r="F75">
            <v>30</v>
          </cell>
          <cell r="G75" t="str">
            <v>11c</v>
          </cell>
          <cell r="H75" t="str">
            <v>Resonera</v>
          </cell>
        </row>
        <row r="76">
          <cell r="E76" t="str">
            <v>9789152302484-1-x1_1x-G-12a</v>
          </cell>
          <cell r="F76">
            <v>31</v>
          </cell>
          <cell r="G76" t="str">
            <v>12a</v>
          </cell>
          <cell r="H76" t="str">
            <v>Resonera</v>
          </cell>
        </row>
        <row r="77">
          <cell r="E77" t="str">
            <v>9789152302484-1-x1_1x-G-12a</v>
          </cell>
          <cell r="F77">
            <v>31</v>
          </cell>
          <cell r="G77" t="str">
            <v>12a</v>
          </cell>
          <cell r="H77" t="str">
            <v>Resonera</v>
          </cell>
        </row>
        <row r="78">
          <cell r="E78" t="str">
            <v>9789152302484-1-x1_1x-G-12b</v>
          </cell>
          <cell r="F78">
            <v>32</v>
          </cell>
          <cell r="G78" t="str">
            <v>12b</v>
          </cell>
          <cell r="H78" t="str">
            <v>Resonera</v>
          </cell>
        </row>
        <row r="79">
          <cell r="E79" t="str">
            <v>9789152302484-1-x1_1x-G-12b</v>
          </cell>
          <cell r="F79">
            <v>32</v>
          </cell>
          <cell r="G79" t="str">
            <v>12b</v>
          </cell>
          <cell r="H79" t="str">
            <v>Resonera</v>
          </cell>
        </row>
        <row r="80">
          <cell r="E80" t="str">
            <v>9789152302484-1-x1_1x-G-13a</v>
          </cell>
          <cell r="F80">
            <v>33</v>
          </cell>
          <cell r="G80" t="str">
            <v>13a</v>
          </cell>
          <cell r="H80" t="str">
            <v>Resonera</v>
          </cell>
        </row>
        <row r="81">
          <cell r="E81" t="str">
            <v>9789152302484-1-x1_1x-G-13a</v>
          </cell>
          <cell r="F81">
            <v>33</v>
          </cell>
          <cell r="G81" t="str">
            <v>13a</v>
          </cell>
          <cell r="H81" t="str">
            <v>Resonera</v>
          </cell>
        </row>
        <row r="82">
          <cell r="E82" t="str">
            <v>9789152302484-1-x1_1x-G-13b</v>
          </cell>
          <cell r="F82">
            <v>34</v>
          </cell>
          <cell r="G82" t="str">
            <v>13b</v>
          </cell>
          <cell r="H82" t="str">
            <v>Resonera</v>
          </cell>
        </row>
        <row r="83">
          <cell r="E83" t="str">
            <v>9789152302484-1-x1_1x-G-13b</v>
          </cell>
          <cell r="F83">
            <v>34</v>
          </cell>
          <cell r="G83" t="str">
            <v>13b</v>
          </cell>
          <cell r="H83" t="str">
            <v>Resonera</v>
          </cell>
        </row>
        <row r="84">
          <cell r="E84" t="str">
            <v>9789152302484-1-x1_1x-G-14a</v>
          </cell>
          <cell r="F84">
            <v>35</v>
          </cell>
          <cell r="G84" t="str">
            <v>14a</v>
          </cell>
          <cell r="H84" t="str">
            <v>Resonera</v>
          </cell>
        </row>
        <row r="85">
          <cell r="E85" t="str">
            <v>9789152302484-1-x1_1x-G-14a</v>
          </cell>
          <cell r="F85">
            <v>35</v>
          </cell>
          <cell r="G85" t="str">
            <v>14a</v>
          </cell>
          <cell r="H85" t="str">
            <v>Resonera</v>
          </cell>
        </row>
        <row r="86">
          <cell r="E86" t="str">
            <v>9789152302484-1-x1_1x-G-14b</v>
          </cell>
          <cell r="F86">
            <v>36</v>
          </cell>
          <cell r="G86" t="str">
            <v>14b</v>
          </cell>
          <cell r="H86" t="str">
            <v>Resonera</v>
          </cell>
        </row>
        <row r="87">
          <cell r="E87" t="str">
            <v>9789152302484-1-x1_1x-G-14b</v>
          </cell>
          <cell r="F87">
            <v>36</v>
          </cell>
          <cell r="G87" t="str">
            <v>14b</v>
          </cell>
          <cell r="H87" t="str">
            <v>Resonera</v>
          </cell>
        </row>
        <row r="88">
          <cell r="E88" t="str">
            <v>9789152302484-1-x1_1x-G-15a</v>
          </cell>
          <cell r="F88">
            <v>37</v>
          </cell>
          <cell r="G88" t="str">
            <v>15a</v>
          </cell>
          <cell r="H88" t="str">
            <v>Resonera</v>
          </cell>
        </row>
        <row r="89">
          <cell r="E89" t="str">
            <v>9789152302484-1-x1_1x-G-15a</v>
          </cell>
          <cell r="F89">
            <v>37</v>
          </cell>
          <cell r="G89" t="str">
            <v>15a</v>
          </cell>
          <cell r="H89" t="str">
            <v>Resonera</v>
          </cell>
        </row>
        <row r="90">
          <cell r="E90" t="str">
            <v>9789152302484-1-x1_1x-G-15a</v>
          </cell>
          <cell r="F90">
            <v>37</v>
          </cell>
          <cell r="G90" t="str">
            <v>15a</v>
          </cell>
          <cell r="H90" t="str">
            <v>Resonera</v>
          </cell>
        </row>
        <row r="91">
          <cell r="E91" t="str">
            <v>9789152302484-1-x1_1x-G-15b</v>
          </cell>
          <cell r="F91">
            <v>38</v>
          </cell>
          <cell r="G91" t="str">
            <v>15b</v>
          </cell>
          <cell r="H91" t="str">
            <v>Resonera</v>
          </cell>
        </row>
        <row r="92">
          <cell r="E92" t="str">
            <v>9789152302484-1-x1_1x-G-15b</v>
          </cell>
          <cell r="F92">
            <v>38</v>
          </cell>
          <cell r="G92" t="str">
            <v>15b</v>
          </cell>
          <cell r="H92" t="str">
            <v>Resonera</v>
          </cell>
        </row>
        <row r="93">
          <cell r="E93" t="str">
            <v>9789152302484-1-x1_1x-G-15c</v>
          </cell>
          <cell r="F93">
            <v>39</v>
          </cell>
          <cell r="G93" t="str">
            <v>15c</v>
          </cell>
          <cell r="H93" t="str">
            <v>Resonera</v>
          </cell>
        </row>
        <row r="94">
          <cell r="E94" t="str">
            <v>9789152302484-1-x1_1x-G-15c</v>
          </cell>
          <cell r="F94">
            <v>39</v>
          </cell>
          <cell r="G94" t="str">
            <v>15c</v>
          </cell>
          <cell r="H94" t="str">
            <v>Resonera</v>
          </cell>
        </row>
        <row r="95">
          <cell r="E95" t="str">
            <v>9789152302484-1-x1_1x-G-15c</v>
          </cell>
          <cell r="F95">
            <v>39</v>
          </cell>
          <cell r="G95" t="str">
            <v>15c</v>
          </cell>
          <cell r="H95" t="str">
            <v>Resonera</v>
          </cell>
        </row>
        <row r="96">
          <cell r="E96" t="str">
            <v>9789152302484-1-x1_1x-G-15c</v>
          </cell>
          <cell r="F96">
            <v>39</v>
          </cell>
          <cell r="G96" t="str">
            <v>15c</v>
          </cell>
          <cell r="H96" t="str">
            <v>Resonera</v>
          </cell>
        </row>
        <row r="97">
          <cell r="E97" t="str">
            <v>9789152302484-1-x1_1x-G-16</v>
          </cell>
          <cell r="F97">
            <v>40</v>
          </cell>
          <cell r="G97">
            <v>16</v>
          </cell>
          <cell r="H97" t="str">
            <v>Resonera</v>
          </cell>
        </row>
        <row r="98">
          <cell r="E98" t="str">
            <v>9789152302484-1-x1_1x-G-16</v>
          </cell>
          <cell r="F98">
            <v>40</v>
          </cell>
          <cell r="G98">
            <v>16</v>
          </cell>
          <cell r="H98" t="str">
            <v>Resonera</v>
          </cell>
        </row>
        <row r="99">
          <cell r="E99" t="str">
            <v>9789152302484-1-x1_1x-G-17a</v>
          </cell>
          <cell r="F99">
            <v>41</v>
          </cell>
          <cell r="G99" t="str">
            <v>17a</v>
          </cell>
          <cell r="H99" t="str">
            <v>Beräkna</v>
          </cell>
        </row>
        <row r="100">
          <cell r="E100" t="str">
            <v>9789152302484-1-x1_1x-G-17a</v>
          </cell>
          <cell r="F100">
            <v>41</v>
          </cell>
          <cell r="G100" t="str">
            <v>17a</v>
          </cell>
          <cell r="H100" t="str">
            <v>Beräkna</v>
          </cell>
        </row>
        <row r="101">
          <cell r="E101" t="str">
            <v>9789152302484-1-x1_1x-G-17b</v>
          </cell>
          <cell r="F101">
            <v>42</v>
          </cell>
          <cell r="G101" t="str">
            <v>17b</v>
          </cell>
          <cell r="H101" t="str">
            <v>Beräkna</v>
          </cell>
        </row>
        <row r="102">
          <cell r="E102" t="str">
            <v>9789152302484-1-x1_1x-G-17b</v>
          </cell>
          <cell r="F102">
            <v>42</v>
          </cell>
          <cell r="G102" t="str">
            <v>17b</v>
          </cell>
          <cell r="H102" t="str">
            <v>Beräkna</v>
          </cell>
        </row>
        <row r="103">
          <cell r="E103" t="str">
            <v>9789152302484-1-x1_1x-G-17c</v>
          </cell>
          <cell r="F103">
            <v>43</v>
          </cell>
          <cell r="G103" t="str">
            <v>17c</v>
          </cell>
          <cell r="H103" t="str">
            <v>Beräkna</v>
          </cell>
        </row>
        <row r="104">
          <cell r="E104" t="str">
            <v>9789152302484-1-x1_1x-G-17c</v>
          </cell>
          <cell r="F104">
            <v>43</v>
          </cell>
          <cell r="G104" t="str">
            <v>17c</v>
          </cell>
          <cell r="H104" t="str">
            <v>Beräkna</v>
          </cell>
        </row>
        <row r="105">
          <cell r="E105" t="str">
            <v>9789152302484-1-x1_1x-G-17d</v>
          </cell>
          <cell r="F105">
            <v>44</v>
          </cell>
          <cell r="G105" t="str">
            <v>17d</v>
          </cell>
          <cell r="H105" t="str">
            <v>Beräkna</v>
          </cell>
        </row>
        <row r="106">
          <cell r="E106" t="str">
            <v>9789152302484-1-x1_1x-G-17d</v>
          </cell>
          <cell r="F106">
            <v>44</v>
          </cell>
          <cell r="G106" t="str">
            <v>17d</v>
          </cell>
          <cell r="H106" t="str">
            <v>Beräkna</v>
          </cell>
        </row>
        <row r="107">
          <cell r="E107" t="str">
            <v>9789152302484-1-x1_1x-G-18a</v>
          </cell>
          <cell r="F107">
            <v>45</v>
          </cell>
          <cell r="G107" t="str">
            <v>18a</v>
          </cell>
          <cell r="H107" t="str">
            <v>Beräkna</v>
          </cell>
        </row>
        <row r="108">
          <cell r="E108" t="str">
            <v>9789152302484-1-x1_1x-G-18a</v>
          </cell>
          <cell r="F108">
            <v>45</v>
          </cell>
          <cell r="G108" t="str">
            <v>18a</v>
          </cell>
          <cell r="H108" t="str">
            <v>Beräkna</v>
          </cell>
        </row>
        <row r="109">
          <cell r="E109" t="str">
            <v>9789152302484-1-x1_1x-G-18b</v>
          </cell>
          <cell r="F109">
            <v>46</v>
          </cell>
          <cell r="G109" t="str">
            <v>18b</v>
          </cell>
          <cell r="H109" t="str">
            <v>Beräkna</v>
          </cell>
        </row>
        <row r="110">
          <cell r="E110" t="str">
            <v>9789152302484-1-x1_1x-G-18b</v>
          </cell>
          <cell r="F110">
            <v>46</v>
          </cell>
          <cell r="G110" t="str">
            <v>18b</v>
          </cell>
          <cell r="H110" t="str">
            <v>Beräkna</v>
          </cell>
        </row>
        <row r="111">
          <cell r="E111" t="str">
            <v>9789152302484-1-x1_1x-G-18c</v>
          </cell>
          <cell r="F111">
            <v>47</v>
          </cell>
          <cell r="G111" t="str">
            <v>18c</v>
          </cell>
          <cell r="H111" t="str">
            <v>Beräkna</v>
          </cell>
        </row>
        <row r="112">
          <cell r="E112" t="str">
            <v>9789152302484-1-x1_1x-G-18c</v>
          </cell>
          <cell r="F112">
            <v>47</v>
          </cell>
          <cell r="G112" t="str">
            <v>18c</v>
          </cell>
          <cell r="H112" t="str">
            <v>Beräkna</v>
          </cell>
        </row>
        <row r="113">
          <cell r="E113" t="str">
            <v>9789152302484-1-x1_1x-G-18d</v>
          </cell>
          <cell r="F113">
            <v>48</v>
          </cell>
          <cell r="G113" t="str">
            <v>18d</v>
          </cell>
          <cell r="H113" t="str">
            <v>Beräkna</v>
          </cell>
        </row>
        <row r="114">
          <cell r="E114" t="str">
            <v>9789152302484-1-x1_1x-G-18d</v>
          </cell>
          <cell r="F114">
            <v>48</v>
          </cell>
          <cell r="G114" t="str">
            <v>18d</v>
          </cell>
          <cell r="H114" t="str">
            <v>Beräkna</v>
          </cell>
        </row>
        <row r="115">
          <cell r="E115" t="str">
            <v>9789152302484-1-x1_1x-G-19a</v>
          </cell>
          <cell r="F115">
            <v>49</v>
          </cell>
          <cell r="G115" t="str">
            <v>19a</v>
          </cell>
          <cell r="H115" t="str">
            <v>Beräkna</v>
          </cell>
        </row>
        <row r="116">
          <cell r="E116" t="str">
            <v>9789152302484-1-x1_1x-G-19a</v>
          </cell>
          <cell r="F116">
            <v>49</v>
          </cell>
          <cell r="G116" t="str">
            <v>19a</v>
          </cell>
          <cell r="H116" t="str">
            <v>Beräkna</v>
          </cell>
        </row>
        <row r="117">
          <cell r="E117" t="str">
            <v>9789152302484-1-x1_1x-G-19b</v>
          </cell>
          <cell r="F117">
            <v>50</v>
          </cell>
          <cell r="G117" t="str">
            <v>19b</v>
          </cell>
          <cell r="H117" t="str">
            <v>Beräkna</v>
          </cell>
        </row>
        <row r="118">
          <cell r="E118" t="str">
            <v>9789152302484-1-x1_1x-G-19b</v>
          </cell>
          <cell r="F118">
            <v>50</v>
          </cell>
          <cell r="G118" t="str">
            <v>19b</v>
          </cell>
          <cell r="H118" t="str">
            <v>Beräkna</v>
          </cell>
        </row>
        <row r="119">
          <cell r="E119" t="str">
            <v>9789152302484-1-x1_1x-G-19c</v>
          </cell>
          <cell r="F119">
            <v>51</v>
          </cell>
          <cell r="G119" t="str">
            <v>19c</v>
          </cell>
          <cell r="H119" t="str">
            <v>Beräkna</v>
          </cell>
        </row>
        <row r="120">
          <cell r="E120" t="str">
            <v>9789152302484-1-x1_1x-G-19c</v>
          </cell>
          <cell r="F120">
            <v>51</v>
          </cell>
          <cell r="G120" t="str">
            <v>19c</v>
          </cell>
          <cell r="H120" t="str">
            <v>Beräkna</v>
          </cell>
        </row>
        <row r="121">
          <cell r="E121" t="str">
            <v>9789152302484-1-x1_1x-G-19d</v>
          </cell>
          <cell r="F121">
            <v>52</v>
          </cell>
          <cell r="G121" t="str">
            <v>19d</v>
          </cell>
          <cell r="H121" t="str">
            <v>Beräkna</v>
          </cell>
        </row>
        <row r="122">
          <cell r="E122" t="str">
            <v>9789152302484-1-x1_1x-G-19d</v>
          </cell>
          <cell r="F122">
            <v>52</v>
          </cell>
          <cell r="G122" t="str">
            <v>19d</v>
          </cell>
          <cell r="H122" t="str">
            <v>Beräkna</v>
          </cell>
        </row>
        <row r="123">
          <cell r="E123" t="str">
            <v>9789152302484-1-x1_1x-G-20a</v>
          </cell>
          <cell r="F123">
            <v>53</v>
          </cell>
          <cell r="G123" t="str">
            <v>20a</v>
          </cell>
          <cell r="H123" t="str">
            <v>Beräkna</v>
          </cell>
        </row>
        <row r="124">
          <cell r="E124" t="str">
            <v>9789152302484-1-x1_1x-G-20a</v>
          </cell>
          <cell r="F124">
            <v>53</v>
          </cell>
          <cell r="G124" t="str">
            <v>20a</v>
          </cell>
          <cell r="H124" t="str">
            <v>Beräkna</v>
          </cell>
        </row>
        <row r="125">
          <cell r="E125" t="str">
            <v>9789152302484-1-x1_1x-G-20a</v>
          </cell>
          <cell r="F125">
            <v>53</v>
          </cell>
          <cell r="G125" t="str">
            <v>20a</v>
          </cell>
          <cell r="H125" t="str">
            <v>Beräkna</v>
          </cell>
        </row>
        <row r="126">
          <cell r="E126" t="str">
            <v>9789152302484-1-x1_1x-G-20a</v>
          </cell>
          <cell r="F126">
            <v>53</v>
          </cell>
          <cell r="G126" t="str">
            <v>20a</v>
          </cell>
          <cell r="H126" t="str">
            <v>Beräkna</v>
          </cell>
        </row>
        <row r="127">
          <cell r="E127" t="str">
            <v>9789152302484-1-x1_1x-G-20a</v>
          </cell>
          <cell r="F127">
            <v>53</v>
          </cell>
          <cell r="G127" t="str">
            <v>20a</v>
          </cell>
          <cell r="H127" t="str">
            <v>Beräkna</v>
          </cell>
        </row>
        <row r="128">
          <cell r="E128" t="str">
            <v>9789152302484-1-x1_1x-G-20b</v>
          </cell>
          <cell r="F128">
            <v>54</v>
          </cell>
          <cell r="G128" t="str">
            <v>20b</v>
          </cell>
          <cell r="H128" t="str">
            <v>Beräkna</v>
          </cell>
        </row>
        <row r="129">
          <cell r="E129" t="str">
            <v>9789152302484-1-x1_1x-G-20b</v>
          </cell>
          <cell r="F129">
            <v>54</v>
          </cell>
          <cell r="G129" t="str">
            <v>20b</v>
          </cell>
          <cell r="H129" t="str">
            <v>Beräkna</v>
          </cell>
        </row>
        <row r="130">
          <cell r="E130" t="str">
            <v>9789152302484-1-x1_1x-G-20b</v>
          </cell>
          <cell r="F130">
            <v>54</v>
          </cell>
          <cell r="G130" t="str">
            <v>20b</v>
          </cell>
          <cell r="H130" t="str">
            <v>Beräkna</v>
          </cell>
        </row>
        <row r="131">
          <cell r="E131" t="str">
            <v>9789152302484-1-x1_1x-G-20c</v>
          </cell>
          <cell r="F131">
            <v>55</v>
          </cell>
          <cell r="G131" t="str">
            <v>20c</v>
          </cell>
          <cell r="H131" t="str">
            <v>Beräkna</v>
          </cell>
        </row>
        <row r="132">
          <cell r="E132" t="str">
            <v>9789152302484-1-x1_1x-G-20c</v>
          </cell>
          <cell r="F132">
            <v>55</v>
          </cell>
          <cell r="G132" t="str">
            <v>20c</v>
          </cell>
          <cell r="H132" t="str">
            <v>Beräkna</v>
          </cell>
        </row>
        <row r="133">
          <cell r="E133" t="str">
            <v>9789152302484-1-x1_1x-G-20c</v>
          </cell>
          <cell r="F133">
            <v>55</v>
          </cell>
          <cell r="G133" t="str">
            <v>20c</v>
          </cell>
          <cell r="H133" t="str">
            <v>Beräkna</v>
          </cell>
        </row>
        <row r="134">
          <cell r="E134" t="str">
            <v>9789152302484-1-x1_1x-G-20c</v>
          </cell>
          <cell r="F134">
            <v>55</v>
          </cell>
          <cell r="G134" t="str">
            <v>20c</v>
          </cell>
          <cell r="H134" t="str">
            <v>Beräkna</v>
          </cell>
        </row>
        <row r="135">
          <cell r="E135" t="str">
            <v>9789152302484-1-x1_1x-G-20c</v>
          </cell>
          <cell r="F135">
            <v>55</v>
          </cell>
          <cell r="G135" t="str">
            <v>20c</v>
          </cell>
          <cell r="H135" t="str">
            <v>Beräkna</v>
          </cell>
        </row>
        <row r="136">
          <cell r="E136" t="str">
            <v>9789152302484-1-x1_1x-G-21a</v>
          </cell>
          <cell r="F136">
            <v>56</v>
          </cell>
          <cell r="G136" t="str">
            <v>21a</v>
          </cell>
          <cell r="H136" t="str">
            <v>Beräkna</v>
          </cell>
        </row>
        <row r="137">
          <cell r="E137" t="str">
            <v>9789152302484-1-x1_1x-G-21a</v>
          </cell>
          <cell r="F137">
            <v>56</v>
          </cell>
          <cell r="G137" t="str">
            <v>21a</v>
          </cell>
          <cell r="H137" t="str">
            <v>Beräkna</v>
          </cell>
        </row>
        <row r="138">
          <cell r="E138" t="str">
            <v>9789152302484-1-x1_1x-G-21a</v>
          </cell>
          <cell r="F138">
            <v>56</v>
          </cell>
          <cell r="G138" t="str">
            <v>21a</v>
          </cell>
          <cell r="H138" t="str">
            <v>Beräkna</v>
          </cell>
        </row>
        <row r="139">
          <cell r="E139" t="str">
            <v>9789152302484-1-x1_1x-G-21b</v>
          </cell>
          <cell r="F139">
            <v>57</v>
          </cell>
          <cell r="G139" t="str">
            <v>21b</v>
          </cell>
          <cell r="H139" t="str">
            <v>Beräkna</v>
          </cell>
        </row>
        <row r="140">
          <cell r="E140" t="str">
            <v>9789152302484-1-x1_1x-G-21b</v>
          </cell>
          <cell r="F140">
            <v>57</v>
          </cell>
          <cell r="G140" t="str">
            <v>21b</v>
          </cell>
          <cell r="H140" t="str">
            <v>Beräkna</v>
          </cell>
        </row>
        <row r="141">
          <cell r="E141" t="str">
            <v>9789152302484-1-x1_1x-G-21c</v>
          </cell>
          <cell r="F141">
            <v>58</v>
          </cell>
          <cell r="G141" t="str">
            <v>21c</v>
          </cell>
          <cell r="H141" t="str">
            <v>Beräkna</v>
          </cell>
        </row>
        <row r="142">
          <cell r="E142" t="str">
            <v>9789152302484-1-x1_1x-G-21c</v>
          </cell>
          <cell r="F142">
            <v>58</v>
          </cell>
          <cell r="G142" t="str">
            <v>21c</v>
          </cell>
          <cell r="H142" t="str">
            <v>Beräkna</v>
          </cell>
        </row>
        <row r="143">
          <cell r="E143" t="str">
            <v>9789152302484-1-x1_1x-G-21c</v>
          </cell>
          <cell r="F143">
            <v>58</v>
          </cell>
          <cell r="G143" t="str">
            <v>21c</v>
          </cell>
          <cell r="H143" t="str">
            <v>Beräkna</v>
          </cell>
        </row>
        <row r="144">
          <cell r="E144" t="str">
            <v>9789152302484-1-x1_1x-G-22a</v>
          </cell>
          <cell r="F144">
            <v>59</v>
          </cell>
          <cell r="G144" t="str">
            <v>22a</v>
          </cell>
          <cell r="H144" t="str">
            <v>Förenkla</v>
          </cell>
        </row>
        <row r="145">
          <cell r="E145" t="str">
            <v>9789152302484-1-x1_1x-G-22a</v>
          </cell>
          <cell r="F145">
            <v>59</v>
          </cell>
          <cell r="G145" t="str">
            <v>22a</v>
          </cell>
          <cell r="H145" t="str">
            <v>Förenkla</v>
          </cell>
        </row>
        <row r="146">
          <cell r="E146" t="str">
            <v>9789152302484-1-x1_1x-G-22b</v>
          </cell>
          <cell r="F146">
            <v>60</v>
          </cell>
          <cell r="G146" t="str">
            <v>22b</v>
          </cell>
          <cell r="H146" t="str">
            <v>Förenkla</v>
          </cell>
        </row>
        <row r="147">
          <cell r="E147" t="str">
            <v>9789152302484-1-x1_1x-G-22b</v>
          </cell>
          <cell r="F147">
            <v>60</v>
          </cell>
          <cell r="G147" t="str">
            <v>22b</v>
          </cell>
          <cell r="H147" t="str">
            <v>Förenkla</v>
          </cell>
        </row>
        <row r="148">
          <cell r="E148" t="str">
            <v>9789152302484-1-x1_1x-G-22c</v>
          </cell>
          <cell r="F148">
            <v>61</v>
          </cell>
          <cell r="G148" t="str">
            <v>22c</v>
          </cell>
          <cell r="H148" t="str">
            <v>Förenkla</v>
          </cell>
        </row>
        <row r="149">
          <cell r="E149" t="str">
            <v>9789152302484-1-x1_1x-G-22c</v>
          </cell>
          <cell r="F149">
            <v>61</v>
          </cell>
          <cell r="G149" t="str">
            <v>22c</v>
          </cell>
          <cell r="H149" t="str">
            <v>Förenkla</v>
          </cell>
        </row>
        <row r="150">
          <cell r="E150" t="str">
            <v>9789152302484-1-x1_1x-G-23a</v>
          </cell>
          <cell r="F150">
            <v>62</v>
          </cell>
          <cell r="G150" t="str">
            <v>23a</v>
          </cell>
          <cell r="H150" t="str">
            <v>Förenkla</v>
          </cell>
        </row>
        <row r="151">
          <cell r="E151" t="str">
            <v>9789152302484-1-x1_1x-G-23a</v>
          </cell>
          <cell r="F151">
            <v>62</v>
          </cell>
          <cell r="G151" t="str">
            <v>23a</v>
          </cell>
          <cell r="H151" t="str">
            <v>Förenkla</v>
          </cell>
        </row>
        <row r="152">
          <cell r="E152" t="str">
            <v>9789152302484-1-x1_1x-G-23b</v>
          </cell>
          <cell r="F152">
            <v>63</v>
          </cell>
          <cell r="G152" t="str">
            <v>23b</v>
          </cell>
          <cell r="H152" t="str">
            <v>Förenkla</v>
          </cell>
        </row>
        <row r="153">
          <cell r="E153" t="str">
            <v>9789152302484-1-x1_1x-G-23b</v>
          </cell>
          <cell r="F153">
            <v>63</v>
          </cell>
          <cell r="G153" t="str">
            <v>23b</v>
          </cell>
          <cell r="H153" t="str">
            <v>Förenkla</v>
          </cell>
        </row>
        <row r="154">
          <cell r="E154" t="str">
            <v>9789152302484-1-x1_1x-G-23c</v>
          </cell>
          <cell r="F154">
            <v>64</v>
          </cell>
          <cell r="G154" t="str">
            <v>23c</v>
          </cell>
          <cell r="H154" t="str">
            <v>Förenkla</v>
          </cell>
        </row>
        <row r="155">
          <cell r="E155" t="str">
            <v>9789152302484-1-x1_1x-G-23c</v>
          </cell>
          <cell r="F155">
            <v>64</v>
          </cell>
          <cell r="G155" t="str">
            <v>23c</v>
          </cell>
          <cell r="H155" t="str">
            <v>Förenkla</v>
          </cell>
        </row>
        <row r="156">
          <cell r="E156" t="str">
            <v>9789152302484-1-x1_1x-G-24a</v>
          </cell>
          <cell r="F156">
            <v>65</v>
          </cell>
          <cell r="G156" t="str">
            <v>24a</v>
          </cell>
          <cell r="H156" t="str">
            <v>Definiera</v>
          </cell>
        </row>
        <row r="157">
          <cell r="E157" t="str">
            <v>9789152302484-1-x1_1x-G-24a</v>
          </cell>
          <cell r="F157">
            <v>65</v>
          </cell>
          <cell r="G157" t="str">
            <v>24a</v>
          </cell>
          <cell r="H157" t="str">
            <v>Definiera</v>
          </cell>
        </row>
        <row r="158">
          <cell r="E158" t="str">
            <v>9789152302484-1-x1_1x-G-24a</v>
          </cell>
          <cell r="F158">
            <v>65</v>
          </cell>
          <cell r="G158" t="str">
            <v>24a</v>
          </cell>
          <cell r="H158" t="str">
            <v>Definiera</v>
          </cell>
        </row>
        <row r="159">
          <cell r="E159" t="str">
            <v>9789152302484-1-x1_1x-G-24b</v>
          </cell>
          <cell r="F159">
            <v>66</v>
          </cell>
          <cell r="G159" t="str">
            <v>24b</v>
          </cell>
          <cell r="H159" t="str">
            <v>Definiera</v>
          </cell>
        </row>
        <row r="160">
          <cell r="E160" t="str">
            <v>9789152302484-1-x1_1x-G-24b</v>
          </cell>
          <cell r="F160">
            <v>66</v>
          </cell>
          <cell r="G160" t="str">
            <v>24b</v>
          </cell>
          <cell r="H160" t="str">
            <v>Definiera</v>
          </cell>
        </row>
        <row r="161">
          <cell r="E161" t="str">
            <v>9789152302484-1-x1_1x-G-24b</v>
          </cell>
          <cell r="F161">
            <v>66</v>
          </cell>
          <cell r="G161" t="str">
            <v>24b</v>
          </cell>
          <cell r="H161" t="str">
            <v>Definiera</v>
          </cell>
        </row>
        <row r="162">
          <cell r="E162" t="str">
            <v>9789152302484-1-x1_1x-G-24c</v>
          </cell>
          <cell r="F162">
            <v>67</v>
          </cell>
          <cell r="G162" t="str">
            <v>24c</v>
          </cell>
          <cell r="H162" t="str">
            <v>Definiera</v>
          </cell>
        </row>
        <row r="163">
          <cell r="E163" t="str">
            <v>9789152302484-1-x1_1x-G-24c</v>
          </cell>
          <cell r="F163">
            <v>67</v>
          </cell>
          <cell r="G163" t="str">
            <v>24c</v>
          </cell>
          <cell r="H163" t="str">
            <v>Definiera</v>
          </cell>
        </row>
        <row r="164">
          <cell r="E164" t="str">
            <v>9789152302484-1-x1_1x-G-24c</v>
          </cell>
          <cell r="F164">
            <v>67</v>
          </cell>
          <cell r="G164" t="str">
            <v>24c</v>
          </cell>
          <cell r="H164" t="str">
            <v>Definiera</v>
          </cell>
        </row>
        <row r="165">
          <cell r="E165" t="str">
            <v>9789152302484-1-x1_1x-G-25a</v>
          </cell>
          <cell r="F165">
            <v>71</v>
          </cell>
          <cell r="G165" t="str">
            <v>25a</v>
          </cell>
          <cell r="H165" t="str">
            <v>Beräkna</v>
          </cell>
        </row>
        <row r="166">
          <cell r="E166" t="str">
            <v>9789152302484-1-x1_1x-G-25a</v>
          </cell>
          <cell r="F166">
            <v>71</v>
          </cell>
          <cell r="G166" t="str">
            <v>25a</v>
          </cell>
          <cell r="H166" t="str">
            <v>Beräkna</v>
          </cell>
        </row>
        <row r="167">
          <cell r="E167" t="str">
            <v>9789152302484-1-x1_1x-G-25a</v>
          </cell>
          <cell r="F167">
            <v>71</v>
          </cell>
          <cell r="G167" t="str">
            <v>25a</v>
          </cell>
          <cell r="H167" t="str">
            <v>Beräkna</v>
          </cell>
        </row>
        <row r="168">
          <cell r="E168" t="str">
            <v>9789152302484-1-x1_1x-G-25b</v>
          </cell>
          <cell r="F168">
            <v>72</v>
          </cell>
          <cell r="G168" t="str">
            <v>25b</v>
          </cell>
          <cell r="H168" t="str">
            <v>Beräkna</v>
          </cell>
        </row>
        <row r="169">
          <cell r="E169" t="str">
            <v>9789152302484-1-x1_1x-G-25b</v>
          </cell>
          <cell r="F169">
            <v>72</v>
          </cell>
          <cell r="G169" t="str">
            <v>25b</v>
          </cell>
          <cell r="H169" t="str">
            <v>Beräkna</v>
          </cell>
        </row>
        <row r="170">
          <cell r="E170" t="str">
            <v>9789152302484-1-x1_1x-G-25b</v>
          </cell>
          <cell r="F170">
            <v>72</v>
          </cell>
          <cell r="G170" t="str">
            <v>25b</v>
          </cell>
          <cell r="H170" t="str">
            <v>Beräkna</v>
          </cell>
        </row>
        <row r="171">
          <cell r="E171" t="str">
            <v>9789152302484-1-x1_1x-G-25b</v>
          </cell>
          <cell r="F171">
            <v>72</v>
          </cell>
          <cell r="G171" t="str">
            <v>25b</v>
          </cell>
          <cell r="H171" t="str">
            <v>Beräkna</v>
          </cell>
        </row>
        <row r="172">
          <cell r="E172" t="str">
            <v>9789152302484-1-x1_1x-G-25c</v>
          </cell>
          <cell r="F172">
            <v>73</v>
          </cell>
          <cell r="G172" t="str">
            <v>25c</v>
          </cell>
          <cell r="H172" t="str">
            <v>Beräkna</v>
          </cell>
        </row>
        <row r="173">
          <cell r="E173" t="str">
            <v>9789152302484-1-x1_1x-G-25c</v>
          </cell>
          <cell r="F173">
            <v>73</v>
          </cell>
          <cell r="G173" t="str">
            <v>25c</v>
          </cell>
          <cell r="H173" t="str">
            <v>Beräkna</v>
          </cell>
        </row>
        <row r="174">
          <cell r="E174" t="str">
            <v>9789152302484-1-x1_1x-G-25c</v>
          </cell>
          <cell r="F174">
            <v>73</v>
          </cell>
          <cell r="G174" t="str">
            <v>25c</v>
          </cell>
          <cell r="H174" t="str">
            <v>Beräkna</v>
          </cell>
        </row>
        <row r="175">
          <cell r="E175" t="str">
            <v>9789152302484-1-x1_1x-G-25c</v>
          </cell>
          <cell r="F175">
            <v>73</v>
          </cell>
          <cell r="G175" t="str">
            <v>25c</v>
          </cell>
          <cell r="H175" t="str">
            <v>Beräkna</v>
          </cell>
        </row>
        <row r="176">
          <cell r="E176" t="str">
            <v>9789152302484-1-x1_1x-G-26a</v>
          </cell>
          <cell r="F176">
            <v>74</v>
          </cell>
          <cell r="G176" t="str">
            <v>26a</v>
          </cell>
          <cell r="H176" t="str">
            <v>Beräkna</v>
          </cell>
        </row>
        <row r="177">
          <cell r="E177" t="str">
            <v>9789152302484-1-x1_1x-G-26a</v>
          </cell>
          <cell r="F177">
            <v>74</v>
          </cell>
          <cell r="G177" t="str">
            <v>26a</v>
          </cell>
          <cell r="H177" t="str">
            <v>Beräkna</v>
          </cell>
        </row>
        <row r="178">
          <cell r="E178" t="str">
            <v>9789152302484-1-x1_1x-G-26b</v>
          </cell>
          <cell r="F178">
            <v>75</v>
          </cell>
          <cell r="G178" t="str">
            <v>26b</v>
          </cell>
          <cell r="H178" t="str">
            <v>Beräkna</v>
          </cell>
        </row>
        <row r="179">
          <cell r="E179" t="str">
            <v>9789152302484-1-x1_1x-G-26b</v>
          </cell>
          <cell r="F179">
            <v>75</v>
          </cell>
          <cell r="G179" t="str">
            <v>26b</v>
          </cell>
          <cell r="H179" t="str">
            <v>Beräkna</v>
          </cell>
        </row>
        <row r="180">
          <cell r="E180" t="str">
            <v>9789152302484-1-x1_1x-G-26c</v>
          </cell>
          <cell r="F180">
            <v>76</v>
          </cell>
          <cell r="G180" t="str">
            <v>26c</v>
          </cell>
          <cell r="H180" t="str">
            <v>Beräkna</v>
          </cell>
        </row>
        <row r="181">
          <cell r="E181" t="str">
            <v>9789152302484-1-x1_1x-G-26c</v>
          </cell>
          <cell r="F181">
            <v>76</v>
          </cell>
          <cell r="G181" t="str">
            <v>26c</v>
          </cell>
          <cell r="H181" t="str">
            <v>Beräkna</v>
          </cell>
        </row>
        <row r="182">
          <cell r="E182" t="str">
            <v>9789152302484-1-x1_1x-G-27a</v>
          </cell>
          <cell r="F182">
            <v>77</v>
          </cell>
          <cell r="G182" t="str">
            <v>27a</v>
          </cell>
          <cell r="H182" t="str">
            <v>Beräkna</v>
          </cell>
        </row>
        <row r="183">
          <cell r="E183" t="str">
            <v>9789152302484-1-x1_1x-G-27a</v>
          </cell>
          <cell r="F183">
            <v>77</v>
          </cell>
          <cell r="G183" t="str">
            <v>27a</v>
          </cell>
          <cell r="H183" t="str">
            <v>Beräkna</v>
          </cell>
        </row>
        <row r="184">
          <cell r="E184" t="str">
            <v>9789152302484-1-x1_1x-G-27b</v>
          </cell>
          <cell r="F184">
            <v>78</v>
          </cell>
          <cell r="G184" t="str">
            <v>27b</v>
          </cell>
          <cell r="H184" t="str">
            <v>Beräkna</v>
          </cell>
        </row>
        <row r="185">
          <cell r="E185" t="str">
            <v>9789152302484-1-x1_1x-G-27b</v>
          </cell>
          <cell r="F185">
            <v>78</v>
          </cell>
          <cell r="G185" t="str">
            <v>27b</v>
          </cell>
          <cell r="H185" t="str">
            <v>Beräkna</v>
          </cell>
        </row>
        <row r="186">
          <cell r="E186" t="str">
            <v>9789152302484-1-x1_1x-G-27c</v>
          </cell>
          <cell r="F186">
            <v>79</v>
          </cell>
          <cell r="G186" t="str">
            <v>27c</v>
          </cell>
          <cell r="H186" t="str">
            <v>Beräkna</v>
          </cell>
        </row>
        <row r="187">
          <cell r="E187" t="str">
            <v>9789152302484-1-x1_1x-G-27c</v>
          </cell>
          <cell r="F187">
            <v>79</v>
          </cell>
          <cell r="G187" t="str">
            <v>27c</v>
          </cell>
          <cell r="H187" t="str">
            <v>Beräkna</v>
          </cell>
        </row>
        <row r="188">
          <cell r="E188" t="str">
            <v>9789152302484-1-x1_1x-G-28</v>
          </cell>
          <cell r="F188">
            <v>80</v>
          </cell>
          <cell r="G188">
            <v>28</v>
          </cell>
          <cell r="H188" t="str">
            <v>Resonera</v>
          </cell>
        </row>
        <row r="189">
          <cell r="E189" t="str">
            <v>9789152302484-1-x1_1x-G-28</v>
          </cell>
          <cell r="F189">
            <v>80</v>
          </cell>
          <cell r="G189">
            <v>28</v>
          </cell>
          <cell r="H189" t="str">
            <v>Resonera</v>
          </cell>
        </row>
        <row r="190">
          <cell r="E190" t="str">
            <v>9789152302484-1-x1_1x-G-29a</v>
          </cell>
          <cell r="F190">
            <v>81</v>
          </cell>
          <cell r="G190" t="str">
            <v>29a</v>
          </cell>
          <cell r="H190" t="str">
            <v>Beräkna</v>
          </cell>
        </row>
        <row r="191">
          <cell r="E191" t="str">
            <v>9789152302484-1-x1_1x-G-29a</v>
          </cell>
          <cell r="F191">
            <v>81</v>
          </cell>
          <cell r="G191" t="str">
            <v>29a</v>
          </cell>
          <cell r="H191" t="str">
            <v>Beräkna</v>
          </cell>
        </row>
        <row r="192">
          <cell r="E192" t="str">
            <v>9789152302484-1-x1_1x-G-29b</v>
          </cell>
          <cell r="F192">
            <v>82</v>
          </cell>
          <cell r="G192" t="str">
            <v>29b</v>
          </cell>
          <cell r="H192" t="str">
            <v>Beräkna</v>
          </cell>
        </row>
        <row r="193">
          <cell r="E193" t="str">
            <v>9789152302484-1-x1_1x-G-29b</v>
          </cell>
          <cell r="F193">
            <v>82</v>
          </cell>
          <cell r="G193" t="str">
            <v>29b</v>
          </cell>
          <cell r="H193" t="str">
            <v>Beräkna</v>
          </cell>
        </row>
        <row r="194">
          <cell r="E194" t="str">
            <v>9789152302484-1-x1_1x-G-29c</v>
          </cell>
          <cell r="F194">
            <v>83</v>
          </cell>
          <cell r="G194" t="str">
            <v>29c</v>
          </cell>
          <cell r="H194" t="str">
            <v>Beräkna</v>
          </cell>
        </row>
        <row r="195">
          <cell r="E195" t="str">
            <v>9789152302484-1-x1_1x-G-29c</v>
          </cell>
          <cell r="F195">
            <v>83</v>
          </cell>
          <cell r="G195" t="str">
            <v>29c</v>
          </cell>
          <cell r="H195" t="str">
            <v>Beräkna</v>
          </cell>
        </row>
        <row r="196">
          <cell r="E196" t="str">
            <v>9789152302484-1-x1_1x-G-30a</v>
          </cell>
          <cell r="F196">
            <v>84</v>
          </cell>
          <cell r="G196" t="str">
            <v>30a</v>
          </cell>
          <cell r="H196" t="str">
            <v>Lös</v>
          </cell>
        </row>
        <row r="197">
          <cell r="E197" t="str">
            <v>9789152302484-1-x1_1x-G-30a</v>
          </cell>
          <cell r="F197">
            <v>84</v>
          </cell>
          <cell r="G197" t="str">
            <v>30a</v>
          </cell>
          <cell r="H197" t="str">
            <v>Lös</v>
          </cell>
        </row>
        <row r="198">
          <cell r="E198" t="str">
            <v>9789152302484-1-x1_1x-G-30a</v>
          </cell>
          <cell r="F198">
            <v>84</v>
          </cell>
          <cell r="G198" t="str">
            <v>30a</v>
          </cell>
          <cell r="H198" t="str">
            <v>Lös</v>
          </cell>
        </row>
        <row r="199">
          <cell r="E199" t="str">
            <v>9789152302484-1-x1_1x-G-30b</v>
          </cell>
          <cell r="F199">
            <v>85</v>
          </cell>
          <cell r="G199" t="str">
            <v>30b</v>
          </cell>
          <cell r="H199" t="str">
            <v>Lös</v>
          </cell>
        </row>
        <row r="200">
          <cell r="E200" t="str">
            <v>9789152302484-1-x1_1x-G-30b</v>
          </cell>
          <cell r="F200">
            <v>85</v>
          </cell>
          <cell r="G200" t="str">
            <v>30b</v>
          </cell>
          <cell r="H200" t="str">
            <v>Lös</v>
          </cell>
        </row>
        <row r="201">
          <cell r="E201" t="str">
            <v>9789152302484-1-x1_1x-G-30c</v>
          </cell>
          <cell r="F201">
            <v>86</v>
          </cell>
          <cell r="G201" t="str">
            <v>30c</v>
          </cell>
          <cell r="H201" t="str">
            <v>Lös</v>
          </cell>
        </row>
        <row r="202">
          <cell r="E202" t="str">
            <v>9789152302484-1-x1_1x-G-30c</v>
          </cell>
          <cell r="F202">
            <v>86</v>
          </cell>
          <cell r="G202" t="str">
            <v>30c</v>
          </cell>
          <cell r="H202" t="str">
            <v>Lös</v>
          </cell>
        </row>
        <row r="203">
          <cell r="E203" t="str">
            <v>9789152302484-1-x1_1x-G-30c</v>
          </cell>
          <cell r="F203">
            <v>86</v>
          </cell>
          <cell r="G203" t="str">
            <v>30c</v>
          </cell>
          <cell r="H203" t="str">
            <v>Lös</v>
          </cell>
        </row>
        <row r="204">
          <cell r="E204" t="str">
            <v>9789152302484-1-x1_1x-G-31a</v>
          </cell>
          <cell r="F204">
            <v>87</v>
          </cell>
          <cell r="G204" t="str">
            <v>31a</v>
          </cell>
          <cell r="H204" t="str">
            <v>Lös</v>
          </cell>
        </row>
        <row r="205">
          <cell r="E205" t="str">
            <v>9789152302484-1-x1_1x-G-31a</v>
          </cell>
          <cell r="F205">
            <v>87</v>
          </cell>
          <cell r="G205" t="str">
            <v>31a</v>
          </cell>
          <cell r="H205" t="str">
            <v>Lös</v>
          </cell>
        </row>
        <row r="206">
          <cell r="E206" t="str">
            <v>9789152302484-1-x1_1x-G-31b</v>
          </cell>
          <cell r="F206">
            <v>88</v>
          </cell>
          <cell r="G206" t="str">
            <v>31b</v>
          </cell>
          <cell r="H206" t="str">
            <v>Lös</v>
          </cell>
        </row>
        <row r="207">
          <cell r="E207" t="str">
            <v>9789152302484-1-x1_1x-G-31b</v>
          </cell>
          <cell r="F207">
            <v>88</v>
          </cell>
          <cell r="G207" t="str">
            <v>31b</v>
          </cell>
          <cell r="H207" t="str">
            <v>Lös</v>
          </cell>
        </row>
        <row r="208">
          <cell r="E208" t="str">
            <v>9789152302484-1-x1_1x-G-31b</v>
          </cell>
          <cell r="F208">
            <v>88</v>
          </cell>
          <cell r="G208" t="str">
            <v>31b</v>
          </cell>
          <cell r="H208" t="str">
            <v>Lös</v>
          </cell>
        </row>
        <row r="209">
          <cell r="E209" t="str">
            <v>9789152302484-1-x1_1x-G-31c</v>
          </cell>
          <cell r="F209">
            <v>89</v>
          </cell>
          <cell r="G209" t="str">
            <v>31c</v>
          </cell>
          <cell r="H209" t="str">
            <v>Lös</v>
          </cell>
        </row>
        <row r="210">
          <cell r="E210" t="str">
            <v>9789152302484-1-x1_1x-G-31c</v>
          </cell>
          <cell r="F210">
            <v>89</v>
          </cell>
          <cell r="G210" t="str">
            <v>31c</v>
          </cell>
          <cell r="H210" t="str">
            <v>Lös</v>
          </cell>
        </row>
        <row r="211">
          <cell r="E211" t="str">
            <v>9789152302484-1-x1_1x-G-31c</v>
          </cell>
          <cell r="F211">
            <v>89</v>
          </cell>
          <cell r="G211" t="str">
            <v>31c</v>
          </cell>
          <cell r="H211" t="str">
            <v>Lös</v>
          </cell>
        </row>
        <row r="212">
          <cell r="E212" t="str">
            <v>9789152302484-1-x1_1x-G-32a</v>
          </cell>
          <cell r="F212">
            <v>90</v>
          </cell>
          <cell r="G212" t="str">
            <v>32a</v>
          </cell>
          <cell r="H212" t="str">
            <v>Beräkna</v>
          </cell>
        </row>
        <row r="213">
          <cell r="E213" t="str">
            <v>9789152302484-1-x1_1x-G-32a</v>
          </cell>
          <cell r="F213">
            <v>90</v>
          </cell>
          <cell r="G213" t="str">
            <v>32a</v>
          </cell>
          <cell r="H213" t="str">
            <v>Beräkna</v>
          </cell>
        </row>
        <row r="214">
          <cell r="E214" t="str">
            <v>9789152302484-1-x1_1x-G-32b</v>
          </cell>
          <cell r="F214">
            <v>91</v>
          </cell>
          <cell r="G214" t="str">
            <v>32b</v>
          </cell>
          <cell r="H214" t="str">
            <v>Beräkna</v>
          </cell>
        </row>
        <row r="215">
          <cell r="E215" t="str">
            <v>9789152302484-1-x1_1x-G-32b</v>
          </cell>
          <cell r="F215">
            <v>91</v>
          </cell>
          <cell r="G215" t="str">
            <v>32b</v>
          </cell>
          <cell r="H215" t="str">
            <v>Beräkna</v>
          </cell>
        </row>
        <row r="216">
          <cell r="E216" t="str">
            <v>9789152302484-1-x1_1x-G-32c</v>
          </cell>
          <cell r="F216">
            <v>92</v>
          </cell>
          <cell r="G216" t="str">
            <v>32c</v>
          </cell>
          <cell r="H216" t="str">
            <v>Beräkna</v>
          </cell>
        </row>
        <row r="217">
          <cell r="E217" t="str">
            <v>9789152302484-1-x1_1x-G-32c</v>
          </cell>
          <cell r="F217">
            <v>92</v>
          </cell>
          <cell r="G217" t="str">
            <v>32c</v>
          </cell>
          <cell r="H217" t="str">
            <v>Beräkna</v>
          </cell>
        </row>
        <row r="218">
          <cell r="E218" t="str">
            <v>9789152302484-1-x1_1x-G-32d</v>
          </cell>
          <cell r="F218">
            <v>93</v>
          </cell>
          <cell r="G218" t="str">
            <v>32d</v>
          </cell>
          <cell r="H218" t="str">
            <v>Beräkna</v>
          </cell>
        </row>
        <row r="219">
          <cell r="E219" t="str">
            <v>9789152302484-1-x1_1x-G-32d</v>
          </cell>
          <cell r="F219">
            <v>93</v>
          </cell>
          <cell r="G219" t="str">
            <v>32d</v>
          </cell>
          <cell r="H219" t="str">
            <v>Beräkna</v>
          </cell>
        </row>
        <row r="220">
          <cell r="E220" t="str">
            <v>9789152302484-1-x1_1x-G-33a</v>
          </cell>
          <cell r="F220">
            <v>94</v>
          </cell>
          <cell r="G220" t="str">
            <v>33a</v>
          </cell>
          <cell r="H220" t="str">
            <v>Beräkna</v>
          </cell>
        </row>
        <row r="221">
          <cell r="E221" t="str">
            <v>9789152302484-1-x1_1x-G-33a</v>
          </cell>
          <cell r="F221">
            <v>94</v>
          </cell>
          <cell r="G221" t="str">
            <v>33a</v>
          </cell>
          <cell r="H221" t="str">
            <v>Beräkna</v>
          </cell>
        </row>
        <row r="222">
          <cell r="E222" t="str">
            <v>9789152302484-1-x1_1x-G-33b</v>
          </cell>
          <cell r="F222">
            <v>95</v>
          </cell>
          <cell r="G222" t="str">
            <v>33b</v>
          </cell>
          <cell r="H222" t="str">
            <v>Beräkna</v>
          </cell>
        </row>
        <row r="223">
          <cell r="E223" t="str">
            <v>9789152302484-1-x1_1x-G-33b</v>
          </cell>
          <cell r="F223">
            <v>95</v>
          </cell>
          <cell r="G223" t="str">
            <v>33b</v>
          </cell>
          <cell r="H223" t="str">
            <v>Beräkna</v>
          </cell>
        </row>
        <row r="224">
          <cell r="E224" t="str">
            <v>9789152302484-1-x1_1x-G-34</v>
          </cell>
          <cell r="F224">
            <v>96</v>
          </cell>
          <cell r="G224">
            <v>34</v>
          </cell>
          <cell r="H224" t="str">
            <v>Resonera</v>
          </cell>
        </row>
        <row r="225">
          <cell r="E225" t="str">
            <v>9789152302484-1-x1_1x-G-34</v>
          </cell>
          <cell r="F225">
            <v>96</v>
          </cell>
          <cell r="G225">
            <v>34</v>
          </cell>
          <cell r="H225" t="str">
            <v>Resonera</v>
          </cell>
        </row>
        <row r="226">
          <cell r="E226" t="str">
            <v>9789152302484-1-x1_1x-G-34</v>
          </cell>
          <cell r="F226">
            <v>96</v>
          </cell>
          <cell r="G226">
            <v>34</v>
          </cell>
          <cell r="H226" t="str">
            <v>Resonera</v>
          </cell>
        </row>
        <row r="227">
          <cell r="E227" t="str">
            <v>9789152302484-1-x1_1x-G-34</v>
          </cell>
          <cell r="F227">
            <v>96</v>
          </cell>
          <cell r="G227">
            <v>34</v>
          </cell>
          <cell r="H227" t="str">
            <v>Resonera</v>
          </cell>
        </row>
        <row r="228">
          <cell r="E228" t="str">
            <v>9789152302484-1-x1_1x-G-35a</v>
          </cell>
          <cell r="F228">
            <v>97</v>
          </cell>
          <cell r="G228" t="str">
            <v>35a</v>
          </cell>
          <cell r="H228" t="str">
            <v>Beräkna</v>
          </cell>
        </row>
        <row r="229">
          <cell r="E229" t="str">
            <v>9789152302484-1-x1_1x-G-35a</v>
          </cell>
          <cell r="F229">
            <v>97</v>
          </cell>
          <cell r="G229" t="str">
            <v>35a</v>
          </cell>
          <cell r="H229" t="str">
            <v>Beräkna</v>
          </cell>
        </row>
        <row r="230">
          <cell r="E230" t="str">
            <v>9789152302484-1-x1_1x-G-35b</v>
          </cell>
          <cell r="F230">
            <v>98</v>
          </cell>
          <cell r="G230" t="str">
            <v>35b</v>
          </cell>
          <cell r="H230" t="str">
            <v>Beräkna</v>
          </cell>
        </row>
        <row r="231">
          <cell r="E231" t="str">
            <v>9789152302484-1-x1_1x-G-35b</v>
          </cell>
          <cell r="F231">
            <v>98</v>
          </cell>
          <cell r="G231" t="str">
            <v>35b</v>
          </cell>
          <cell r="H231" t="str">
            <v>Beräkna</v>
          </cell>
        </row>
        <row r="232">
          <cell r="E232" t="str">
            <v>9789152302484-1-x1_1x-G-35c</v>
          </cell>
          <cell r="F232">
            <v>99</v>
          </cell>
          <cell r="G232" t="str">
            <v>35c</v>
          </cell>
          <cell r="H232" t="str">
            <v>Beräkna</v>
          </cell>
        </row>
        <row r="233">
          <cell r="E233" t="str">
            <v>9789152302484-1-x1_1x-G-35c</v>
          </cell>
          <cell r="F233">
            <v>99</v>
          </cell>
          <cell r="G233" t="str">
            <v>35c</v>
          </cell>
          <cell r="H233" t="str">
            <v>Beräkna</v>
          </cell>
        </row>
        <row r="234">
          <cell r="E234" t="str">
            <v>9789152302484-1-x1_1x-G-35d</v>
          </cell>
          <cell r="F234">
            <v>100</v>
          </cell>
          <cell r="G234" t="str">
            <v>35d</v>
          </cell>
          <cell r="H234" t="str">
            <v>Beräkna</v>
          </cell>
        </row>
        <row r="235">
          <cell r="E235" t="str">
            <v>9789152302484-1-x1_1x-G-35d</v>
          </cell>
          <cell r="F235">
            <v>100</v>
          </cell>
          <cell r="G235" t="str">
            <v>35d</v>
          </cell>
          <cell r="H235" t="str">
            <v>Beräkna</v>
          </cell>
        </row>
        <row r="236">
          <cell r="E236" t="str">
            <v>9789152302484-1-x1_1x-G-36a</v>
          </cell>
          <cell r="F236">
            <v>101</v>
          </cell>
          <cell r="G236" t="str">
            <v>36a</v>
          </cell>
          <cell r="H236" t="str">
            <v>Beräkna</v>
          </cell>
        </row>
        <row r="237">
          <cell r="E237" t="str">
            <v>9789152302484-1-x1_1x-G-36a</v>
          </cell>
          <cell r="F237">
            <v>101</v>
          </cell>
          <cell r="G237" t="str">
            <v>36a</v>
          </cell>
          <cell r="H237" t="str">
            <v>Beräkna</v>
          </cell>
        </row>
        <row r="238">
          <cell r="E238" t="str">
            <v>9789152302484-1-x1_1x-G-36b</v>
          </cell>
          <cell r="F238">
            <v>102</v>
          </cell>
          <cell r="G238" t="str">
            <v>36b</v>
          </cell>
          <cell r="H238" t="str">
            <v>Beräkna</v>
          </cell>
        </row>
        <row r="239">
          <cell r="E239" t="str">
            <v>9789152302484-1-x1_1x-G-36b</v>
          </cell>
          <cell r="F239">
            <v>102</v>
          </cell>
          <cell r="G239" t="str">
            <v>36b</v>
          </cell>
          <cell r="H239" t="str">
            <v>Beräkna</v>
          </cell>
        </row>
        <row r="240">
          <cell r="E240" t="str">
            <v>9789152302484-1-x1_1x-G-36c</v>
          </cell>
          <cell r="F240">
            <v>103</v>
          </cell>
          <cell r="G240" t="str">
            <v>36c</v>
          </cell>
          <cell r="H240" t="str">
            <v>Beräkna</v>
          </cell>
        </row>
        <row r="241">
          <cell r="E241" t="str">
            <v>9789152302484-1-x1_1x-G-36c</v>
          </cell>
          <cell r="F241">
            <v>103</v>
          </cell>
          <cell r="G241" t="str">
            <v>36c</v>
          </cell>
          <cell r="H241" t="str">
            <v>Beräkna</v>
          </cell>
        </row>
        <row r="242">
          <cell r="E242" t="str">
            <v>9789152302484-1-x1_1x-G-36d</v>
          </cell>
          <cell r="F242">
            <v>104</v>
          </cell>
          <cell r="G242" t="str">
            <v>36d</v>
          </cell>
          <cell r="H242" t="str">
            <v>Beräkna</v>
          </cell>
        </row>
        <row r="243">
          <cell r="E243" t="str">
            <v>9789152302484-1-x1_1x-G-36d</v>
          </cell>
          <cell r="F243">
            <v>104</v>
          </cell>
          <cell r="G243" t="str">
            <v>36d</v>
          </cell>
          <cell r="H243" t="str">
            <v>Beräkna</v>
          </cell>
        </row>
        <row r="244">
          <cell r="E244" t="str">
            <v>9789152302484-1-x1_1x-G-37a</v>
          </cell>
          <cell r="F244">
            <v>105</v>
          </cell>
          <cell r="G244" t="str">
            <v>37a</v>
          </cell>
          <cell r="H244" t="str">
            <v>Beräkna</v>
          </cell>
        </row>
        <row r="245">
          <cell r="E245" t="str">
            <v>9789152302484-1-x1_1x-G-37a</v>
          </cell>
          <cell r="F245">
            <v>105</v>
          </cell>
          <cell r="G245" t="str">
            <v>37a</v>
          </cell>
          <cell r="H245" t="str">
            <v>Beräkna</v>
          </cell>
        </row>
        <row r="246">
          <cell r="E246" t="str">
            <v>9789152302484-1-x1_1x-G-37b</v>
          </cell>
          <cell r="F246">
            <v>106</v>
          </cell>
          <cell r="G246" t="str">
            <v>37b</v>
          </cell>
          <cell r="H246" t="str">
            <v>Beräkna</v>
          </cell>
        </row>
        <row r="247">
          <cell r="E247" t="str">
            <v>9789152302484-1-x1_1x-G-37b</v>
          </cell>
          <cell r="F247">
            <v>106</v>
          </cell>
          <cell r="G247" t="str">
            <v>37b</v>
          </cell>
          <cell r="H247" t="str">
            <v>Beräkna</v>
          </cell>
        </row>
        <row r="248">
          <cell r="E248" t="str">
            <v>9789152302484-1-x1_1x-G-37c</v>
          </cell>
          <cell r="F248">
            <v>107</v>
          </cell>
          <cell r="G248" t="str">
            <v>37c</v>
          </cell>
          <cell r="H248" t="str">
            <v>Beräkna</v>
          </cell>
        </row>
        <row r="249">
          <cell r="E249" t="str">
            <v>9789152302484-1-x1_1x-G-37c</v>
          </cell>
          <cell r="F249">
            <v>107</v>
          </cell>
          <cell r="G249" t="str">
            <v>37c</v>
          </cell>
          <cell r="H249" t="str">
            <v>Beräkna</v>
          </cell>
        </row>
        <row r="250">
          <cell r="E250" t="str">
            <v>9789152302484-1-x1_1x-G-37d</v>
          </cell>
          <cell r="F250">
            <v>108</v>
          </cell>
          <cell r="G250" t="str">
            <v>37d</v>
          </cell>
          <cell r="H250" t="str">
            <v>Beräkna</v>
          </cell>
        </row>
        <row r="251">
          <cell r="E251" t="str">
            <v>9789152302484-1-x1_1x-G-37d</v>
          </cell>
          <cell r="F251">
            <v>108</v>
          </cell>
          <cell r="G251" t="str">
            <v>37d</v>
          </cell>
          <cell r="H251" t="str">
            <v>Beräkna</v>
          </cell>
        </row>
        <row r="252">
          <cell r="E252" t="str">
            <v>9789152302484-1-x1_1x-G-38a</v>
          </cell>
          <cell r="F252">
            <v>109</v>
          </cell>
          <cell r="G252" t="str">
            <v>38a</v>
          </cell>
          <cell r="H252" t="str">
            <v>Beräkna</v>
          </cell>
        </row>
        <row r="253">
          <cell r="E253" t="str">
            <v>9789152302484-1-x1_1x-G-38a</v>
          </cell>
          <cell r="F253">
            <v>109</v>
          </cell>
          <cell r="G253" t="str">
            <v>38a</v>
          </cell>
          <cell r="H253" t="str">
            <v>Beräkna</v>
          </cell>
        </row>
        <row r="254">
          <cell r="E254" t="str">
            <v>9789152302484-1-x1_1x-G-38b</v>
          </cell>
          <cell r="F254">
            <v>110</v>
          </cell>
          <cell r="G254" t="str">
            <v>38b</v>
          </cell>
          <cell r="H254" t="str">
            <v>Beräkna</v>
          </cell>
        </row>
        <row r="255">
          <cell r="E255" t="str">
            <v>9789152302484-1-x1_1x-G-38b</v>
          </cell>
          <cell r="F255">
            <v>110</v>
          </cell>
          <cell r="G255" t="str">
            <v>38b</v>
          </cell>
          <cell r="H255" t="str">
            <v>Beräkna</v>
          </cell>
        </row>
        <row r="256">
          <cell r="E256" t="str">
            <v>9789152302484-1-x1_1x-G-38c</v>
          </cell>
          <cell r="F256">
            <v>111</v>
          </cell>
          <cell r="G256" t="str">
            <v>38c</v>
          </cell>
          <cell r="H256" t="str">
            <v>Beräkna</v>
          </cell>
        </row>
        <row r="257">
          <cell r="E257" t="str">
            <v>9789152302484-1-x1_1x-G-38c</v>
          </cell>
          <cell r="F257">
            <v>111</v>
          </cell>
          <cell r="G257" t="str">
            <v>38c</v>
          </cell>
          <cell r="H257" t="str">
            <v>Beräkna</v>
          </cell>
        </row>
        <row r="258">
          <cell r="E258" t="str">
            <v>9789152302484-1-x1_1x-G-38d</v>
          </cell>
          <cell r="F258">
            <v>112</v>
          </cell>
          <cell r="G258" t="str">
            <v>38d</v>
          </cell>
          <cell r="H258" t="str">
            <v>Beräkna</v>
          </cell>
        </row>
        <row r="259">
          <cell r="E259" t="str">
            <v>9789152302484-1-x1_1x-G-38d</v>
          </cell>
          <cell r="F259">
            <v>112</v>
          </cell>
          <cell r="G259" t="str">
            <v>38d</v>
          </cell>
          <cell r="H259" t="str">
            <v>Beräkna</v>
          </cell>
        </row>
        <row r="260">
          <cell r="E260" t="str">
            <v>9789152302484-1-x1_1x-G-39a</v>
          </cell>
          <cell r="F260">
            <v>113</v>
          </cell>
          <cell r="G260" t="str">
            <v>39a</v>
          </cell>
          <cell r="H260" t="str">
            <v>Lös</v>
          </cell>
        </row>
        <row r="261">
          <cell r="E261" t="str">
            <v>9789152302484-1-x1_1x-G-39a</v>
          </cell>
          <cell r="F261">
            <v>113</v>
          </cell>
          <cell r="G261" t="str">
            <v>39a</v>
          </cell>
          <cell r="H261" t="str">
            <v>Lös</v>
          </cell>
        </row>
        <row r="262">
          <cell r="E262" t="str">
            <v>9789152302484-1-x1_1x-G-39b</v>
          </cell>
          <cell r="F262">
            <v>114</v>
          </cell>
          <cell r="G262" t="str">
            <v>39b</v>
          </cell>
          <cell r="H262" t="str">
            <v>Lös</v>
          </cell>
        </row>
        <row r="263">
          <cell r="E263" t="str">
            <v>9789152302484-1-x1_1x-G-39b</v>
          </cell>
          <cell r="F263">
            <v>114</v>
          </cell>
          <cell r="G263" t="str">
            <v>39b</v>
          </cell>
          <cell r="H263" t="str">
            <v>Lös</v>
          </cell>
        </row>
        <row r="264">
          <cell r="E264" t="str">
            <v>9789152302484-1-x1_1x-G-39c</v>
          </cell>
          <cell r="F264">
            <v>115</v>
          </cell>
          <cell r="G264" t="str">
            <v>39c</v>
          </cell>
          <cell r="H264" t="str">
            <v>Lös</v>
          </cell>
        </row>
        <row r="265">
          <cell r="E265" t="str">
            <v>9789152302484-1-x1_1x-G-39c</v>
          </cell>
          <cell r="F265">
            <v>115</v>
          </cell>
          <cell r="G265" t="str">
            <v>39c</v>
          </cell>
          <cell r="H265" t="str">
            <v>Lös</v>
          </cell>
        </row>
        <row r="266">
          <cell r="E266" t="str">
            <v>9789152302484-1-x1_1x-G-39d</v>
          </cell>
          <cell r="F266">
            <v>116</v>
          </cell>
          <cell r="G266" t="str">
            <v>39d</v>
          </cell>
          <cell r="H266" t="str">
            <v>Lös</v>
          </cell>
        </row>
        <row r="267">
          <cell r="E267" t="str">
            <v>9789152302484-1-x1_1x-G-39d</v>
          </cell>
          <cell r="F267">
            <v>116</v>
          </cell>
          <cell r="G267" t="str">
            <v>39d</v>
          </cell>
          <cell r="H267" t="str">
            <v>Lös</v>
          </cell>
        </row>
        <row r="268">
          <cell r="E268" t="str">
            <v>9789152302484-1-x1_1x-G-40a</v>
          </cell>
          <cell r="F268">
            <v>117</v>
          </cell>
          <cell r="G268" t="str">
            <v>40a</v>
          </cell>
          <cell r="H268" t="str">
            <v>Beräkna</v>
          </cell>
        </row>
        <row r="269">
          <cell r="E269" t="str">
            <v>9789152302484-1-x1_1x-G-40a</v>
          </cell>
          <cell r="F269">
            <v>117</v>
          </cell>
          <cell r="G269" t="str">
            <v>40a</v>
          </cell>
          <cell r="H269" t="str">
            <v>Beräkna</v>
          </cell>
        </row>
        <row r="270">
          <cell r="E270" t="str">
            <v>9789152302484-1-x1_1x-G-40b</v>
          </cell>
          <cell r="F270">
            <v>118</v>
          </cell>
          <cell r="G270" t="str">
            <v>40b</v>
          </cell>
          <cell r="H270" t="str">
            <v>Beräkna</v>
          </cell>
        </row>
        <row r="271">
          <cell r="E271" t="str">
            <v>9789152302484-1-x1_1x-G-40b</v>
          </cell>
          <cell r="F271">
            <v>118</v>
          </cell>
          <cell r="G271" t="str">
            <v>40b</v>
          </cell>
          <cell r="H271" t="str">
            <v>Beräkna</v>
          </cell>
        </row>
        <row r="272">
          <cell r="E272" t="str">
            <v>9789152302484-1-x1_1x-G-40c</v>
          </cell>
          <cell r="F272">
            <v>119</v>
          </cell>
          <cell r="G272" t="str">
            <v>40c</v>
          </cell>
          <cell r="H272" t="str">
            <v>Beräkna</v>
          </cell>
        </row>
        <row r="273">
          <cell r="E273" t="str">
            <v>9789152302484-1-x1_1x-G-40c</v>
          </cell>
          <cell r="F273">
            <v>119</v>
          </cell>
          <cell r="G273" t="str">
            <v>40c</v>
          </cell>
          <cell r="H273" t="str">
            <v>Beräkna</v>
          </cell>
        </row>
        <row r="274">
          <cell r="E274" t="str">
            <v>9789152302484-1-x1_1x-G-40d</v>
          </cell>
          <cell r="F274">
            <v>120</v>
          </cell>
          <cell r="G274" t="str">
            <v>40d</v>
          </cell>
          <cell r="H274" t="str">
            <v>Beräkna</v>
          </cell>
        </row>
        <row r="275">
          <cell r="E275" t="str">
            <v>9789152302484-1-x1_1x-G-41a</v>
          </cell>
          <cell r="F275">
            <v>121</v>
          </cell>
          <cell r="G275" t="str">
            <v>41a</v>
          </cell>
          <cell r="H275" t="str">
            <v>Beräkna</v>
          </cell>
        </row>
        <row r="276">
          <cell r="E276" t="str">
            <v>9789152302484-1-x1_1x-G-41b</v>
          </cell>
          <cell r="F276">
            <v>122</v>
          </cell>
          <cell r="G276" t="str">
            <v>41b</v>
          </cell>
          <cell r="H276" t="str">
            <v>Beräkna</v>
          </cell>
        </row>
        <row r="277">
          <cell r="E277" t="str">
            <v>9789152302484-1-x1_1x-G-41c</v>
          </cell>
          <cell r="F277">
            <v>123</v>
          </cell>
          <cell r="G277" t="str">
            <v>41c</v>
          </cell>
          <cell r="H277" t="str">
            <v>Beräkna</v>
          </cell>
        </row>
        <row r="278">
          <cell r="E278" t="str">
            <v>9789152302484-1-x1_1x-G-41d</v>
          </cell>
          <cell r="F278">
            <v>124</v>
          </cell>
          <cell r="G278" t="str">
            <v>41d</v>
          </cell>
          <cell r="H278" t="str">
            <v>Beräkna</v>
          </cell>
        </row>
        <row r="279">
          <cell r="E279" t="str">
            <v>9789152302484-1-x1_1x-G-42a</v>
          </cell>
          <cell r="F279">
            <v>125</v>
          </cell>
          <cell r="G279" t="str">
            <v>42a</v>
          </cell>
          <cell r="H279" t="str">
            <v>Beräkna</v>
          </cell>
        </row>
        <row r="280">
          <cell r="E280" t="str">
            <v>9789152302484-1-x1_1x-G-42a</v>
          </cell>
          <cell r="F280">
            <v>125</v>
          </cell>
          <cell r="G280" t="str">
            <v>42a</v>
          </cell>
          <cell r="H280" t="str">
            <v>Resonera</v>
          </cell>
        </row>
        <row r="281">
          <cell r="E281" t="str">
            <v>9789152302484-1-x1_1x-G-42b</v>
          </cell>
          <cell r="F281">
            <v>126</v>
          </cell>
          <cell r="G281" t="str">
            <v>42b</v>
          </cell>
          <cell r="H281" t="str">
            <v>Beräkna</v>
          </cell>
        </row>
        <row r="282">
          <cell r="E282" t="str">
            <v>9789152302484-1-x1_1x-G-42b</v>
          </cell>
          <cell r="F282">
            <v>126</v>
          </cell>
          <cell r="G282" t="str">
            <v>42b</v>
          </cell>
          <cell r="H282" t="str">
            <v>Resonera</v>
          </cell>
        </row>
        <row r="283">
          <cell r="E283" t="str">
            <v>9789152302484-1-x1_1x-G-42c</v>
          </cell>
          <cell r="F283">
            <v>127</v>
          </cell>
          <cell r="G283" t="str">
            <v>42c</v>
          </cell>
          <cell r="H283" t="str">
            <v>Beräkna</v>
          </cell>
        </row>
        <row r="284">
          <cell r="E284" t="str">
            <v>9789152302484-1-x1_1x-G-42c</v>
          </cell>
          <cell r="F284">
            <v>127</v>
          </cell>
          <cell r="G284" t="str">
            <v>42c</v>
          </cell>
          <cell r="H284" t="str">
            <v>Resonera</v>
          </cell>
        </row>
        <row r="285">
          <cell r="E285" t="str">
            <v>9789152302484-1-x1_1x-G-43a</v>
          </cell>
          <cell r="F285">
            <v>128</v>
          </cell>
          <cell r="G285" t="str">
            <v>43a</v>
          </cell>
          <cell r="H285" t="str">
            <v>Beräkna</v>
          </cell>
        </row>
        <row r="286">
          <cell r="E286" t="str">
            <v>9789152302484-1-x1_1x-G-43b</v>
          </cell>
          <cell r="F286">
            <v>129</v>
          </cell>
          <cell r="G286" t="str">
            <v>43b</v>
          </cell>
          <cell r="H286" t="str">
            <v>Beräkna</v>
          </cell>
        </row>
        <row r="287">
          <cell r="E287" t="str">
            <v>9789152302484-1-x1_1x-G-43c</v>
          </cell>
          <cell r="F287">
            <v>130</v>
          </cell>
          <cell r="G287" t="str">
            <v>43c</v>
          </cell>
          <cell r="H287" t="str">
            <v>Beräkna</v>
          </cell>
        </row>
        <row r="288">
          <cell r="E288" t="str">
            <v>9789152302484-1-x1_1x-G-44a</v>
          </cell>
          <cell r="F288">
            <v>131</v>
          </cell>
          <cell r="G288" t="str">
            <v>44a</v>
          </cell>
          <cell r="H288" t="str">
            <v>Beräkna</v>
          </cell>
        </row>
        <row r="289">
          <cell r="E289" t="str">
            <v>9789152302484-1-x1_1x-G-44a</v>
          </cell>
          <cell r="F289">
            <v>131</v>
          </cell>
          <cell r="G289" t="str">
            <v>44a</v>
          </cell>
          <cell r="H289" t="str">
            <v>Rita</v>
          </cell>
        </row>
        <row r="290">
          <cell r="E290" t="str">
            <v>9789152302484-1-x1_1x-G-44b</v>
          </cell>
          <cell r="F290">
            <v>132</v>
          </cell>
          <cell r="G290" t="str">
            <v>44b</v>
          </cell>
          <cell r="H290" t="str">
            <v>Beräkna</v>
          </cell>
        </row>
        <row r="291">
          <cell r="E291" t="str">
            <v>9789152302484-1-x1_1x-G-44b</v>
          </cell>
          <cell r="F291">
            <v>132</v>
          </cell>
          <cell r="G291" t="str">
            <v>44b</v>
          </cell>
          <cell r="H291" t="str">
            <v>Rita</v>
          </cell>
        </row>
        <row r="292">
          <cell r="E292" t="str">
            <v>9789152302484-1-x1_1x-G-44c</v>
          </cell>
          <cell r="F292">
            <v>133</v>
          </cell>
          <cell r="G292" t="str">
            <v>44c</v>
          </cell>
          <cell r="H292" t="str">
            <v>Beräkna</v>
          </cell>
        </row>
        <row r="293">
          <cell r="E293" t="str">
            <v>9789152302484-1-x1_1x-G-44c</v>
          </cell>
          <cell r="F293">
            <v>133</v>
          </cell>
          <cell r="G293" t="str">
            <v>44c</v>
          </cell>
          <cell r="H293" t="str">
            <v>Rita</v>
          </cell>
        </row>
        <row r="294">
          <cell r="E294" t="str">
            <v>9789152302484-1-x1_1x-G-45a</v>
          </cell>
          <cell r="F294">
            <v>134</v>
          </cell>
          <cell r="G294" t="str">
            <v>45a</v>
          </cell>
          <cell r="H294" t="str">
            <v>Beräkna</v>
          </cell>
        </row>
        <row r="295">
          <cell r="E295" t="str">
            <v>9789152302484-1-x1_1x-G-45b</v>
          </cell>
          <cell r="F295">
            <v>135</v>
          </cell>
          <cell r="G295" t="str">
            <v>45b</v>
          </cell>
          <cell r="H295" t="str">
            <v>Beräkna</v>
          </cell>
        </row>
        <row r="296">
          <cell r="E296" t="str">
            <v>9789152302484-1-x1_1x-G-46</v>
          </cell>
          <cell r="F296">
            <v>136</v>
          </cell>
          <cell r="G296">
            <v>46</v>
          </cell>
          <cell r="H296" t="str">
            <v>Rita</v>
          </cell>
        </row>
        <row r="297">
          <cell r="E297" t="str">
            <v>9789152302484-1-x1_1x-G-46</v>
          </cell>
          <cell r="F297">
            <v>136</v>
          </cell>
          <cell r="G297">
            <v>46</v>
          </cell>
          <cell r="H297" t="str">
            <v>Rita</v>
          </cell>
        </row>
        <row r="298">
          <cell r="E298" t="str">
            <v>9789152302484-1-x1_1x-G-47a</v>
          </cell>
          <cell r="F298">
            <v>137</v>
          </cell>
          <cell r="G298" t="str">
            <v>47a</v>
          </cell>
          <cell r="H298" t="str">
            <v>Resonera</v>
          </cell>
        </row>
        <row r="299">
          <cell r="E299" t="str">
            <v>9789152302484-1-x1_1x-G-47a</v>
          </cell>
          <cell r="F299">
            <v>137</v>
          </cell>
          <cell r="G299" t="str">
            <v>47a</v>
          </cell>
          <cell r="H299" t="str">
            <v>Resonera</v>
          </cell>
        </row>
        <row r="300">
          <cell r="E300" t="str">
            <v>9789152302484-1-x1_1x-G-47b</v>
          </cell>
          <cell r="F300">
            <v>138</v>
          </cell>
          <cell r="G300" t="str">
            <v>47b</v>
          </cell>
          <cell r="H300" t="str">
            <v>Resonera</v>
          </cell>
        </row>
        <row r="301">
          <cell r="E301" t="str">
            <v>9789152302484-1-x1_1x-G-47b</v>
          </cell>
          <cell r="F301">
            <v>138</v>
          </cell>
          <cell r="G301" t="str">
            <v>47b</v>
          </cell>
          <cell r="H301" t="str">
            <v>Resonera</v>
          </cell>
        </row>
        <row r="302">
          <cell r="E302" t="str">
            <v>9789152302484-1-x1_1x-G-48a</v>
          </cell>
          <cell r="F302">
            <v>139</v>
          </cell>
          <cell r="G302" t="str">
            <v>48a</v>
          </cell>
          <cell r="H302" t="str">
            <v>Resonera</v>
          </cell>
        </row>
        <row r="303">
          <cell r="E303" t="str">
            <v>9789152302484-1-x1_1x-G-48a</v>
          </cell>
          <cell r="F303">
            <v>139</v>
          </cell>
          <cell r="G303" t="str">
            <v>48a</v>
          </cell>
          <cell r="H303" t="str">
            <v>Resonera</v>
          </cell>
        </row>
        <row r="304">
          <cell r="E304" t="str">
            <v>9789152302484-1-x1_1x-G-48a</v>
          </cell>
          <cell r="F304">
            <v>139</v>
          </cell>
          <cell r="G304" t="str">
            <v>48a</v>
          </cell>
          <cell r="H304" t="str">
            <v>Resonera</v>
          </cell>
        </row>
        <row r="305">
          <cell r="E305" t="str">
            <v>9789152302484-1-x1_1x-G-48b</v>
          </cell>
          <cell r="F305">
            <v>140</v>
          </cell>
          <cell r="G305" t="str">
            <v>48b</v>
          </cell>
          <cell r="H305" t="str">
            <v>Resonera</v>
          </cell>
        </row>
        <row r="306">
          <cell r="E306" t="str">
            <v>9789152302484-1-x1_1x-G-48b</v>
          </cell>
          <cell r="F306">
            <v>140</v>
          </cell>
          <cell r="G306" t="str">
            <v>48b</v>
          </cell>
          <cell r="H306" t="str">
            <v>Resonera</v>
          </cell>
        </row>
        <row r="307">
          <cell r="E307" t="str">
            <v>9789152302484-1-x1_1x-G-48b</v>
          </cell>
          <cell r="F307">
            <v>140</v>
          </cell>
          <cell r="G307" t="str">
            <v>48b</v>
          </cell>
          <cell r="H307" t="str">
            <v>Resonera</v>
          </cell>
        </row>
        <row r="308">
          <cell r="E308" t="str">
            <v>9789152302484-1-x1_1x-G-48c</v>
          </cell>
          <cell r="F308">
            <v>141</v>
          </cell>
          <cell r="G308" t="str">
            <v>48c</v>
          </cell>
          <cell r="H308" t="str">
            <v>Resonera</v>
          </cell>
        </row>
        <row r="309">
          <cell r="E309" t="str">
            <v>9789152302484-1-x1_1x-G-48c</v>
          </cell>
          <cell r="F309">
            <v>141</v>
          </cell>
          <cell r="G309" t="str">
            <v>48c</v>
          </cell>
          <cell r="H309" t="str">
            <v>Resonera</v>
          </cell>
        </row>
        <row r="310">
          <cell r="E310" t="str">
            <v>9789152302484-1-x1_1x-G-48c</v>
          </cell>
          <cell r="F310">
            <v>141</v>
          </cell>
          <cell r="G310" t="str">
            <v>48c</v>
          </cell>
          <cell r="H310" t="str">
            <v>Resonera</v>
          </cell>
        </row>
        <row r="311">
          <cell r="E311" t="str">
            <v>9789152302484-1-x1_1x-G-49</v>
          </cell>
          <cell r="F311">
            <v>142</v>
          </cell>
          <cell r="G311">
            <v>49</v>
          </cell>
          <cell r="H311" t="str">
            <v>Resonera</v>
          </cell>
        </row>
        <row r="312">
          <cell r="E312" t="str">
            <v>9789152302484-1-x1_1x-G-49</v>
          </cell>
          <cell r="F312">
            <v>142</v>
          </cell>
          <cell r="G312">
            <v>49</v>
          </cell>
          <cell r="H312" t="str">
            <v>Resonera</v>
          </cell>
        </row>
        <row r="313">
          <cell r="E313" t="str">
            <v>9789152302484-1-x1_1x-G-49</v>
          </cell>
          <cell r="F313">
            <v>142</v>
          </cell>
          <cell r="G313">
            <v>49</v>
          </cell>
          <cell r="H313" t="str">
            <v>Resonera</v>
          </cell>
        </row>
        <row r="314">
          <cell r="E314" t="str">
            <v>9789152302484-1-x1_1x-G-50a</v>
          </cell>
          <cell r="F314">
            <v>143</v>
          </cell>
          <cell r="G314" t="str">
            <v>50a</v>
          </cell>
          <cell r="H314" t="str">
            <v>Resonera</v>
          </cell>
        </row>
        <row r="315">
          <cell r="E315" t="str">
            <v>9789152302484-1-x1_1x-G-50a</v>
          </cell>
          <cell r="F315">
            <v>143</v>
          </cell>
          <cell r="G315" t="str">
            <v>50a</v>
          </cell>
          <cell r="H315" t="str">
            <v>Resonera</v>
          </cell>
        </row>
        <row r="316">
          <cell r="E316" t="str">
            <v>9789152302484-1-x1_1x-G-50a</v>
          </cell>
          <cell r="F316">
            <v>143</v>
          </cell>
          <cell r="G316" t="str">
            <v>50a</v>
          </cell>
          <cell r="H316" t="str">
            <v>Resonera</v>
          </cell>
        </row>
        <row r="317">
          <cell r="E317" t="str">
            <v>9789152302484-1-x1_1x-G-50a</v>
          </cell>
          <cell r="F317">
            <v>143</v>
          </cell>
          <cell r="G317" t="str">
            <v>50a</v>
          </cell>
          <cell r="H317" t="str">
            <v>Resonera</v>
          </cell>
        </row>
        <row r="318">
          <cell r="E318" t="str">
            <v>9789152302484-1-x1_1x-G-50b</v>
          </cell>
          <cell r="F318">
            <v>144</v>
          </cell>
          <cell r="G318" t="str">
            <v>50b</v>
          </cell>
          <cell r="H318" t="str">
            <v>Resonera</v>
          </cell>
        </row>
        <row r="319">
          <cell r="E319" t="str">
            <v>9789152302484-1-x1_1x-G-50b</v>
          </cell>
          <cell r="F319">
            <v>144</v>
          </cell>
          <cell r="G319" t="str">
            <v>50b</v>
          </cell>
          <cell r="H319" t="str">
            <v>Resonera</v>
          </cell>
        </row>
        <row r="320">
          <cell r="E320" t="str">
            <v>9789152302484-1-x1_1x-G-50b</v>
          </cell>
          <cell r="F320">
            <v>144</v>
          </cell>
          <cell r="G320" t="str">
            <v>50b</v>
          </cell>
          <cell r="H320" t="str">
            <v>Resonera</v>
          </cell>
        </row>
        <row r="321">
          <cell r="E321" t="str">
            <v>9789152302484-1-x1_1x-G-50b</v>
          </cell>
          <cell r="F321">
            <v>144</v>
          </cell>
          <cell r="G321" t="str">
            <v>50b</v>
          </cell>
          <cell r="H321" t="str">
            <v>Resonera</v>
          </cell>
        </row>
        <row r="322">
          <cell r="E322" t="str">
            <v>9789152302484-1-x1_1x-G-51a</v>
          </cell>
          <cell r="F322">
            <v>145</v>
          </cell>
          <cell r="G322" t="str">
            <v>51a</v>
          </cell>
          <cell r="H322" t="str">
            <v>Resonera</v>
          </cell>
        </row>
        <row r="323">
          <cell r="E323" t="str">
            <v>9789152302484-1-x1_1x-G-51a</v>
          </cell>
          <cell r="F323">
            <v>145</v>
          </cell>
          <cell r="G323" t="str">
            <v>51a</v>
          </cell>
          <cell r="H323" t="str">
            <v>Resonera</v>
          </cell>
        </row>
        <row r="324">
          <cell r="E324" t="str">
            <v>9789152302484-1-x1_1x-G-51a</v>
          </cell>
          <cell r="F324">
            <v>145</v>
          </cell>
          <cell r="G324" t="str">
            <v>51a</v>
          </cell>
          <cell r="H324" t="str">
            <v>Resonera</v>
          </cell>
        </row>
        <row r="325">
          <cell r="E325" t="str">
            <v>9789152302484-1-x1_1x-G-51a</v>
          </cell>
          <cell r="F325">
            <v>145</v>
          </cell>
          <cell r="G325" t="str">
            <v>51a</v>
          </cell>
          <cell r="H325" t="str">
            <v>Resonera</v>
          </cell>
        </row>
        <row r="326">
          <cell r="E326" t="str">
            <v>9789152302484-1-x1_1x-G-51b</v>
          </cell>
          <cell r="F326">
            <v>146</v>
          </cell>
          <cell r="G326" t="str">
            <v>51b</v>
          </cell>
          <cell r="H326" t="str">
            <v>Resonera</v>
          </cell>
        </row>
        <row r="327">
          <cell r="E327" t="str">
            <v>9789152302484-1-x1_1x-G-51b</v>
          </cell>
          <cell r="F327">
            <v>146</v>
          </cell>
          <cell r="G327" t="str">
            <v>51b</v>
          </cell>
          <cell r="H327" t="str">
            <v>Resonera</v>
          </cell>
        </row>
        <row r="328">
          <cell r="E328" t="str">
            <v>9789152302484-1-x1_1x-G-51b</v>
          </cell>
          <cell r="F328">
            <v>146</v>
          </cell>
          <cell r="G328" t="str">
            <v>51b</v>
          </cell>
          <cell r="H328" t="str">
            <v>Resonera</v>
          </cell>
        </row>
        <row r="329">
          <cell r="E329" t="str">
            <v>9789152302484-1-x1_1x-G-51b</v>
          </cell>
          <cell r="F329">
            <v>146</v>
          </cell>
          <cell r="G329" t="str">
            <v>51b</v>
          </cell>
          <cell r="H329" t="str">
            <v>Resonera</v>
          </cell>
        </row>
        <row r="330">
          <cell r="E330" t="str">
            <v>9789152302484-1-x1_1x-G-52</v>
          </cell>
          <cell r="F330">
            <v>147</v>
          </cell>
          <cell r="G330">
            <v>52</v>
          </cell>
          <cell r="H330" t="str">
            <v>Resonera</v>
          </cell>
        </row>
        <row r="331">
          <cell r="E331" t="str">
            <v>9789152302484-1-x1_1x-G-52</v>
          </cell>
          <cell r="F331">
            <v>147</v>
          </cell>
          <cell r="G331">
            <v>52</v>
          </cell>
          <cell r="H331" t="str">
            <v>Resonera</v>
          </cell>
        </row>
        <row r="332">
          <cell r="E332" t="str">
            <v>9789152302484-1-x1_1x-G-52</v>
          </cell>
          <cell r="F332">
            <v>147</v>
          </cell>
          <cell r="G332">
            <v>52</v>
          </cell>
          <cell r="H332" t="str">
            <v>Resonera</v>
          </cell>
        </row>
        <row r="333">
          <cell r="E333" t="str">
            <v>9789152302484-1-x1_1x-G-52</v>
          </cell>
          <cell r="F333">
            <v>147</v>
          </cell>
          <cell r="G333">
            <v>52</v>
          </cell>
          <cell r="H333" t="str">
            <v>Resonera</v>
          </cell>
        </row>
        <row r="334">
          <cell r="E334" t="str">
            <v>9789152302484-1-x1_1x-G-53</v>
          </cell>
          <cell r="F334">
            <v>148</v>
          </cell>
          <cell r="G334">
            <v>53</v>
          </cell>
          <cell r="H334" t="str">
            <v>Resonera</v>
          </cell>
        </row>
        <row r="335">
          <cell r="E335" t="str">
            <v>9789152302484-1-x1_1x-G-53</v>
          </cell>
          <cell r="F335">
            <v>148</v>
          </cell>
          <cell r="G335">
            <v>53</v>
          </cell>
          <cell r="H335" t="str">
            <v>Resonera</v>
          </cell>
        </row>
        <row r="336">
          <cell r="E336" t="str">
            <v>9789152302484-1-x1_1x-G-53</v>
          </cell>
          <cell r="F336">
            <v>148</v>
          </cell>
          <cell r="G336">
            <v>53</v>
          </cell>
          <cell r="H336" t="str">
            <v>Resonera</v>
          </cell>
        </row>
        <row r="337">
          <cell r="E337" t="str">
            <v>9789152302484-1-x1_1x-G-53</v>
          </cell>
          <cell r="F337">
            <v>148</v>
          </cell>
          <cell r="G337">
            <v>53</v>
          </cell>
          <cell r="H337" t="str">
            <v>Resonera</v>
          </cell>
        </row>
        <row r="338">
          <cell r="E338" t="str">
            <v>9789152302484-1-x1_1x-G-54a</v>
          </cell>
          <cell r="F338">
            <v>149</v>
          </cell>
          <cell r="G338" t="str">
            <v>54a</v>
          </cell>
          <cell r="H338" t="str">
            <v>Beräkna</v>
          </cell>
        </row>
        <row r="339">
          <cell r="E339" t="str">
            <v>9789152302484-1-x1_1x-G-54a</v>
          </cell>
          <cell r="F339">
            <v>149</v>
          </cell>
          <cell r="G339" t="str">
            <v>54a</v>
          </cell>
          <cell r="H339" t="str">
            <v>Beräkna</v>
          </cell>
        </row>
        <row r="340">
          <cell r="E340" t="str">
            <v>9789152302484-1-x1_1x-G-54a</v>
          </cell>
          <cell r="F340">
            <v>149</v>
          </cell>
          <cell r="G340" t="str">
            <v>54a</v>
          </cell>
          <cell r="H340" t="str">
            <v>Beräkna</v>
          </cell>
        </row>
        <row r="341">
          <cell r="E341" t="str">
            <v>9789152302484-1-x1_1x-G-54a</v>
          </cell>
          <cell r="F341">
            <v>149</v>
          </cell>
          <cell r="G341" t="str">
            <v>54a</v>
          </cell>
          <cell r="H341" t="str">
            <v>Beräkna</v>
          </cell>
        </row>
        <row r="342">
          <cell r="E342" t="str">
            <v>9789152302484-1-x1_1x-G-54a</v>
          </cell>
          <cell r="F342">
            <v>149</v>
          </cell>
          <cell r="G342" t="str">
            <v>54a</v>
          </cell>
          <cell r="H342" t="str">
            <v>Beräkna</v>
          </cell>
        </row>
        <row r="343">
          <cell r="E343" t="str">
            <v>9789152302484-1-x1_1x-G-54a</v>
          </cell>
          <cell r="F343">
            <v>149</v>
          </cell>
          <cell r="G343" t="str">
            <v>54a</v>
          </cell>
          <cell r="H343" t="str">
            <v>Beräkna</v>
          </cell>
        </row>
        <row r="344">
          <cell r="E344" t="str">
            <v>9789152302484-1-x1_1x-G-54b</v>
          </cell>
          <cell r="F344">
            <v>150</v>
          </cell>
          <cell r="G344" t="str">
            <v>54b</v>
          </cell>
          <cell r="H344" t="str">
            <v>Beräkna</v>
          </cell>
        </row>
        <row r="345">
          <cell r="E345" t="str">
            <v>9789152302484-1-x1_1x-G-54b</v>
          </cell>
          <cell r="F345">
            <v>150</v>
          </cell>
          <cell r="G345" t="str">
            <v>54b</v>
          </cell>
          <cell r="H345" t="str">
            <v>Beräkna</v>
          </cell>
        </row>
        <row r="346">
          <cell r="E346" t="str">
            <v>9789152302484-1-x1_1x-G-54b</v>
          </cell>
          <cell r="F346">
            <v>150</v>
          </cell>
          <cell r="G346" t="str">
            <v>54b</v>
          </cell>
          <cell r="H346" t="str">
            <v>Beräkna</v>
          </cell>
        </row>
        <row r="347">
          <cell r="E347" t="str">
            <v>9789152302484-1-x1_1x-G-54b</v>
          </cell>
          <cell r="F347">
            <v>150</v>
          </cell>
          <cell r="G347" t="str">
            <v>54b</v>
          </cell>
          <cell r="H347" t="str">
            <v>Beräkna</v>
          </cell>
        </row>
        <row r="348">
          <cell r="E348" t="str">
            <v>9789152302484-1-x1_1x-G-54b</v>
          </cell>
          <cell r="F348">
            <v>150</v>
          </cell>
          <cell r="G348" t="str">
            <v>54b</v>
          </cell>
          <cell r="H348" t="str">
            <v>Beräkna</v>
          </cell>
        </row>
        <row r="349">
          <cell r="E349" t="str">
            <v>9789152302484-1-x1_1x-G-54b</v>
          </cell>
          <cell r="F349">
            <v>150</v>
          </cell>
          <cell r="G349" t="str">
            <v>54b</v>
          </cell>
          <cell r="H349" t="str">
            <v>Beräkna</v>
          </cell>
        </row>
        <row r="350">
          <cell r="E350" t="str">
            <v>9789152302484-1-x1_1x-G-54c</v>
          </cell>
          <cell r="F350">
            <v>151</v>
          </cell>
          <cell r="G350" t="str">
            <v>54c</v>
          </cell>
          <cell r="H350" t="str">
            <v>Beräkna</v>
          </cell>
        </row>
        <row r="351">
          <cell r="E351" t="str">
            <v>9789152302484-1-x1_1x-G-54c</v>
          </cell>
          <cell r="F351">
            <v>151</v>
          </cell>
          <cell r="G351" t="str">
            <v>54c</v>
          </cell>
          <cell r="H351" t="str">
            <v>Beräkna</v>
          </cell>
        </row>
        <row r="352">
          <cell r="E352" t="str">
            <v>9789152302484-1-x1_1x-G-54c</v>
          </cell>
          <cell r="F352">
            <v>151</v>
          </cell>
          <cell r="G352" t="str">
            <v>54c</v>
          </cell>
          <cell r="H352" t="str">
            <v>Beräkna</v>
          </cell>
        </row>
        <row r="353">
          <cell r="E353" t="str">
            <v>9789152302484-1-x1_1x-G-54c</v>
          </cell>
          <cell r="F353">
            <v>151</v>
          </cell>
          <cell r="G353" t="str">
            <v>54c</v>
          </cell>
          <cell r="H353" t="str">
            <v>Beräkna</v>
          </cell>
        </row>
        <row r="354">
          <cell r="E354" t="str">
            <v>9789152302484-1-x1_1x-G-54c</v>
          </cell>
          <cell r="F354">
            <v>151</v>
          </cell>
          <cell r="G354" t="str">
            <v>54c</v>
          </cell>
          <cell r="H354" t="str">
            <v>Beräkna</v>
          </cell>
        </row>
        <row r="355">
          <cell r="E355" t="str">
            <v>9789152302484-1-x1_1x-G-54c</v>
          </cell>
          <cell r="F355">
            <v>151</v>
          </cell>
          <cell r="G355" t="str">
            <v>54c</v>
          </cell>
          <cell r="H355" t="str">
            <v>Beräkna</v>
          </cell>
        </row>
        <row r="356">
          <cell r="E356" t="str">
            <v>9789152302484-1-x1_1x-G-55a</v>
          </cell>
          <cell r="F356">
            <v>152</v>
          </cell>
          <cell r="G356" t="str">
            <v>55a</v>
          </cell>
          <cell r="H356" t="str">
            <v>Problemlösning</v>
          </cell>
        </row>
        <row r="357">
          <cell r="E357" t="str">
            <v>9789152302484-1-x1_1x-G-55a</v>
          </cell>
          <cell r="F357">
            <v>152</v>
          </cell>
          <cell r="G357" t="str">
            <v>55a</v>
          </cell>
          <cell r="H357" t="str">
            <v>Problemlösning</v>
          </cell>
        </row>
        <row r="358">
          <cell r="E358" t="str">
            <v>9789152302484-1-x1_1x-G-55b</v>
          </cell>
          <cell r="F358">
            <v>153</v>
          </cell>
          <cell r="G358" t="str">
            <v>55b</v>
          </cell>
          <cell r="H358" t="str">
            <v>Problemlösning</v>
          </cell>
        </row>
        <row r="359">
          <cell r="E359" t="str">
            <v>9789152302484-1-x1_1x-G-55c</v>
          </cell>
          <cell r="F359">
            <v>154</v>
          </cell>
          <cell r="G359" t="str">
            <v>55c</v>
          </cell>
          <cell r="H359" t="str">
            <v>Problemlösning</v>
          </cell>
        </row>
        <row r="360">
          <cell r="E360" t="str">
            <v>9789152302484-1-x1_1x-G-55c</v>
          </cell>
          <cell r="F360">
            <v>154</v>
          </cell>
          <cell r="G360" t="str">
            <v>55c</v>
          </cell>
          <cell r="H360" t="str">
            <v>Problemlösning</v>
          </cell>
        </row>
        <row r="361">
          <cell r="E361" t="str">
            <v>9789152302484-1-x1_1x-G-55c</v>
          </cell>
          <cell r="F361">
            <v>154</v>
          </cell>
          <cell r="G361" t="str">
            <v>55c</v>
          </cell>
          <cell r="H361" t="str">
            <v>Problemlösning</v>
          </cell>
        </row>
        <row r="362">
          <cell r="E362" t="str">
            <v>9789152302484-1-x1_1x-G-55c</v>
          </cell>
          <cell r="F362">
            <v>154</v>
          </cell>
          <cell r="G362" t="str">
            <v>55c</v>
          </cell>
          <cell r="H362" t="str">
            <v>Problemlösning</v>
          </cell>
        </row>
        <row r="363">
          <cell r="E363" t="str">
            <v>9789152302484-1-x1_1x-G-55c</v>
          </cell>
          <cell r="F363">
            <v>154</v>
          </cell>
          <cell r="G363" t="str">
            <v>55c</v>
          </cell>
          <cell r="H363" t="str">
            <v>Problemlösning</v>
          </cell>
        </row>
        <row r="364">
          <cell r="E364" t="str">
            <v>9789152302484-1-x1_1x-G-55c</v>
          </cell>
          <cell r="F364">
            <v>154</v>
          </cell>
          <cell r="G364" t="str">
            <v>55c</v>
          </cell>
          <cell r="H364" t="str">
            <v>Problemlösning</v>
          </cell>
        </row>
        <row r="365">
          <cell r="E365" t="str">
            <v>9789152302484-1-x1_1x-G-56a</v>
          </cell>
          <cell r="F365">
            <v>155</v>
          </cell>
          <cell r="G365" t="str">
            <v>56a</v>
          </cell>
          <cell r="H365" t="str">
            <v>Problemlösning</v>
          </cell>
        </row>
        <row r="366">
          <cell r="E366" t="str">
            <v>9789152302484-1-x1_1x-G-56a</v>
          </cell>
          <cell r="F366">
            <v>155</v>
          </cell>
          <cell r="G366" t="str">
            <v>56a</v>
          </cell>
          <cell r="H366" t="str">
            <v>Problemlösning</v>
          </cell>
        </row>
        <row r="367">
          <cell r="E367" t="str">
            <v>9789152302484-1-x1_1x-G-56a</v>
          </cell>
          <cell r="F367">
            <v>155</v>
          </cell>
          <cell r="G367" t="str">
            <v>56a</v>
          </cell>
          <cell r="H367" t="str">
            <v>Problemlösning</v>
          </cell>
        </row>
        <row r="368">
          <cell r="E368" t="str">
            <v>9789152302484-1-x1_1x-G-56a</v>
          </cell>
          <cell r="F368">
            <v>155</v>
          </cell>
          <cell r="G368" t="str">
            <v>56a</v>
          </cell>
          <cell r="H368" t="str">
            <v>Problemlösning</v>
          </cell>
        </row>
        <row r="369">
          <cell r="E369" t="str">
            <v>9789152302484-1-x1_1x-G-56a</v>
          </cell>
          <cell r="F369">
            <v>155</v>
          </cell>
          <cell r="G369" t="str">
            <v>56a</v>
          </cell>
          <cell r="H369" t="str">
            <v>Problemlösning</v>
          </cell>
        </row>
        <row r="370">
          <cell r="E370" t="str">
            <v>9789152302484-1-x1_1x-G-56a</v>
          </cell>
          <cell r="F370">
            <v>155</v>
          </cell>
          <cell r="G370" t="str">
            <v>56a</v>
          </cell>
          <cell r="H370" t="str">
            <v>Problemlösning</v>
          </cell>
        </row>
        <row r="371">
          <cell r="E371" t="str">
            <v>9789152302484-1-x1_1x-G-56b</v>
          </cell>
          <cell r="F371">
            <v>156</v>
          </cell>
          <cell r="G371" t="str">
            <v>56b</v>
          </cell>
          <cell r="H371" t="str">
            <v>Resonera</v>
          </cell>
        </row>
        <row r="372">
          <cell r="E372" t="str">
            <v>9789152302484-1-x1_1x-G-56b</v>
          </cell>
          <cell r="F372">
            <v>156</v>
          </cell>
          <cell r="G372" t="str">
            <v>56b</v>
          </cell>
          <cell r="H372" t="str">
            <v>Problemlösning</v>
          </cell>
        </row>
        <row r="373">
          <cell r="E373" t="str">
            <v>9789152302484-1-x1_1x-G-57</v>
          </cell>
          <cell r="F373">
            <v>157</v>
          </cell>
          <cell r="G373">
            <v>57</v>
          </cell>
          <cell r="H373" t="str">
            <v>Problemlösning</v>
          </cell>
        </row>
        <row r="374">
          <cell r="E374" t="str">
            <v>9789152302484-1-x1_1x-G-57</v>
          </cell>
          <cell r="F374">
            <v>157</v>
          </cell>
          <cell r="G374">
            <v>57</v>
          </cell>
          <cell r="H374" t="str">
            <v>Problemlösning</v>
          </cell>
        </row>
        <row r="375">
          <cell r="E375" t="str">
            <v>9789152302484-1-x1_1x-G-57</v>
          </cell>
          <cell r="F375">
            <v>157</v>
          </cell>
          <cell r="G375">
            <v>57</v>
          </cell>
          <cell r="H375" t="str">
            <v>Problemlösning</v>
          </cell>
        </row>
        <row r="376">
          <cell r="E376" t="str">
            <v>9789152302484-1-x1_1x-G-57</v>
          </cell>
          <cell r="F376">
            <v>157</v>
          </cell>
          <cell r="G376">
            <v>57</v>
          </cell>
          <cell r="H376" t="str">
            <v>Problemlösning</v>
          </cell>
        </row>
        <row r="377">
          <cell r="E377" t="str">
            <v>9789152302484-1-x1_1x-G-57</v>
          </cell>
          <cell r="F377">
            <v>157</v>
          </cell>
          <cell r="G377">
            <v>57</v>
          </cell>
          <cell r="H377" t="str">
            <v>Problemlösning</v>
          </cell>
        </row>
        <row r="378">
          <cell r="E378" t="str">
            <v>9789152302484-1-x1_1x-G-57</v>
          </cell>
          <cell r="F378">
            <v>157</v>
          </cell>
          <cell r="G378">
            <v>57</v>
          </cell>
          <cell r="H378" t="str">
            <v>Problemlösning</v>
          </cell>
        </row>
        <row r="379">
          <cell r="E379" t="str">
            <v>9789152302484-1-x1_1x-G-57</v>
          </cell>
          <cell r="F379">
            <v>157</v>
          </cell>
          <cell r="G379">
            <v>57</v>
          </cell>
          <cell r="H379" t="str">
            <v>Problemlösning</v>
          </cell>
        </row>
        <row r="380">
          <cell r="E380" t="str">
            <v>9789152302484-1-x1_1x-G-57</v>
          </cell>
          <cell r="F380">
            <v>157</v>
          </cell>
          <cell r="G380">
            <v>57</v>
          </cell>
          <cell r="H380" t="str">
            <v>Problemlösning</v>
          </cell>
        </row>
        <row r="381">
          <cell r="E381" t="str">
            <v>9789152302484-1-x1_1x-G-58</v>
          </cell>
          <cell r="F381">
            <v>158</v>
          </cell>
          <cell r="G381">
            <v>58</v>
          </cell>
          <cell r="H381" t="str">
            <v>Problemlösning</v>
          </cell>
        </row>
        <row r="382">
          <cell r="E382" t="str">
            <v>9789152302484-1-x1_1x-G-58</v>
          </cell>
          <cell r="F382">
            <v>158</v>
          </cell>
          <cell r="G382">
            <v>58</v>
          </cell>
          <cell r="H382" t="str">
            <v>Problemlösning</v>
          </cell>
        </row>
        <row r="383">
          <cell r="E383" t="str">
            <v>9789152302484-1-x1_1x-G-58</v>
          </cell>
          <cell r="F383">
            <v>158</v>
          </cell>
          <cell r="G383">
            <v>58</v>
          </cell>
          <cell r="H383" t="str">
            <v>Problemlösning</v>
          </cell>
        </row>
        <row r="384">
          <cell r="E384" t="str">
            <v>9789152302484-1-x1_1x-G-58</v>
          </cell>
          <cell r="F384">
            <v>158</v>
          </cell>
          <cell r="G384">
            <v>58</v>
          </cell>
          <cell r="H384" t="str">
            <v>Problemlösning</v>
          </cell>
        </row>
        <row r="385">
          <cell r="E385" t="str">
            <v>9789152302484-1-x1_1x-G-58</v>
          </cell>
          <cell r="F385">
            <v>158</v>
          </cell>
          <cell r="G385">
            <v>58</v>
          </cell>
          <cell r="H385" t="str">
            <v>Problemlösning</v>
          </cell>
        </row>
        <row r="386">
          <cell r="E386" t="str">
            <v>9789152302484-1-x1_1x-G-58</v>
          </cell>
          <cell r="F386">
            <v>158</v>
          </cell>
          <cell r="G386">
            <v>58</v>
          </cell>
          <cell r="H386" t="str">
            <v>Problemlösning</v>
          </cell>
        </row>
        <row r="387">
          <cell r="E387" t="str">
            <v>9789152302484-1-x1_1x-G-59</v>
          </cell>
          <cell r="F387">
            <v>159</v>
          </cell>
          <cell r="G387">
            <v>59</v>
          </cell>
          <cell r="H387" t="str">
            <v>Problemlösning</v>
          </cell>
        </row>
        <row r="388">
          <cell r="E388" t="str">
            <v>9789152302484-1-x1_1x-G-59</v>
          </cell>
          <cell r="F388">
            <v>159</v>
          </cell>
          <cell r="G388">
            <v>59</v>
          </cell>
          <cell r="H388" t="str">
            <v>Problemlösning</v>
          </cell>
        </row>
        <row r="389">
          <cell r="E389" t="str">
            <v>9789152302484-1-x1_1x-G-59</v>
          </cell>
          <cell r="F389">
            <v>159</v>
          </cell>
          <cell r="G389">
            <v>59</v>
          </cell>
          <cell r="H389" t="str">
            <v>Problemlösning</v>
          </cell>
        </row>
        <row r="390">
          <cell r="E390" t="str">
            <v>9789152302484-1-x1_1x-G-59</v>
          </cell>
          <cell r="F390">
            <v>159</v>
          </cell>
          <cell r="G390">
            <v>59</v>
          </cell>
          <cell r="H390" t="str">
            <v>Problemlösning</v>
          </cell>
        </row>
        <row r="391">
          <cell r="E391" t="str">
            <v>9789152302484-1-x1_1x-G-59</v>
          </cell>
          <cell r="F391">
            <v>159</v>
          </cell>
          <cell r="G391">
            <v>59</v>
          </cell>
          <cell r="H391" t="str">
            <v>Problemlösning</v>
          </cell>
        </row>
        <row r="392">
          <cell r="E392" t="str">
            <v>9789152302484-1-x1_1x-G-59</v>
          </cell>
          <cell r="F392">
            <v>159</v>
          </cell>
          <cell r="G392">
            <v>59</v>
          </cell>
          <cell r="H392" t="str">
            <v>Problemlösning</v>
          </cell>
        </row>
        <row r="393">
          <cell r="E393" t="str">
            <v>9789152302484-1-x1_1x-G-60</v>
          </cell>
          <cell r="F393">
            <v>160</v>
          </cell>
          <cell r="G393">
            <v>60</v>
          </cell>
          <cell r="H393" t="str">
            <v>Problemlösning</v>
          </cell>
        </row>
        <row r="394">
          <cell r="E394" t="str">
            <v>9789152302484-1-x1_1x-G-60</v>
          </cell>
          <cell r="F394">
            <v>160</v>
          </cell>
          <cell r="G394">
            <v>60</v>
          </cell>
          <cell r="H394" t="str">
            <v>Problemlösning</v>
          </cell>
        </row>
        <row r="395">
          <cell r="E395" t="str">
            <v>9789152302484-1-x1_1x-G-60</v>
          </cell>
          <cell r="F395">
            <v>160</v>
          </cell>
          <cell r="G395">
            <v>60</v>
          </cell>
          <cell r="H395" t="str">
            <v>Problemlösning</v>
          </cell>
        </row>
        <row r="396">
          <cell r="E396" t="str">
            <v>9789152302484-1-x1_1x-G-60</v>
          </cell>
          <cell r="F396">
            <v>160</v>
          </cell>
          <cell r="G396">
            <v>60</v>
          </cell>
          <cell r="H396" t="str">
            <v>Problemlösning</v>
          </cell>
        </row>
        <row r="397">
          <cell r="E397" t="str">
            <v>9789152302484-1-x1_1x-G-60</v>
          </cell>
          <cell r="F397">
            <v>160</v>
          </cell>
          <cell r="G397">
            <v>60</v>
          </cell>
          <cell r="H397" t="str">
            <v>Problemlösning</v>
          </cell>
        </row>
        <row r="398">
          <cell r="E398" t="str">
            <v>9789152302484-1-x1_1x-G-60</v>
          </cell>
          <cell r="F398">
            <v>160</v>
          </cell>
          <cell r="G398">
            <v>60</v>
          </cell>
          <cell r="H398" t="str">
            <v>Problemlösning</v>
          </cell>
        </row>
        <row r="399">
          <cell r="E399" t="str">
            <v>9789152302484-1-x1_1x-G-61a</v>
          </cell>
          <cell r="F399">
            <v>161</v>
          </cell>
          <cell r="G399" t="str">
            <v>61a</v>
          </cell>
          <cell r="H399" t="str">
            <v>Problemlösning</v>
          </cell>
        </row>
        <row r="400">
          <cell r="E400" t="str">
            <v>9789152302484-1-x1_1x-G-61a</v>
          </cell>
          <cell r="F400">
            <v>161</v>
          </cell>
          <cell r="G400" t="str">
            <v>61a</v>
          </cell>
          <cell r="H400" t="str">
            <v>Problemlösning</v>
          </cell>
        </row>
        <row r="401">
          <cell r="E401" t="str">
            <v>9789152302484-1-x1_1x-G-61b</v>
          </cell>
          <cell r="F401">
            <v>162</v>
          </cell>
          <cell r="G401" t="str">
            <v>61b</v>
          </cell>
          <cell r="H401" t="str">
            <v>Problemlösning</v>
          </cell>
        </row>
        <row r="402">
          <cell r="E402" t="str">
            <v>9789152302484-1-x1_1x-G-61b</v>
          </cell>
          <cell r="F402">
            <v>162</v>
          </cell>
          <cell r="G402" t="str">
            <v>61b</v>
          </cell>
          <cell r="H402" t="str">
            <v>Problemlösning</v>
          </cell>
        </row>
        <row r="403">
          <cell r="E403" t="str">
            <v>9789152302484-1-x1_1x-G-61b</v>
          </cell>
          <cell r="F403">
            <v>162</v>
          </cell>
          <cell r="G403" t="str">
            <v>61b</v>
          </cell>
          <cell r="H403" t="str">
            <v>Problemlösning</v>
          </cell>
        </row>
        <row r="404">
          <cell r="E404" t="str">
            <v>9789152302484-1-x1_1x-G-61b</v>
          </cell>
          <cell r="F404">
            <v>162</v>
          </cell>
          <cell r="G404" t="str">
            <v>61b</v>
          </cell>
          <cell r="H404" t="str">
            <v>Problemlösning</v>
          </cell>
        </row>
        <row r="405">
          <cell r="E405" t="str">
            <v>9789152302484-1-x1_1x-G-61c</v>
          </cell>
          <cell r="F405">
            <v>163</v>
          </cell>
          <cell r="G405" t="str">
            <v>61c</v>
          </cell>
          <cell r="H405" t="str">
            <v>Problemlösning</v>
          </cell>
        </row>
        <row r="406">
          <cell r="E406" t="str">
            <v>9789152302484-1-x1_1x-G-61d</v>
          </cell>
          <cell r="F406">
            <v>164</v>
          </cell>
          <cell r="G406" t="str">
            <v>61d</v>
          </cell>
          <cell r="H406" t="str">
            <v>Problemlösning</v>
          </cell>
        </row>
        <row r="407">
          <cell r="E407" t="str">
            <v>9789152302484-1-x1_1x-G-61d</v>
          </cell>
          <cell r="F407">
            <v>164</v>
          </cell>
          <cell r="G407" t="str">
            <v>61d</v>
          </cell>
          <cell r="H407" t="str">
            <v>Problemlösning</v>
          </cell>
        </row>
        <row r="408">
          <cell r="E408" t="str">
            <v>9789152302484-1-x1_1x-G-61d</v>
          </cell>
          <cell r="F408">
            <v>164</v>
          </cell>
          <cell r="G408" t="str">
            <v>61d</v>
          </cell>
          <cell r="H408" t="str">
            <v>Problemlösning</v>
          </cell>
        </row>
        <row r="409">
          <cell r="E409" t="str">
            <v>9789152302484-1-x1_1x-G-61d</v>
          </cell>
          <cell r="F409">
            <v>164</v>
          </cell>
          <cell r="G409" t="str">
            <v>61d</v>
          </cell>
          <cell r="H409" t="str">
            <v>Problemlösning</v>
          </cell>
        </row>
        <row r="410">
          <cell r="E410" t="str">
            <v>9789152302484-1-x1_1x-G-62a</v>
          </cell>
          <cell r="F410">
            <v>165</v>
          </cell>
          <cell r="G410" t="str">
            <v>62a</v>
          </cell>
          <cell r="H410" t="str">
            <v>Rita</v>
          </cell>
        </row>
        <row r="411">
          <cell r="E411" t="str">
            <v>9789152302484-1-x1_1x-G-62a</v>
          </cell>
          <cell r="F411">
            <v>165</v>
          </cell>
          <cell r="G411" t="str">
            <v>62a</v>
          </cell>
          <cell r="H411" t="str">
            <v>Rita</v>
          </cell>
        </row>
        <row r="412">
          <cell r="E412" t="str">
            <v>9789152302484-1-x1_1x-G-62b</v>
          </cell>
          <cell r="F412">
            <v>166</v>
          </cell>
          <cell r="G412" t="str">
            <v>62b</v>
          </cell>
          <cell r="H412" t="str">
            <v>Problemlösning</v>
          </cell>
        </row>
        <row r="413">
          <cell r="E413" t="str">
            <v>9789152302484-1-x1_1x-G-62b</v>
          </cell>
          <cell r="F413">
            <v>166</v>
          </cell>
          <cell r="G413" t="str">
            <v>62b</v>
          </cell>
          <cell r="H413" t="str">
            <v>Problemlösning</v>
          </cell>
        </row>
        <row r="414">
          <cell r="E414" t="str">
            <v>9789152302484-1-x1_1x-G-62c</v>
          </cell>
          <cell r="F414">
            <v>167</v>
          </cell>
          <cell r="G414" t="str">
            <v>62c</v>
          </cell>
          <cell r="H414" t="str">
            <v>Problemlösning</v>
          </cell>
        </row>
        <row r="415">
          <cell r="E415" t="str">
            <v>9789152302484-1-x1_1x-G-62c</v>
          </cell>
          <cell r="F415">
            <v>167</v>
          </cell>
          <cell r="G415" t="str">
            <v>62c</v>
          </cell>
          <cell r="H415" t="str">
            <v>Problemlösning</v>
          </cell>
        </row>
        <row r="416">
          <cell r="E416" t="str">
            <v>9789152302484-1-x1_1x-G-63a</v>
          </cell>
          <cell r="F416">
            <v>168</v>
          </cell>
          <cell r="G416" t="str">
            <v>63a</v>
          </cell>
          <cell r="H416" t="str">
            <v>Rita</v>
          </cell>
        </row>
        <row r="417">
          <cell r="E417" t="str">
            <v>9789152302484-1-x1_1x-G-63b</v>
          </cell>
          <cell r="F417">
            <v>169</v>
          </cell>
          <cell r="G417" t="str">
            <v>63b</v>
          </cell>
          <cell r="H417" t="str">
            <v>Problemlösning</v>
          </cell>
        </row>
        <row r="418">
          <cell r="E418" t="str">
            <v>9789152302484-1-x1_1x-G-63b</v>
          </cell>
          <cell r="F418">
            <v>169</v>
          </cell>
          <cell r="G418" t="str">
            <v>63b</v>
          </cell>
          <cell r="H418" t="str">
            <v>Problemlösning</v>
          </cell>
        </row>
        <row r="419">
          <cell r="E419" t="str">
            <v>9789152302484-1-x1_1x-G-64a</v>
          </cell>
          <cell r="F419">
            <v>170</v>
          </cell>
          <cell r="G419" t="str">
            <v>64a</v>
          </cell>
          <cell r="H419" t="str">
            <v>Beräkna</v>
          </cell>
        </row>
        <row r="420">
          <cell r="E420" t="str">
            <v>9789152302484-1-x1_1x-G-64a</v>
          </cell>
          <cell r="F420">
            <v>170</v>
          </cell>
          <cell r="G420" t="str">
            <v>64a</v>
          </cell>
          <cell r="H420" t="str">
            <v>Beräkna</v>
          </cell>
        </row>
        <row r="421">
          <cell r="E421" t="str">
            <v>9789152302484-1-x1_1x-G-64b</v>
          </cell>
          <cell r="F421">
            <v>171</v>
          </cell>
          <cell r="G421" t="str">
            <v>64b</v>
          </cell>
          <cell r="H421" t="str">
            <v>Beräkna</v>
          </cell>
        </row>
        <row r="422">
          <cell r="E422" t="str">
            <v>9789152302484-1-x1_1x-G-64b</v>
          </cell>
          <cell r="F422">
            <v>171</v>
          </cell>
          <cell r="G422" t="str">
            <v>64b</v>
          </cell>
          <cell r="H422" t="str">
            <v>Beräkna</v>
          </cell>
        </row>
        <row r="423">
          <cell r="E423" t="str">
            <v>9789152302484-1-x1_1x-G-64c</v>
          </cell>
          <cell r="F423">
            <v>172</v>
          </cell>
          <cell r="G423" t="str">
            <v>64c</v>
          </cell>
          <cell r="H423" t="str">
            <v>Beräkna</v>
          </cell>
        </row>
        <row r="424">
          <cell r="E424" t="str">
            <v>9789152302484-1-x1_1x-G-64c</v>
          </cell>
          <cell r="F424">
            <v>172</v>
          </cell>
          <cell r="G424" t="str">
            <v>64c</v>
          </cell>
          <cell r="H424" t="str">
            <v>Beräkna</v>
          </cell>
        </row>
        <row r="425">
          <cell r="E425" t="str">
            <v>9789152302484-1-x1_1x-G-65a</v>
          </cell>
          <cell r="F425">
            <v>173</v>
          </cell>
          <cell r="G425" t="str">
            <v>65a</v>
          </cell>
          <cell r="H425" t="str">
            <v>Rita</v>
          </cell>
        </row>
        <row r="426">
          <cell r="E426" t="str">
            <v>9789152302484-1-x1_1x-G-65b</v>
          </cell>
          <cell r="F426">
            <v>174</v>
          </cell>
          <cell r="G426" t="str">
            <v>65b</v>
          </cell>
          <cell r="H426" t="str">
            <v>Problemlösning</v>
          </cell>
        </row>
        <row r="427">
          <cell r="E427" t="str">
            <v>9789152302484-1-x1_1x-G-65b</v>
          </cell>
          <cell r="F427">
            <v>174</v>
          </cell>
          <cell r="G427" t="str">
            <v>65b</v>
          </cell>
          <cell r="H427" t="str">
            <v>Problemlösning</v>
          </cell>
        </row>
        <row r="428">
          <cell r="E428" t="str">
            <v>9789152302484-1-x1_1x-SF-1</v>
          </cell>
          <cell r="F428">
            <v>175</v>
          </cell>
          <cell r="G428">
            <v>1</v>
          </cell>
          <cell r="H428" t="str">
            <v>Resonera</v>
          </cell>
        </row>
        <row r="429">
          <cell r="E429" t="str">
            <v>9789152302484-1-x1_1x-SF-1</v>
          </cell>
          <cell r="F429">
            <v>175</v>
          </cell>
          <cell r="G429">
            <v>1</v>
          </cell>
          <cell r="H429" t="str">
            <v>Resonera</v>
          </cell>
        </row>
        <row r="430">
          <cell r="E430" t="str">
            <v>9789152302484-1-x1_1x-SF-2</v>
          </cell>
          <cell r="F430">
            <v>176</v>
          </cell>
          <cell r="G430">
            <v>2</v>
          </cell>
          <cell r="H430" t="str">
            <v>Resonera</v>
          </cell>
        </row>
        <row r="431">
          <cell r="E431" t="str">
            <v>9789152302484-1-x1_1x-SF-2</v>
          </cell>
          <cell r="F431">
            <v>176</v>
          </cell>
          <cell r="G431">
            <v>2</v>
          </cell>
          <cell r="H431" t="str">
            <v>Resonera</v>
          </cell>
        </row>
        <row r="432">
          <cell r="E432" t="str">
            <v>9789152302484-1-x1_1x-SF-3</v>
          </cell>
          <cell r="F432">
            <v>177</v>
          </cell>
          <cell r="G432">
            <v>3</v>
          </cell>
          <cell r="H432" t="str">
            <v>Resonera</v>
          </cell>
        </row>
        <row r="433">
          <cell r="E433" t="str">
            <v>9789152302484-1-x1_1x-SF-3</v>
          </cell>
          <cell r="F433">
            <v>177</v>
          </cell>
          <cell r="G433">
            <v>3</v>
          </cell>
          <cell r="H433" t="str">
            <v>Resonera</v>
          </cell>
        </row>
        <row r="434">
          <cell r="E434" t="str">
            <v>9789152302484-1-x1_1x-SF-4</v>
          </cell>
          <cell r="F434">
            <v>178</v>
          </cell>
          <cell r="G434">
            <v>4</v>
          </cell>
          <cell r="H434" t="str">
            <v>Resonera</v>
          </cell>
        </row>
        <row r="435">
          <cell r="E435" t="str">
            <v>9789152302484-1-x1_1x-SF-4</v>
          </cell>
          <cell r="F435">
            <v>178</v>
          </cell>
          <cell r="G435">
            <v>4</v>
          </cell>
          <cell r="H435" t="str">
            <v>Resonera</v>
          </cell>
        </row>
        <row r="436">
          <cell r="E436" t="str">
            <v>9789152302484-1-x1_1x-SF-5</v>
          </cell>
          <cell r="F436">
            <v>179</v>
          </cell>
          <cell r="G436">
            <v>5</v>
          </cell>
          <cell r="H436" t="str">
            <v>Resonera</v>
          </cell>
        </row>
        <row r="437">
          <cell r="E437" t="str">
            <v>9789152302484-1-x1_1x-SF-5</v>
          </cell>
          <cell r="F437">
            <v>179</v>
          </cell>
          <cell r="G437">
            <v>5</v>
          </cell>
          <cell r="H437" t="str">
            <v>Resonera</v>
          </cell>
        </row>
        <row r="438">
          <cell r="E438" t="str">
            <v>9789152302484-1-x1_1x-SF-6</v>
          </cell>
          <cell r="F438">
            <v>180</v>
          </cell>
          <cell r="G438">
            <v>6</v>
          </cell>
          <cell r="H438" t="str">
            <v>Resonera</v>
          </cell>
        </row>
        <row r="439">
          <cell r="E439" t="str">
            <v>9789152302484-1-x1_1x-SF-6</v>
          </cell>
          <cell r="F439">
            <v>180</v>
          </cell>
          <cell r="G439">
            <v>6</v>
          </cell>
          <cell r="H439" t="str">
            <v>Resonera</v>
          </cell>
        </row>
        <row r="440">
          <cell r="E440" t="str">
            <v>9789152302484-1-x1_1x-SF-7</v>
          </cell>
          <cell r="F440">
            <v>181</v>
          </cell>
          <cell r="G440">
            <v>7</v>
          </cell>
          <cell r="H440" t="str">
            <v>Resonera</v>
          </cell>
        </row>
        <row r="441">
          <cell r="E441" t="str">
            <v>9789152302484-1-x1_1x-SF-7</v>
          </cell>
          <cell r="F441">
            <v>181</v>
          </cell>
          <cell r="G441">
            <v>7</v>
          </cell>
          <cell r="H441" t="str">
            <v>Resonera</v>
          </cell>
        </row>
        <row r="442">
          <cell r="E442" t="str">
            <v>9789152302484-1-x1_1x-SF-8</v>
          </cell>
          <cell r="F442">
            <v>182</v>
          </cell>
          <cell r="G442">
            <v>8</v>
          </cell>
          <cell r="H442" t="str">
            <v>Resonera</v>
          </cell>
        </row>
        <row r="443">
          <cell r="E443" t="str">
            <v>9789152302484-1-x1_1x-SF-8</v>
          </cell>
          <cell r="F443">
            <v>182</v>
          </cell>
          <cell r="G443">
            <v>8</v>
          </cell>
          <cell r="H443" t="str">
            <v>Resonera</v>
          </cell>
        </row>
        <row r="444">
          <cell r="E444" t="str">
            <v>9789152302484-1-x1_1x-SF-9</v>
          </cell>
          <cell r="F444">
            <v>183</v>
          </cell>
          <cell r="G444">
            <v>9</v>
          </cell>
          <cell r="H444" t="str">
            <v>Resonera</v>
          </cell>
        </row>
        <row r="445">
          <cell r="E445" t="str">
            <v>9789152302484-1-x1_1x-SF-9</v>
          </cell>
          <cell r="F445">
            <v>183</v>
          </cell>
          <cell r="G445">
            <v>9</v>
          </cell>
          <cell r="H445" t="str">
            <v>Resonera</v>
          </cell>
        </row>
        <row r="446">
          <cell r="E446" t="str">
            <v>9789152302484-1-x1_1x-SF-10</v>
          </cell>
          <cell r="F446">
            <v>184</v>
          </cell>
          <cell r="G446">
            <v>10</v>
          </cell>
          <cell r="H446" t="str">
            <v>Resonera</v>
          </cell>
        </row>
        <row r="447">
          <cell r="E447" t="str">
            <v>9789152302484-1-x1_1x-SF-10</v>
          </cell>
          <cell r="F447">
            <v>184</v>
          </cell>
          <cell r="G447">
            <v>10</v>
          </cell>
          <cell r="H447" t="str">
            <v>Resonera</v>
          </cell>
        </row>
        <row r="448">
          <cell r="E448" t="str">
            <v>9789152302484-1-x1_1x-SF-11</v>
          </cell>
          <cell r="F448">
            <v>185</v>
          </cell>
          <cell r="G448">
            <v>11</v>
          </cell>
          <cell r="H448" t="str">
            <v>Resonera</v>
          </cell>
        </row>
        <row r="449">
          <cell r="E449" t="str">
            <v>9789152302484-1-x1_1x-SF-11</v>
          </cell>
          <cell r="F449">
            <v>185</v>
          </cell>
          <cell r="G449">
            <v>11</v>
          </cell>
          <cell r="H449" t="str">
            <v>Resonera</v>
          </cell>
        </row>
        <row r="450">
          <cell r="E450" t="str">
            <v>9789152302484-1-x1_1x-SF-12</v>
          </cell>
          <cell r="F450">
            <v>186</v>
          </cell>
          <cell r="G450">
            <v>12</v>
          </cell>
          <cell r="H450" t="str">
            <v>Resonera</v>
          </cell>
        </row>
        <row r="451">
          <cell r="E451" t="str">
            <v>9789152302484-1-x1_1x-SF-12</v>
          </cell>
          <cell r="F451">
            <v>186</v>
          </cell>
          <cell r="G451">
            <v>12</v>
          </cell>
          <cell r="H451" t="str">
            <v>Resonera</v>
          </cell>
        </row>
        <row r="452">
          <cell r="E452" t="str">
            <v>9789152302484-1-x1_2x-D-1a</v>
          </cell>
          <cell r="F452">
            <v>187</v>
          </cell>
          <cell r="G452" t="str">
            <v>1a</v>
          </cell>
          <cell r="H452" t="str">
            <v>Resonera</v>
          </cell>
        </row>
        <row r="453">
          <cell r="E453" t="str">
            <v>9789152302484-1-x1_2x-D-1a</v>
          </cell>
          <cell r="F453">
            <v>187</v>
          </cell>
          <cell r="G453" t="str">
            <v>1a</v>
          </cell>
          <cell r="H453" t="str">
            <v>Resonera</v>
          </cell>
        </row>
        <row r="454">
          <cell r="E454" t="str">
            <v>9789152302484-1-x1_2x-D-1b</v>
          </cell>
          <cell r="F454">
            <v>188</v>
          </cell>
          <cell r="G454" t="str">
            <v>1b</v>
          </cell>
          <cell r="H454" t="str">
            <v>Resonera</v>
          </cell>
        </row>
        <row r="455">
          <cell r="E455" t="str">
            <v>9789152302484-1-x1_2x-D-1b</v>
          </cell>
          <cell r="F455">
            <v>188</v>
          </cell>
          <cell r="G455" t="str">
            <v>1b</v>
          </cell>
          <cell r="H455" t="str">
            <v>Resonera</v>
          </cell>
        </row>
        <row r="456">
          <cell r="E456" t="str">
            <v>9789152302484-1-x1_2x-D-1c</v>
          </cell>
          <cell r="F456">
            <v>189</v>
          </cell>
          <cell r="G456" t="str">
            <v>1c</v>
          </cell>
          <cell r="H456" t="str">
            <v>Resonera</v>
          </cell>
        </row>
        <row r="457">
          <cell r="E457" t="str">
            <v>9789152302484-1-x1_2x-D-1c</v>
          </cell>
          <cell r="F457">
            <v>189</v>
          </cell>
          <cell r="G457" t="str">
            <v>1c</v>
          </cell>
          <cell r="H457" t="str">
            <v>Resonera</v>
          </cell>
        </row>
        <row r="458">
          <cell r="E458" t="str">
            <v>9789152302484-1-x1_2x-D-1d</v>
          </cell>
          <cell r="F458">
            <v>190</v>
          </cell>
          <cell r="G458" t="str">
            <v>1d</v>
          </cell>
          <cell r="H458" t="str">
            <v>Resonera</v>
          </cell>
        </row>
        <row r="459">
          <cell r="E459" t="str">
            <v>9789152302484-1-x1_2x-D-1d</v>
          </cell>
          <cell r="F459">
            <v>190</v>
          </cell>
          <cell r="G459" t="str">
            <v>1d</v>
          </cell>
          <cell r="H459" t="str">
            <v>Resonera</v>
          </cell>
        </row>
        <row r="460">
          <cell r="E460" t="str">
            <v>9789152302484-1-x1_2x-D-2a</v>
          </cell>
          <cell r="F460">
            <v>191</v>
          </cell>
          <cell r="G460" t="str">
            <v>2a</v>
          </cell>
          <cell r="H460" t="str">
            <v>Resonera</v>
          </cell>
        </row>
        <row r="461">
          <cell r="E461" t="str">
            <v>9789152302484-1-x1_2x-D-2a</v>
          </cell>
          <cell r="F461">
            <v>191</v>
          </cell>
          <cell r="G461" t="str">
            <v>2a</v>
          </cell>
          <cell r="H461" t="str">
            <v>Resonera</v>
          </cell>
        </row>
        <row r="462">
          <cell r="E462" t="str">
            <v>9789152302484-1-x1_2x-D-2b</v>
          </cell>
          <cell r="F462">
            <v>192</v>
          </cell>
          <cell r="G462" t="str">
            <v>2b</v>
          </cell>
          <cell r="H462" t="str">
            <v>Resonera</v>
          </cell>
        </row>
        <row r="463">
          <cell r="E463" t="str">
            <v>9789152302484-1-x1_2x-D-2b</v>
          </cell>
          <cell r="F463">
            <v>192</v>
          </cell>
          <cell r="G463" t="str">
            <v>2b</v>
          </cell>
          <cell r="H463" t="str">
            <v>Resonera</v>
          </cell>
        </row>
        <row r="464">
          <cell r="E464" t="str">
            <v>9789152302484-1-x1_2x-D-2b</v>
          </cell>
          <cell r="F464">
            <v>192</v>
          </cell>
          <cell r="G464" t="str">
            <v>2b</v>
          </cell>
          <cell r="H464" t="str">
            <v>Resonera</v>
          </cell>
        </row>
        <row r="465">
          <cell r="E465" t="str">
            <v>9789152302484-1-x1_2x-D-2b</v>
          </cell>
          <cell r="F465">
            <v>192</v>
          </cell>
          <cell r="G465" t="str">
            <v>2b</v>
          </cell>
          <cell r="H465" t="str">
            <v>Resonera</v>
          </cell>
        </row>
        <row r="466">
          <cell r="E466" t="str">
            <v>9789152302484-1-x1_2x-D-2c</v>
          </cell>
          <cell r="F466">
            <v>193</v>
          </cell>
          <cell r="G466" t="str">
            <v>2c</v>
          </cell>
          <cell r="H466" t="str">
            <v>Resonera</v>
          </cell>
        </row>
        <row r="467">
          <cell r="E467" t="str">
            <v>9789152302484-1-x1_2x-D-2c</v>
          </cell>
          <cell r="F467">
            <v>193</v>
          </cell>
          <cell r="G467" t="str">
            <v>2c</v>
          </cell>
          <cell r="H467" t="str">
            <v>Resonera</v>
          </cell>
        </row>
        <row r="468">
          <cell r="E468" t="str">
            <v>9789152302484-1-x1_2x-D-2c</v>
          </cell>
          <cell r="F468">
            <v>193</v>
          </cell>
          <cell r="G468" t="str">
            <v>2c</v>
          </cell>
          <cell r="H468" t="str">
            <v>Resonera</v>
          </cell>
        </row>
        <row r="469">
          <cell r="E469" t="str">
            <v>9789152302484-1-x1_2x-D-2d</v>
          </cell>
          <cell r="F469">
            <v>194</v>
          </cell>
          <cell r="G469" t="str">
            <v>2d</v>
          </cell>
          <cell r="H469" t="str">
            <v>Resonera</v>
          </cell>
        </row>
        <row r="470">
          <cell r="E470" t="str">
            <v>9789152302484-1-x1_2x-D-2d</v>
          </cell>
          <cell r="F470">
            <v>194</v>
          </cell>
          <cell r="G470" t="str">
            <v>2d</v>
          </cell>
          <cell r="H470" t="str">
            <v>Resonera</v>
          </cell>
        </row>
        <row r="471">
          <cell r="E471" t="str">
            <v>9789152302484-1-x1_2x-D-2d</v>
          </cell>
          <cell r="F471">
            <v>194</v>
          </cell>
          <cell r="G471" t="str">
            <v>2d</v>
          </cell>
          <cell r="H471" t="str">
            <v>Resonera</v>
          </cell>
        </row>
        <row r="472">
          <cell r="E472" t="str">
            <v>9789152302484-1-x1_2x-D-3a</v>
          </cell>
          <cell r="F472">
            <v>195</v>
          </cell>
          <cell r="G472" t="str">
            <v>3a</v>
          </cell>
          <cell r="H472" t="str">
            <v>Resonera</v>
          </cell>
        </row>
        <row r="473">
          <cell r="E473" t="str">
            <v>9789152302484-1-x1_2x-D-3a</v>
          </cell>
          <cell r="F473">
            <v>195</v>
          </cell>
          <cell r="G473" t="str">
            <v>3a</v>
          </cell>
          <cell r="H473" t="str">
            <v>Resonera</v>
          </cell>
        </row>
        <row r="474">
          <cell r="E474" t="str">
            <v>9789152302484-1-x1_2x-D-3a</v>
          </cell>
          <cell r="F474">
            <v>195</v>
          </cell>
          <cell r="G474" t="str">
            <v>3a</v>
          </cell>
          <cell r="H474" t="str">
            <v>Resonera</v>
          </cell>
        </row>
        <row r="475">
          <cell r="E475" t="str">
            <v>9789152302484-1-x1_2x-D-3b</v>
          </cell>
          <cell r="F475">
            <v>196</v>
          </cell>
          <cell r="G475" t="str">
            <v>3b</v>
          </cell>
          <cell r="H475" t="str">
            <v>Resonera</v>
          </cell>
        </row>
        <row r="476">
          <cell r="E476" t="str">
            <v>9789152302484-1-x1_2x-D-3b</v>
          </cell>
          <cell r="F476">
            <v>196</v>
          </cell>
          <cell r="G476" t="str">
            <v>3b</v>
          </cell>
          <cell r="H476" t="str">
            <v>Resonera</v>
          </cell>
        </row>
        <row r="477">
          <cell r="E477" t="str">
            <v>9789152302484-1-x1_2x-D-3b</v>
          </cell>
          <cell r="F477">
            <v>196</v>
          </cell>
          <cell r="G477" t="str">
            <v>3b</v>
          </cell>
          <cell r="H477" t="str">
            <v>Resonera</v>
          </cell>
        </row>
        <row r="478">
          <cell r="E478" t="str">
            <v>9789152302484-1-x1_2x-D-3c</v>
          </cell>
          <cell r="F478">
            <v>197</v>
          </cell>
          <cell r="G478" t="str">
            <v>3c</v>
          </cell>
          <cell r="H478" t="str">
            <v>Resonera</v>
          </cell>
        </row>
        <row r="479">
          <cell r="E479" t="str">
            <v>9789152302484-1-x1_2x-D-3c</v>
          </cell>
          <cell r="F479">
            <v>197</v>
          </cell>
          <cell r="G479" t="str">
            <v>3c</v>
          </cell>
          <cell r="H479" t="str">
            <v>Resonera</v>
          </cell>
        </row>
        <row r="480">
          <cell r="E480" t="str">
            <v>9789152302484-1-x1_2x-D-3c</v>
          </cell>
          <cell r="F480">
            <v>197</v>
          </cell>
          <cell r="G480" t="str">
            <v>3c</v>
          </cell>
          <cell r="H480" t="str">
            <v>Resonera</v>
          </cell>
        </row>
        <row r="481">
          <cell r="E481" t="str">
            <v>9789152302484-1-x1_2x-D-4a</v>
          </cell>
          <cell r="F481">
            <v>198</v>
          </cell>
          <cell r="G481" t="str">
            <v>4a</v>
          </cell>
          <cell r="H481" t="str">
            <v>Beräkna</v>
          </cell>
        </row>
        <row r="482">
          <cell r="E482" t="str">
            <v>9789152302484-1-x1_2x-D-4a</v>
          </cell>
          <cell r="F482">
            <v>198</v>
          </cell>
          <cell r="G482" t="str">
            <v>4a</v>
          </cell>
          <cell r="H482" t="str">
            <v>Beräkna</v>
          </cell>
        </row>
        <row r="483">
          <cell r="E483" t="str">
            <v>9789152302484-1-x1_2x-D-4b</v>
          </cell>
          <cell r="F483">
            <v>199</v>
          </cell>
          <cell r="G483" t="str">
            <v>4b</v>
          </cell>
          <cell r="H483" t="str">
            <v>Beräkna</v>
          </cell>
        </row>
        <row r="484">
          <cell r="E484" t="str">
            <v>9789152302484-1-x1_2x-D-4b</v>
          </cell>
          <cell r="F484">
            <v>199</v>
          </cell>
          <cell r="G484" t="str">
            <v>4b</v>
          </cell>
          <cell r="H484" t="str">
            <v>Beräkna</v>
          </cell>
        </row>
        <row r="485">
          <cell r="E485" t="str">
            <v>9789152302484-1-x1_2x-D-4c</v>
          </cell>
          <cell r="F485">
            <v>200</v>
          </cell>
          <cell r="G485" t="str">
            <v>4c</v>
          </cell>
          <cell r="H485" t="str">
            <v>Beräkna</v>
          </cell>
        </row>
        <row r="486">
          <cell r="E486" t="str">
            <v>9789152302484-1-x1_2x-D-4c</v>
          </cell>
          <cell r="F486">
            <v>200</v>
          </cell>
          <cell r="G486" t="str">
            <v>4c</v>
          </cell>
          <cell r="H486" t="str">
            <v>Beräkna</v>
          </cell>
        </row>
        <row r="487">
          <cell r="E487" t="str">
            <v>9789152302484-1-x1_2x-D-5a</v>
          </cell>
          <cell r="F487">
            <v>201</v>
          </cell>
          <cell r="G487" t="str">
            <v>5a</v>
          </cell>
          <cell r="H487" t="str">
            <v>Beräkna</v>
          </cell>
        </row>
        <row r="488">
          <cell r="E488" t="str">
            <v>9789152302484-1-x1_2x-D-5a</v>
          </cell>
          <cell r="F488">
            <v>201</v>
          </cell>
          <cell r="G488" t="str">
            <v>5a</v>
          </cell>
          <cell r="H488" t="str">
            <v>Beräkna</v>
          </cell>
        </row>
        <row r="489">
          <cell r="E489" t="str">
            <v>9789152302484-1-x1_2x-D-5b</v>
          </cell>
          <cell r="F489">
            <v>202</v>
          </cell>
          <cell r="G489" t="str">
            <v>5b</v>
          </cell>
          <cell r="H489" t="str">
            <v>Beräkna</v>
          </cell>
        </row>
        <row r="490">
          <cell r="E490" t="str">
            <v>9789152302484-1-x1_2x-D-5b</v>
          </cell>
          <cell r="F490">
            <v>202</v>
          </cell>
          <cell r="G490" t="str">
            <v>5b</v>
          </cell>
          <cell r="H490" t="str">
            <v>Beräkna</v>
          </cell>
        </row>
        <row r="491">
          <cell r="E491" t="str">
            <v>9789152302484-1-x1_2x-D-5c</v>
          </cell>
          <cell r="F491">
            <v>203</v>
          </cell>
          <cell r="G491" t="str">
            <v>5c</v>
          </cell>
          <cell r="H491" t="str">
            <v>Beräkna</v>
          </cell>
        </row>
        <row r="492">
          <cell r="E492" t="str">
            <v>9789152302484-1-x1_2x-D-5c</v>
          </cell>
          <cell r="F492">
            <v>203</v>
          </cell>
          <cell r="G492" t="str">
            <v>5c</v>
          </cell>
          <cell r="H492" t="str">
            <v>Beräkna</v>
          </cell>
        </row>
        <row r="493">
          <cell r="E493" t="str">
            <v>9789152302484-1-x1_2x-D-6a</v>
          </cell>
          <cell r="F493">
            <v>204</v>
          </cell>
          <cell r="G493" t="str">
            <v>6a</v>
          </cell>
          <cell r="H493" t="str">
            <v>Beräkna</v>
          </cell>
        </row>
        <row r="494">
          <cell r="E494" t="str">
            <v>9789152302484-1-x1_2x-D-6a</v>
          </cell>
          <cell r="F494">
            <v>204</v>
          </cell>
          <cell r="G494" t="str">
            <v>6a</v>
          </cell>
          <cell r="H494" t="str">
            <v>Beräkna</v>
          </cell>
        </row>
        <row r="495">
          <cell r="E495" t="str">
            <v>9789152302484-1-x1_2x-D-6b</v>
          </cell>
          <cell r="F495">
            <v>205</v>
          </cell>
          <cell r="G495" t="str">
            <v>6b</v>
          </cell>
          <cell r="H495" t="str">
            <v>Beräkna</v>
          </cell>
        </row>
        <row r="496">
          <cell r="E496" t="str">
            <v>9789152302484-1-x1_2x-D-6b</v>
          </cell>
          <cell r="F496">
            <v>205</v>
          </cell>
          <cell r="G496" t="str">
            <v>6b</v>
          </cell>
          <cell r="H496" t="str">
            <v>Beräkna</v>
          </cell>
        </row>
        <row r="497">
          <cell r="E497" t="str">
            <v>9789152302484-1-x1_2x-D-6c</v>
          </cell>
          <cell r="F497">
            <v>206</v>
          </cell>
          <cell r="G497" t="str">
            <v>6c</v>
          </cell>
          <cell r="H497" t="str">
            <v>Beräkna</v>
          </cell>
        </row>
        <row r="498">
          <cell r="E498" t="str">
            <v>9789152302484-1-x1_2x-D-6c</v>
          </cell>
          <cell r="F498">
            <v>206</v>
          </cell>
          <cell r="G498" t="str">
            <v>6c</v>
          </cell>
          <cell r="H498" t="str">
            <v>Beräkna</v>
          </cell>
        </row>
        <row r="499">
          <cell r="E499" t="str">
            <v>9789152302484-1-x1_2x-D-7a</v>
          </cell>
          <cell r="F499">
            <v>207</v>
          </cell>
          <cell r="G499" t="str">
            <v>7a</v>
          </cell>
          <cell r="H499" t="str">
            <v>Beräkna</v>
          </cell>
        </row>
        <row r="500">
          <cell r="E500" t="str">
            <v>9789152302484-1-x1_2x-D-7b</v>
          </cell>
          <cell r="F500">
            <v>208</v>
          </cell>
          <cell r="G500" t="str">
            <v>7b</v>
          </cell>
          <cell r="H500" t="str">
            <v>Beräkna</v>
          </cell>
        </row>
        <row r="501">
          <cell r="E501" t="str">
            <v>9789152302484-1-x1_2x-D-7c</v>
          </cell>
          <cell r="F501">
            <v>209</v>
          </cell>
          <cell r="G501" t="str">
            <v>7c</v>
          </cell>
          <cell r="H501" t="str">
            <v>Beräkna</v>
          </cell>
        </row>
        <row r="502">
          <cell r="E502" t="str">
            <v>9789152302484-1-x1_2x-D-8</v>
          </cell>
          <cell r="F502">
            <v>210</v>
          </cell>
          <cell r="G502">
            <v>8</v>
          </cell>
          <cell r="H502" t="str">
            <v>Rita</v>
          </cell>
        </row>
        <row r="503">
          <cell r="E503" t="str">
            <v>9789152302484-1-x1_2x-D-8</v>
          </cell>
          <cell r="F503">
            <v>210</v>
          </cell>
          <cell r="G503">
            <v>8</v>
          </cell>
          <cell r="H503" t="str">
            <v>Rita</v>
          </cell>
        </row>
        <row r="504">
          <cell r="E504" t="str">
            <v>9789152302484-1-x1_2x-D-8</v>
          </cell>
          <cell r="F504">
            <v>210</v>
          </cell>
          <cell r="G504">
            <v>8</v>
          </cell>
          <cell r="H504" t="str">
            <v>Rita</v>
          </cell>
        </row>
        <row r="505">
          <cell r="E505" t="str">
            <v>9789152302484-1-x1_2x-D-9a</v>
          </cell>
          <cell r="F505">
            <v>211</v>
          </cell>
          <cell r="G505" t="str">
            <v>9a</v>
          </cell>
          <cell r="H505" t="str">
            <v>Beräkna</v>
          </cell>
        </row>
        <row r="506">
          <cell r="E506" t="str">
            <v>9789152302484-1-x1_2x-D-9a</v>
          </cell>
          <cell r="F506">
            <v>211</v>
          </cell>
          <cell r="G506" t="str">
            <v>9a</v>
          </cell>
          <cell r="H506" t="str">
            <v>Beräkna</v>
          </cell>
        </row>
        <row r="507">
          <cell r="E507" t="str">
            <v>9789152302484-1-x1_2x-D-9b</v>
          </cell>
          <cell r="F507">
            <v>212</v>
          </cell>
          <cell r="G507" t="str">
            <v>9b</v>
          </cell>
          <cell r="H507" t="str">
            <v>Beräkna</v>
          </cell>
        </row>
        <row r="508">
          <cell r="E508" t="str">
            <v>9789152302484-1-x1_2x-D-9b</v>
          </cell>
          <cell r="F508">
            <v>212</v>
          </cell>
          <cell r="G508" t="str">
            <v>9b</v>
          </cell>
          <cell r="H508" t="str">
            <v>Beräkna</v>
          </cell>
        </row>
        <row r="509">
          <cell r="E509" t="str">
            <v>9789152302484-1-x1_2x-D-10</v>
          </cell>
          <cell r="F509">
            <v>213</v>
          </cell>
          <cell r="G509">
            <v>10</v>
          </cell>
          <cell r="H509" t="str">
            <v>Resonera</v>
          </cell>
        </row>
        <row r="510">
          <cell r="E510" t="str">
            <v>9789152302484-1-x1_2x-D-10</v>
          </cell>
          <cell r="F510">
            <v>213</v>
          </cell>
          <cell r="G510">
            <v>10</v>
          </cell>
          <cell r="H510" t="str">
            <v>Resonera</v>
          </cell>
        </row>
        <row r="511">
          <cell r="E511" t="str">
            <v>9789152302484-1-x1_2x-D-10</v>
          </cell>
          <cell r="F511">
            <v>213</v>
          </cell>
          <cell r="G511">
            <v>10</v>
          </cell>
          <cell r="H511" t="str">
            <v>Resonera</v>
          </cell>
        </row>
        <row r="512">
          <cell r="E512" t="str">
            <v>9789152302484-1-x1_2x-D-10</v>
          </cell>
          <cell r="F512">
            <v>213</v>
          </cell>
          <cell r="G512">
            <v>10</v>
          </cell>
          <cell r="H512" t="str">
            <v>Resonera</v>
          </cell>
        </row>
        <row r="513">
          <cell r="E513" t="str">
            <v>9789152302484-1-x1_2x-D-11a</v>
          </cell>
          <cell r="F513">
            <v>214</v>
          </cell>
          <cell r="G513" t="str">
            <v>11a</v>
          </cell>
          <cell r="H513" t="str">
            <v>Beräkna</v>
          </cell>
        </row>
        <row r="514">
          <cell r="E514" t="str">
            <v>9789152302484-1-x1_2x-D-11a</v>
          </cell>
          <cell r="F514">
            <v>214</v>
          </cell>
          <cell r="G514" t="str">
            <v>11a</v>
          </cell>
          <cell r="H514" t="str">
            <v>Beräkna</v>
          </cell>
        </row>
        <row r="515">
          <cell r="E515" t="str">
            <v>9789152302484-1-x1_2x-D-11a</v>
          </cell>
          <cell r="F515">
            <v>214</v>
          </cell>
          <cell r="G515" t="str">
            <v>11a</v>
          </cell>
          <cell r="H515" t="str">
            <v>Beräkna</v>
          </cell>
        </row>
        <row r="516">
          <cell r="E516" t="str">
            <v>9789152302484-1-x1_2x-D-11a</v>
          </cell>
          <cell r="F516">
            <v>214</v>
          </cell>
          <cell r="G516" t="str">
            <v>11a</v>
          </cell>
          <cell r="H516" t="str">
            <v>Beräkna</v>
          </cell>
        </row>
        <row r="517">
          <cell r="E517" t="str">
            <v>9789152302484-1-x1_2x-D-11a</v>
          </cell>
          <cell r="F517">
            <v>214</v>
          </cell>
          <cell r="G517" t="str">
            <v>11a</v>
          </cell>
          <cell r="H517" t="str">
            <v>Beräkna</v>
          </cell>
        </row>
        <row r="518">
          <cell r="E518" t="str">
            <v>9789152302484-1-x1_2x-D-11a</v>
          </cell>
          <cell r="F518">
            <v>214</v>
          </cell>
          <cell r="G518" t="str">
            <v>11a</v>
          </cell>
          <cell r="H518" t="str">
            <v>Beräkna</v>
          </cell>
        </row>
        <row r="519">
          <cell r="E519" t="str">
            <v>9789152302484-1-x1_2x-D-11b</v>
          </cell>
          <cell r="F519">
            <v>215</v>
          </cell>
          <cell r="G519" t="str">
            <v>11b</v>
          </cell>
          <cell r="H519" t="str">
            <v>Beräkna</v>
          </cell>
        </row>
        <row r="520">
          <cell r="E520" t="str">
            <v>9789152302484-1-x1_2x-D-11b</v>
          </cell>
          <cell r="F520">
            <v>215</v>
          </cell>
          <cell r="G520" t="str">
            <v>11b</v>
          </cell>
          <cell r="H520" t="str">
            <v>Beräkna</v>
          </cell>
        </row>
        <row r="521">
          <cell r="E521" t="str">
            <v>9789152302484-1-x1_2x-D-11b</v>
          </cell>
          <cell r="F521">
            <v>215</v>
          </cell>
          <cell r="G521" t="str">
            <v>11b</v>
          </cell>
          <cell r="H521" t="str">
            <v>Beräkna</v>
          </cell>
        </row>
        <row r="522">
          <cell r="E522" t="str">
            <v>9789152302484-1-x1_2x-D-11b</v>
          </cell>
          <cell r="F522">
            <v>215</v>
          </cell>
          <cell r="G522" t="str">
            <v>11b</v>
          </cell>
          <cell r="H522" t="str">
            <v>Beräkna</v>
          </cell>
        </row>
        <row r="523">
          <cell r="E523" t="str">
            <v>9789152302484-1-x1_2x-D-11b</v>
          </cell>
          <cell r="F523">
            <v>215</v>
          </cell>
          <cell r="G523" t="str">
            <v>11b</v>
          </cell>
          <cell r="H523" t="str">
            <v>Beräkna</v>
          </cell>
        </row>
        <row r="524">
          <cell r="E524" t="str">
            <v>9789152302484-1-x1_2x-D-11b</v>
          </cell>
          <cell r="F524">
            <v>215</v>
          </cell>
          <cell r="G524" t="str">
            <v>11b</v>
          </cell>
          <cell r="H524" t="str">
            <v>Beräkna</v>
          </cell>
        </row>
        <row r="525">
          <cell r="E525" t="str">
            <v>9789152302484-1-x1_2x-D-12</v>
          </cell>
          <cell r="F525">
            <v>216</v>
          </cell>
          <cell r="G525">
            <v>12</v>
          </cell>
          <cell r="H525" t="str">
            <v>Problemlösning</v>
          </cell>
        </row>
        <row r="526">
          <cell r="E526" t="str">
            <v>9789152302484-1-x1_2x-D-12</v>
          </cell>
          <cell r="F526">
            <v>216</v>
          </cell>
          <cell r="G526">
            <v>12</v>
          </cell>
          <cell r="H526" t="str">
            <v>Problemlösning</v>
          </cell>
        </row>
        <row r="527">
          <cell r="E527" t="str">
            <v>9789152302484-1-x1_2x-D-12</v>
          </cell>
          <cell r="F527">
            <v>216</v>
          </cell>
          <cell r="G527">
            <v>12</v>
          </cell>
          <cell r="H527" t="str">
            <v>Problemlösning</v>
          </cell>
        </row>
        <row r="528">
          <cell r="E528" t="str">
            <v>9789152302484-1-x1_2x-D-12</v>
          </cell>
          <cell r="F528">
            <v>216</v>
          </cell>
          <cell r="G528">
            <v>12</v>
          </cell>
          <cell r="H528" t="str">
            <v>Problemlösning</v>
          </cell>
        </row>
        <row r="529">
          <cell r="E529" t="str">
            <v>9789152302484-1-x1_2x-D-12</v>
          </cell>
          <cell r="F529">
            <v>216</v>
          </cell>
          <cell r="G529">
            <v>12</v>
          </cell>
          <cell r="H529" t="str">
            <v>Problemlösning</v>
          </cell>
        </row>
        <row r="530">
          <cell r="E530" t="str">
            <v>9789152302484-1-x1_2x-D-12</v>
          </cell>
          <cell r="F530">
            <v>216</v>
          </cell>
          <cell r="G530">
            <v>12</v>
          </cell>
          <cell r="H530" t="str">
            <v>Problemlösning</v>
          </cell>
        </row>
        <row r="531">
          <cell r="E531" t="str">
            <v>9789152302484-1-x1_3x-B-1a</v>
          </cell>
          <cell r="F531">
            <v>217</v>
          </cell>
          <cell r="G531" t="str">
            <v>1a</v>
          </cell>
          <cell r="H531" t="str">
            <v>Resonera</v>
          </cell>
        </row>
        <row r="532">
          <cell r="E532" t="str">
            <v>9789152302484-1-x1_3x-B-1a</v>
          </cell>
          <cell r="F532">
            <v>217</v>
          </cell>
          <cell r="G532" t="str">
            <v>1a</v>
          </cell>
          <cell r="H532" t="str">
            <v>Resonera</v>
          </cell>
        </row>
        <row r="533">
          <cell r="E533" t="str">
            <v>9789152302484-1-x1_3x-B-1b</v>
          </cell>
          <cell r="F533">
            <v>218</v>
          </cell>
          <cell r="G533" t="str">
            <v>1b</v>
          </cell>
          <cell r="H533" t="str">
            <v>Resonera</v>
          </cell>
        </row>
        <row r="534">
          <cell r="E534" t="str">
            <v>9789152302484-1-x1_3x-B-1b</v>
          </cell>
          <cell r="F534">
            <v>218</v>
          </cell>
          <cell r="G534" t="str">
            <v>1b</v>
          </cell>
          <cell r="H534" t="str">
            <v>Resonera</v>
          </cell>
        </row>
        <row r="535">
          <cell r="E535" t="str">
            <v>9789152302484-1-x1_3x-B-1c</v>
          </cell>
          <cell r="F535">
            <v>219</v>
          </cell>
          <cell r="G535" t="str">
            <v>1c</v>
          </cell>
          <cell r="H535" t="str">
            <v>Resonera</v>
          </cell>
        </row>
        <row r="536">
          <cell r="E536" t="str">
            <v>9789152302484-1-x1_3x-B-1c</v>
          </cell>
          <cell r="F536">
            <v>219</v>
          </cell>
          <cell r="G536" t="str">
            <v>1c</v>
          </cell>
          <cell r="H536" t="str">
            <v>Resonera</v>
          </cell>
        </row>
        <row r="537">
          <cell r="E537" t="str">
            <v>9789152302484-1-x1_3x-B-2a</v>
          </cell>
          <cell r="F537">
            <v>220</v>
          </cell>
          <cell r="G537" t="str">
            <v>2a</v>
          </cell>
          <cell r="H537" t="str">
            <v>Resonera</v>
          </cell>
        </row>
        <row r="538">
          <cell r="E538" t="str">
            <v>9789152302484-1-x1_3x-B-2a</v>
          </cell>
          <cell r="F538">
            <v>220</v>
          </cell>
          <cell r="G538" t="str">
            <v>2a</v>
          </cell>
          <cell r="H538" t="str">
            <v>Resonera</v>
          </cell>
        </row>
        <row r="539">
          <cell r="E539" t="str">
            <v>9789152302484-1-x1_3x-B-2b</v>
          </cell>
          <cell r="F539">
            <v>221</v>
          </cell>
          <cell r="G539" t="str">
            <v>2b</v>
          </cell>
          <cell r="H539" t="str">
            <v>Resonera</v>
          </cell>
        </row>
        <row r="540">
          <cell r="E540" t="str">
            <v>9789152302484-1-x1_3x-B-2b</v>
          </cell>
          <cell r="F540">
            <v>221</v>
          </cell>
          <cell r="G540" t="str">
            <v>2b</v>
          </cell>
          <cell r="H540" t="str">
            <v>Resonera</v>
          </cell>
        </row>
        <row r="541">
          <cell r="E541" t="str">
            <v>9789152302484-1-x1_3x-B-2c</v>
          </cell>
          <cell r="F541">
            <v>222</v>
          </cell>
          <cell r="G541" t="str">
            <v>2c</v>
          </cell>
          <cell r="H541" t="str">
            <v>Resonera</v>
          </cell>
        </row>
        <row r="542">
          <cell r="E542" t="str">
            <v>9789152302484-1-x1_3x-B-2c</v>
          </cell>
          <cell r="F542">
            <v>222</v>
          </cell>
          <cell r="G542" t="str">
            <v>2c</v>
          </cell>
          <cell r="H542" t="str">
            <v>Resonera</v>
          </cell>
        </row>
        <row r="543">
          <cell r="E543" t="str">
            <v>9789152302484-1-x1_3x-B-3a</v>
          </cell>
          <cell r="F543">
            <v>223</v>
          </cell>
          <cell r="G543" t="str">
            <v>3a</v>
          </cell>
          <cell r="H543" t="str">
            <v>Resonera</v>
          </cell>
        </row>
        <row r="544">
          <cell r="E544" t="str">
            <v>9789152302484-1-x1_3x-B-3a</v>
          </cell>
          <cell r="F544">
            <v>223</v>
          </cell>
          <cell r="G544" t="str">
            <v>3a</v>
          </cell>
          <cell r="H544" t="str">
            <v>Resonera</v>
          </cell>
        </row>
        <row r="545">
          <cell r="E545" t="str">
            <v>9789152302484-1-x1_3x-B-3b</v>
          </cell>
          <cell r="F545">
            <v>224</v>
          </cell>
          <cell r="G545" t="str">
            <v>3b</v>
          </cell>
          <cell r="H545" t="str">
            <v>Resonera</v>
          </cell>
        </row>
        <row r="546">
          <cell r="E546" t="str">
            <v>9789152302484-1-x1_3x-B-3b</v>
          </cell>
          <cell r="F546">
            <v>224</v>
          </cell>
          <cell r="G546" t="str">
            <v>3b</v>
          </cell>
          <cell r="H546" t="str">
            <v>Resonera</v>
          </cell>
        </row>
        <row r="547">
          <cell r="E547" t="str">
            <v>9789152302484-1-x1_3x-B-4a</v>
          </cell>
          <cell r="F547">
            <v>225</v>
          </cell>
          <cell r="G547" t="str">
            <v>4a</v>
          </cell>
          <cell r="H547" t="str">
            <v>Resonera</v>
          </cell>
        </row>
        <row r="548">
          <cell r="E548" t="str">
            <v>9789152302484-1-x1_3x-B-4a</v>
          </cell>
          <cell r="F548">
            <v>225</v>
          </cell>
          <cell r="G548" t="str">
            <v>4a</v>
          </cell>
          <cell r="H548" t="str">
            <v>Resonera</v>
          </cell>
        </row>
        <row r="549">
          <cell r="E549" t="str">
            <v>9789152302484-1-x1_3x-B-4b</v>
          </cell>
          <cell r="F549">
            <v>226</v>
          </cell>
          <cell r="G549" t="str">
            <v>4b</v>
          </cell>
          <cell r="H549" t="str">
            <v>Resonera</v>
          </cell>
        </row>
        <row r="550">
          <cell r="E550" t="str">
            <v>9789152302484-1-x1_3x-B-4b</v>
          </cell>
          <cell r="F550">
            <v>226</v>
          </cell>
          <cell r="G550" t="str">
            <v>4b</v>
          </cell>
          <cell r="H550" t="str">
            <v>Resonera</v>
          </cell>
        </row>
        <row r="551">
          <cell r="E551" t="str">
            <v>9789152302484-1-x1_3x-B-4c</v>
          </cell>
          <cell r="F551">
            <v>227</v>
          </cell>
          <cell r="G551" t="str">
            <v>4c</v>
          </cell>
          <cell r="H551" t="str">
            <v>Resonera</v>
          </cell>
        </row>
        <row r="552">
          <cell r="E552" t="str">
            <v>9789152302484-1-x1_3x-B-4c</v>
          </cell>
          <cell r="F552">
            <v>227</v>
          </cell>
          <cell r="G552" t="str">
            <v>4c</v>
          </cell>
          <cell r="H552" t="str">
            <v>Resonera</v>
          </cell>
        </row>
        <row r="553">
          <cell r="E553" t="str">
            <v>9789152302484-1-x1_3x-B-5a</v>
          </cell>
          <cell r="F553">
            <v>228</v>
          </cell>
          <cell r="G553" t="str">
            <v>5a</v>
          </cell>
          <cell r="H553" t="str">
            <v>Resonera</v>
          </cell>
        </row>
        <row r="554">
          <cell r="E554" t="str">
            <v>9789152302484-1-x1_3x-B-5a</v>
          </cell>
          <cell r="F554">
            <v>228</v>
          </cell>
          <cell r="G554" t="str">
            <v>5a</v>
          </cell>
          <cell r="H554" t="str">
            <v>Resonera</v>
          </cell>
        </row>
        <row r="555">
          <cell r="E555" t="str">
            <v>9789152302484-1-x1_3x-B-5b</v>
          </cell>
          <cell r="F555">
            <v>229</v>
          </cell>
          <cell r="G555" t="str">
            <v>5b</v>
          </cell>
          <cell r="H555" t="str">
            <v>Resonera</v>
          </cell>
        </row>
        <row r="556">
          <cell r="E556" t="str">
            <v>9789152302484-1-x1_3x-B-5b</v>
          </cell>
          <cell r="F556">
            <v>229</v>
          </cell>
          <cell r="G556" t="str">
            <v>5b</v>
          </cell>
          <cell r="H556" t="str">
            <v>Resonera</v>
          </cell>
        </row>
        <row r="557">
          <cell r="E557" t="str">
            <v>9789152302484-1-x1_3x-B-5b</v>
          </cell>
          <cell r="F557">
            <v>229</v>
          </cell>
          <cell r="G557" t="str">
            <v>5b</v>
          </cell>
          <cell r="H557" t="str">
            <v>Resonera</v>
          </cell>
        </row>
        <row r="558">
          <cell r="E558" t="str">
            <v>9789152302484-1-x1_3x-B-6a</v>
          </cell>
          <cell r="F558">
            <v>230</v>
          </cell>
          <cell r="G558" t="str">
            <v>6a</v>
          </cell>
          <cell r="H558" t="str">
            <v>Beräkna</v>
          </cell>
        </row>
        <row r="559">
          <cell r="E559" t="str">
            <v>9789152302484-1-x1_3x-B-6a</v>
          </cell>
          <cell r="F559">
            <v>230</v>
          </cell>
          <cell r="G559" t="str">
            <v>6a</v>
          </cell>
          <cell r="H559" t="str">
            <v>Beräkna</v>
          </cell>
        </row>
        <row r="560">
          <cell r="E560" t="str">
            <v>9789152302484-1-x1_3x-B-6b</v>
          </cell>
          <cell r="F560">
            <v>231</v>
          </cell>
          <cell r="G560" t="str">
            <v>6b</v>
          </cell>
          <cell r="H560" t="str">
            <v>Resonera</v>
          </cell>
        </row>
        <row r="561">
          <cell r="E561" t="str">
            <v>9789152302484-1-x1_3x-B-6b</v>
          </cell>
          <cell r="F561">
            <v>231</v>
          </cell>
          <cell r="G561" t="str">
            <v>6b</v>
          </cell>
          <cell r="H561" t="str">
            <v>Resonera</v>
          </cell>
        </row>
        <row r="562">
          <cell r="E562" t="str">
            <v>9789152302484-1-x1_3x-B-6b</v>
          </cell>
          <cell r="F562">
            <v>231</v>
          </cell>
          <cell r="G562" t="str">
            <v>6b</v>
          </cell>
          <cell r="H562" t="str">
            <v>Resonera</v>
          </cell>
        </row>
        <row r="563">
          <cell r="E563" t="str">
            <v>9789152302484-1-x1_3x-B-7a</v>
          </cell>
          <cell r="F563">
            <v>232</v>
          </cell>
          <cell r="G563" t="str">
            <v>7a</v>
          </cell>
          <cell r="H563" t="str">
            <v>Resonera</v>
          </cell>
        </row>
        <row r="564">
          <cell r="E564" t="str">
            <v>9789152302484-1-x1_3x-B-7a</v>
          </cell>
          <cell r="F564">
            <v>232</v>
          </cell>
          <cell r="G564" t="str">
            <v>7a</v>
          </cell>
          <cell r="H564" t="str">
            <v>Resonera</v>
          </cell>
        </row>
        <row r="565">
          <cell r="E565" t="str">
            <v>9789152302484-1-x1_3x-B-7b</v>
          </cell>
          <cell r="F565">
            <v>233</v>
          </cell>
          <cell r="G565" t="str">
            <v>7b</v>
          </cell>
          <cell r="H565" t="str">
            <v>Resonera</v>
          </cell>
        </row>
        <row r="566">
          <cell r="E566" t="str">
            <v>9789152302484-1-x1_3x-B-7b</v>
          </cell>
          <cell r="F566">
            <v>233</v>
          </cell>
          <cell r="G566" t="str">
            <v>7b</v>
          </cell>
          <cell r="H566" t="str">
            <v>Resonera</v>
          </cell>
        </row>
        <row r="567">
          <cell r="E567" t="str">
            <v>9789152302484-1-x1_3x-B-7b</v>
          </cell>
          <cell r="F567">
            <v>233</v>
          </cell>
          <cell r="G567" t="str">
            <v>7b</v>
          </cell>
          <cell r="H567" t="str">
            <v>Resonera</v>
          </cell>
        </row>
        <row r="568">
          <cell r="E568" t="str">
            <v>9789152302484-1-x1_3x-B-7c</v>
          </cell>
          <cell r="F568">
            <v>234</v>
          </cell>
          <cell r="G568" t="str">
            <v>7c</v>
          </cell>
          <cell r="H568" t="str">
            <v>Resonera</v>
          </cell>
        </row>
        <row r="569">
          <cell r="E569" t="str">
            <v>9789152302484-1-x1_3x-B-7c</v>
          </cell>
          <cell r="F569">
            <v>234</v>
          </cell>
          <cell r="G569" t="str">
            <v>7c</v>
          </cell>
          <cell r="H569" t="str">
            <v>Resonera</v>
          </cell>
        </row>
        <row r="570">
          <cell r="E570" t="str">
            <v>9789152302484-1-x1_3x-B-7c</v>
          </cell>
          <cell r="F570">
            <v>234</v>
          </cell>
          <cell r="G570" t="str">
            <v>7c</v>
          </cell>
          <cell r="H570" t="str">
            <v>Resonera</v>
          </cell>
        </row>
        <row r="571">
          <cell r="E571" t="str">
            <v>9789152302484-1-x1_3x-B-7c</v>
          </cell>
          <cell r="F571">
            <v>234</v>
          </cell>
          <cell r="G571" t="str">
            <v>7c</v>
          </cell>
          <cell r="H571" t="str">
            <v>Resonera</v>
          </cell>
        </row>
        <row r="572">
          <cell r="E572" t="str">
            <v>9789152302484-1-x1_3x-B-7d</v>
          </cell>
          <cell r="F572">
            <v>235</v>
          </cell>
          <cell r="G572" t="str">
            <v>7d</v>
          </cell>
          <cell r="H572" t="str">
            <v>Resonera</v>
          </cell>
        </row>
        <row r="573">
          <cell r="E573" t="str">
            <v>9789152302484-1-x1_3x-B-7d</v>
          </cell>
          <cell r="F573">
            <v>235</v>
          </cell>
          <cell r="G573" t="str">
            <v>7d</v>
          </cell>
          <cell r="H573" t="str">
            <v>Resonera</v>
          </cell>
        </row>
        <row r="574">
          <cell r="E574" t="str">
            <v>9789152302484-1-x1_3x-B-8</v>
          </cell>
          <cell r="F574">
            <v>236</v>
          </cell>
          <cell r="G574">
            <v>8</v>
          </cell>
          <cell r="H574" t="str">
            <v>Resonera</v>
          </cell>
        </row>
        <row r="575">
          <cell r="E575" t="str">
            <v>9789152302484-1-x1_3x-B-8</v>
          </cell>
          <cell r="F575">
            <v>236</v>
          </cell>
          <cell r="G575">
            <v>8</v>
          </cell>
          <cell r="H575" t="str">
            <v>Resonera</v>
          </cell>
        </row>
        <row r="576">
          <cell r="E576" t="str">
            <v>9789152302484-1-x1_3x-B-9</v>
          </cell>
          <cell r="F576">
            <v>237</v>
          </cell>
          <cell r="G576">
            <v>9</v>
          </cell>
          <cell r="H576" t="str">
            <v>Resonera</v>
          </cell>
        </row>
        <row r="577">
          <cell r="E577" t="str">
            <v>9789152302484-1-x1_3x-B-9</v>
          </cell>
          <cell r="F577">
            <v>237</v>
          </cell>
          <cell r="G577">
            <v>9</v>
          </cell>
          <cell r="H577" t="str">
            <v>Resonera</v>
          </cell>
        </row>
        <row r="578">
          <cell r="E578" t="str">
            <v>9789152302484-1-x1_3x-B-9</v>
          </cell>
          <cell r="F578">
            <v>237</v>
          </cell>
          <cell r="G578">
            <v>9</v>
          </cell>
          <cell r="H578" t="str">
            <v>Resonera</v>
          </cell>
        </row>
        <row r="579">
          <cell r="E579" t="str">
            <v>9789152302484-1-x1_3x-B-9</v>
          </cell>
          <cell r="F579">
            <v>237</v>
          </cell>
          <cell r="G579">
            <v>9</v>
          </cell>
          <cell r="H579" t="str">
            <v>Resonera</v>
          </cell>
        </row>
        <row r="580">
          <cell r="E580" t="str">
            <v>9789152302484-1-x1_3x-B-10</v>
          </cell>
          <cell r="F580">
            <v>238</v>
          </cell>
          <cell r="G580">
            <v>10</v>
          </cell>
          <cell r="H580" t="str">
            <v>Resonera</v>
          </cell>
        </row>
        <row r="581">
          <cell r="E581" t="str">
            <v>9789152302484-1-x1_3x-B-10</v>
          </cell>
          <cell r="F581">
            <v>238</v>
          </cell>
          <cell r="G581">
            <v>10</v>
          </cell>
          <cell r="H581" t="str">
            <v>Resonera</v>
          </cell>
        </row>
        <row r="582">
          <cell r="E582" t="str">
            <v>9789152302484-1-x1_3x-B-10</v>
          </cell>
          <cell r="F582">
            <v>238</v>
          </cell>
          <cell r="G582">
            <v>10</v>
          </cell>
          <cell r="H582" t="str">
            <v>Resonera</v>
          </cell>
        </row>
        <row r="583">
          <cell r="E583" t="str">
            <v>9789152302484-1-x1_3x-B-10</v>
          </cell>
          <cell r="F583">
            <v>238</v>
          </cell>
          <cell r="G583">
            <v>10</v>
          </cell>
          <cell r="H583" t="str">
            <v>Resonera</v>
          </cell>
        </row>
        <row r="584">
          <cell r="E584" t="str">
            <v>9789152302484-1-x1_3x-B-11a</v>
          </cell>
          <cell r="F584">
            <v>239</v>
          </cell>
          <cell r="G584" t="str">
            <v>11a</v>
          </cell>
          <cell r="H584" t="str">
            <v>Beräkna</v>
          </cell>
        </row>
        <row r="585">
          <cell r="E585" t="str">
            <v>9789152302484-1-x1_3x-B-11a</v>
          </cell>
          <cell r="F585">
            <v>239</v>
          </cell>
          <cell r="G585" t="str">
            <v>11a</v>
          </cell>
          <cell r="H585" t="str">
            <v>Beräkna</v>
          </cell>
        </row>
        <row r="586">
          <cell r="E586" t="str">
            <v>9789152302484-1-x1_3x-B-11b</v>
          </cell>
          <cell r="F586">
            <v>240</v>
          </cell>
          <cell r="G586" t="str">
            <v>11b</v>
          </cell>
          <cell r="H586" t="str">
            <v>Beräkna</v>
          </cell>
        </row>
        <row r="587">
          <cell r="E587" t="str">
            <v>9789152302484-1-x1_3x-B-11b</v>
          </cell>
          <cell r="F587">
            <v>240</v>
          </cell>
          <cell r="G587" t="str">
            <v>11b</v>
          </cell>
          <cell r="H587" t="str">
            <v>Beräkna</v>
          </cell>
        </row>
        <row r="588">
          <cell r="E588" t="str">
            <v>9789152302484-1-x1_3x-B-11c</v>
          </cell>
          <cell r="F588">
            <v>241</v>
          </cell>
          <cell r="G588" t="str">
            <v>11c</v>
          </cell>
          <cell r="H588" t="str">
            <v>Beräkna</v>
          </cell>
        </row>
        <row r="589">
          <cell r="E589" t="str">
            <v>9789152302484-1-x1_3x-B-11c</v>
          </cell>
          <cell r="F589">
            <v>241</v>
          </cell>
          <cell r="G589" t="str">
            <v>11c</v>
          </cell>
          <cell r="H589" t="str">
            <v>Beräkna</v>
          </cell>
        </row>
        <row r="590">
          <cell r="E590" t="str">
            <v>9789152302484-1-x1_3x-B-12a</v>
          </cell>
          <cell r="F590">
            <v>242</v>
          </cell>
          <cell r="G590" t="str">
            <v>12a</v>
          </cell>
          <cell r="H590" t="str">
            <v>Beräkna</v>
          </cell>
        </row>
        <row r="591">
          <cell r="E591" t="str">
            <v>9789152302484-1-x1_3x-B-12a</v>
          </cell>
          <cell r="F591">
            <v>242</v>
          </cell>
          <cell r="G591" t="str">
            <v>12a</v>
          </cell>
          <cell r="H591" t="str">
            <v>Beräkna</v>
          </cell>
        </row>
        <row r="592">
          <cell r="E592" t="str">
            <v>9789152302484-1-x1_3x-B-12b</v>
          </cell>
          <cell r="F592">
            <v>243</v>
          </cell>
          <cell r="G592" t="str">
            <v>12b</v>
          </cell>
          <cell r="H592" t="str">
            <v>Beräkna</v>
          </cell>
        </row>
        <row r="593">
          <cell r="E593" t="str">
            <v>9789152302484-1-x1_3x-B-12b</v>
          </cell>
          <cell r="F593">
            <v>243</v>
          </cell>
          <cell r="G593" t="str">
            <v>12b</v>
          </cell>
          <cell r="H593" t="str">
            <v>Beräkna</v>
          </cell>
        </row>
        <row r="594">
          <cell r="E594" t="str">
            <v>9789152302484-1-x1_3x-B-12c</v>
          </cell>
          <cell r="F594">
            <v>244</v>
          </cell>
          <cell r="G594" t="str">
            <v>12c</v>
          </cell>
          <cell r="H594" t="str">
            <v>Beräkna</v>
          </cell>
        </row>
        <row r="595">
          <cell r="E595" t="str">
            <v>9789152302484-1-x1_3x-B-12c</v>
          </cell>
          <cell r="F595">
            <v>244</v>
          </cell>
          <cell r="G595" t="str">
            <v>12c</v>
          </cell>
          <cell r="H595" t="str">
            <v>Beräkna</v>
          </cell>
        </row>
        <row r="596">
          <cell r="E596" t="str">
            <v>9789152302484-1-x1_3x-B-13a</v>
          </cell>
          <cell r="F596">
            <v>245</v>
          </cell>
          <cell r="G596" t="str">
            <v>13a</v>
          </cell>
          <cell r="H596" t="str">
            <v>Beräkna</v>
          </cell>
        </row>
        <row r="597">
          <cell r="E597" t="str">
            <v>9789152302484-1-x1_3x-B-13a</v>
          </cell>
          <cell r="F597">
            <v>245</v>
          </cell>
          <cell r="G597" t="str">
            <v>13a</v>
          </cell>
          <cell r="H597" t="str">
            <v>Beräkna</v>
          </cell>
        </row>
        <row r="598">
          <cell r="E598" t="str">
            <v>9789152302484-1-x1_3x-B-13b</v>
          </cell>
          <cell r="F598">
            <v>246</v>
          </cell>
          <cell r="G598" t="str">
            <v>13b</v>
          </cell>
          <cell r="H598" t="str">
            <v>Beräkna</v>
          </cell>
        </row>
        <row r="599">
          <cell r="E599" t="str">
            <v>9789152302484-1-x1_3x-B-13b</v>
          </cell>
          <cell r="F599">
            <v>246</v>
          </cell>
          <cell r="G599" t="str">
            <v>13b</v>
          </cell>
          <cell r="H599" t="str">
            <v>Beräkna</v>
          </cell>
        </row>
        <row r="600">
          <cell r="E600" t="str">
            <v>9789152302484-1-x1_3x-B-13c</v>
          </cell>
          <cell r="F600">
            <v>247</v>
          </cell>
          <cell r="G600" t="str">
            <v>13c</v>
          </cell>
          <cell r="H600" t="str">
            <v>Beräkna</v>
          </cell>
        </row>
        <row r="601">
          <cell r="E601" t="str">
            <v>9789152302484-1-x1_3x-B-13c</v>
          </cell>
          <cell r="F601">
            <v>247</v>
          </cell>
          <cell r="G601" t="str">
            <v>13c</v>
          </cell>
          <cell r="H601" t="str">
            <v>Beräkna</v>
          </cell>
        </row>
        <row r="602">
          <cell r="E602" t="str">
            <v>9789152302484-1-x1_3x-B-14a</v>
          </cell>
          <cell r="F602">
            <v>248</v>
          </cell>
          <cell r="G602" t="str">
            <v>14a</v>
          </cell>
          <cell r="H602" t="str">
            <v>Beräkna</v>
          </cell>
        </row>
        <row r="603">
          <cell r="E603" t="str">
            <v>9789152302484-1-x1_3x-B-14a</v>
          </cell>
          <cell r="F603">
            <v>248</v>
          </cell>
          <cell r="G603" t="str">
            <v>14a</v>
          </cell>
          <cell r="H603" t="str">
            <v>Beräkna</v>
          </cell>
        </row>
        <row r="604">
          <cell r="E604" t="str">
            <v>9789152302484-1-x1_3x-B-14b</v>
          </cell>
          <cell r="F604">
            <v>249</v>
          </cell>
          <cell r="G604" t="str">
            <v>14b</v>
          </cell>
          <cell r="H604" t="str">
            <v>Beräkna</v>
          </cell>
        </row>
        <row r="605">
          <cell r="E605" t="str">
            <v>9789152302484-1-x1_3x-B-14b</v>
          </cell>
          <cell r="F605">
            <v>249</v>
          </cell>
          <cell r="G605" t="str">
            <v>14b</v>
          </cell>
          <cell r="H605" t="str">
            <v>Beräkna</v>
          </cell>
        </row>
        <row r="606">
          <cell r="E606" t="str">
            <v>9789152302484-1-x1_3x-B-14c</v>
          </cell>
          <cell r="F606">
            <v>250</v>
          </cell>
          <cell r="G606" t="str">
            <v>14c</v>
          </cell>
          <cell r="H606" t="str">
            <v>Beräkna</v>
          </cell>
        </row>
        <row r="607">
          <cell r="E607" t="str">
            <v>9789152302484-1-x1_3x-B-14c</v>
          </cell>
          <cell r="F607">
            <v>250</v>
          </cell>
          <cell r="G607" t="str">
            <v>14c</v>
          </cell>
          <cell r="H607" t="str">
            <v>Beräkna</v>
          </cell>
        </row>
        <row r="608">
          <cell r="E608" t="str">
            <v>9789152302484-1-x1_3x-B-15a</v>
          </cell>
          <cell r="F608">
            <v>251</v>
          </cell>
          <cell r="G608" t="str">
            <v>15a</v>
          </cell>
          <cell r="H608" t="str">
            <v>Beräkna</v>
          </cell>
        </row>
        <row r="609">
          <cell r="E609" t="str">
            <v>9789152302484-1-x1_3x-B-15a</v>
          </cell>
          <cell r="F609">
            <v>251</v>
          </cell>
          <cell r="G609" t="str">
            <v>15a</v>
          </cell>
          <cell r="H609" t="str">
            <v>Beräkna</v>
          </cell>
        </row>
        <row r="610">
          <cell r="E610" t="str">
            <v>9789152302484-1-x1_3x-B-15b</v>
          </cell>
          <cell r="F610">
            <v>252</v>
          </cell>
          <cell r="G610" t="str">
            <v>15b</v>
          </cell>
          <cell r="H610" t="str">
            <v>Beräkna</v>
          </cell>
        </row>
        <row r="611">
          <cell r="E611" t="str">
            <v>9789152302484-1-x1_3x-B-15b</v>
          </cell>
          <cell r="F611">
            <v>252</v>
          </cell>
          <cell r="G611" t="str">
            <v>15b</v>
          </cell>
          <cell r="H611" t="str">
            <v>Beräkna</v>
          </cell>
        </row>
        <row r="612">
          <cell r="E612" t="str">
            <v>9789152302484-1-x1_3x-B-15c</v>
          </cell>
          <cell r="F612">
            <v>253</v>
          </cell>
          <cell r="G612" t="str">
            <v>15c</v>
          </cell>
          <cell r="H612" t="str">
            <v>Beräkna</v>
          </cell>
        </row>
        <row r="613">
          <cell r="E613" t="str">
            <v>9789152302484-1-x1_3x-B-15c</v>
          </cell>
          <cell r="F613">
            <v>253</v>
          </cell>
          <cell r="G613" t="str">
            <v>15c</v>
          </cell>
          <cell r="H613" t="str">
            <v>Beräkna</v>
          </cell>
        </row>
        <row r="614">
          <cell r="E614" t="str">
            <v>9789152302484-1-x1_3x-B-16a</v>
          </cell>
          <cell r="F614">
            <v>254</v>
          </cell>
          <cell r="G614" t="str">
            <v>16a</v>
          </cell>
          <cell r="H614" t="str">
            <v>Beräkna</v>
          </cell>
        </row>
        <row r="615">
          <cell r="E615" t="str">
            <v>9789152302484-1-x1_3x-B-16a</v>
          </cell>
          <cell r="F615">
            <v>254</v>
          </cell>
          <cell r="G615" t="str">
            <v>16a</v>
          </cell>
          <cell r="H615" t="str">
            <v>Beräkna</v>
          </cell>
        </row>
        <row r="616">
          <cell r="E616" t="str">
            <v>9789152302484-1-x1_3x-B-16a</v>
          </cell>
          <cell r="F616">
            <v>254</v>
          </cell>
          <cell r="G616" t="str">
            <v>16a</v>
          </cell>
          <cell r="H616" t="str">
            <v>Beräkna</v>
          </cell>
        </row>
        <row r="617">
          <cell r="E617" t="str">
            <v>9789152302484-1-x1_3x-B-16b</v>
          </cell>
          <cell r="F617">
            <v>255</v>
          </cell>
          <cell r="G617" t="str">
            <v>16b</v>
          </cell>
          <cell r="H617" t="str">
            <v>Beräkna</v>
          </cell>
        </row>
        <row r="618">
          <cell r="E618" t="str">
            <v>9789152302484-1-x1_3x-B-16b</v>
          </cell>
          <cell r="F618">
            <v>255</v>
          </cell>
          <cell r="G618" t="str">
            <v>16b</v>
          </cell>
          <cell r="H618" t="str">
            <v>Beräkna</v>
          </cell>
        </row>
        <row r="619">
          <cell r="E619" t="str">
            <v>9789152302484-1-x1_3x-B-16b</v>
          </cell>
          <cell r="F619">
            <v>255</v>
          </cell>
          <cell r="G619" t="str">
            <v>16b</v>
          </cell>
          <cell r="H619" t="str">
            <v>Beräkna</v>
          </cell>
        </row>
        <row r="620">
          <cell r="E620" t="str">
            <v>9789152302484-1-x1_3x-B-16c</v>
          </cell>
          <cell r="F620">
            <v>256</v>
          </cell>
          <cell r="G620" t="str">
            <v>16c</v>
          </cell>
          <cell r="H620" t="str">
            <v>Beräkna</v>
          </cell>
        </row>
        <row r="621">
          <cell r="E621" t="str">
            <v>9789152302484-1-x1_3x-B-16c</v>
          </cell>
          <cell r="F621">
            <v>256</v>
          </cell>
          <cell r="G621" t="str">
            <v>16c</v>
          </cell>
          <cell r="H621" t="str">
            <v>Beräkna</v>
          </cell>
        </row>
        <row r="622">
          <cell r="E622" t="str">
            <v>9789152302484-1-x1_3x-B-16c</v>
          </cell>
          <cell r="F622">
            <v>256</v>
          </cell>
          <cell r="G622" t="str">
            <v>16c</v>
          </cell>
          <cell r="H622" t="str">
            <v>Beräkna</v>
          </cell>
        </row>
        <row r="623">
          <cell r="E623" t="str">
            <v>9789152302484-1-x1_3x-B-17a</v>
          </cell>
          <cell r="F623">
            <v>257</v>
          </cell>
          <cell r="G623" t="str">
            <v>17a</v>
          </cell>
          <cell r="H623" t="str">
            <v>Beräkna</v>
          </cell>
        </row>
        <row r="624">
          <cell r="E624" t="str">
            <v>9789152302484-1-x1_3x-B-17a</v>
          </cell>
          <cell r="F624">
            <v>257</v>
          </cell>
          <cell r="G624" t="str">
            <v>17a</v>
          </cell>
          <cell r="H624" t="str">
            <v>Beräkna</v>
          </cell>
        </row>
        <row r="625">
          <cell r="E625" t="str">
            <v>9789152302484-1-x1_3x-B-17a</v>
          </cell>
          <cell r="F625">
            <v>257</v>
          </cell>
          <cell r="G625" t="str">
            <v>17a</v>
          </cell>
          <cell r="H625" t="str">
            <v>Beräkna</v>
          </cell>
        </row>
        <row r="626">
          <cell r="E626" t="str">
            <v>9789152302484-1-x1_3x-B-17b</v>
          </cell>
          <cell r="F626">
            <v>258</v>
          </cell>
          <cell r="G626" t="str">
            <v>17b</v>
          </cell>
          <cell r="H626" t="str">
            <v>Beräkna</v>
          </cell>
        </row>
        <row r="627">
          <cell r="E627" t="str">
            <v>9789152302484-1-x1_3x-B-17b</v>
          </cell>
          <cell r="F627">
            <v>258</v>
          </cell>
          <cell r="G627" t="str">
            <v>17b</v>
          </cell>
          <cell r="H627" t="str">
            <v>Beräkna</v>
          </cell>
        </row>
        <row r="628">
          <cell r="E628" t="str">
            <v>9789152302484-1-x1_3x-B-17c</v>
          </cell>
          <cell r="F628">
            <v>259</v>
          </cell>
          <cell r="G628" t="str">
            <v>17c</v>
          </cell>
          <cell r="H628" t="str">
            <v>Beräkna</v>
          </cell>
        </row>
        <row r="629">
          <cell r="E629" t="str">
            <v>9789152302484-1-x1_3x-B-17c</v>
          </cell>
          <cell r="F629">
            <v>259</v>
          </cell>
          <cell r="G629" t="str">
            <v>17c</v>
          </cell>
          <cell r="H629" t="str">
            <v>Beräkna</v>
          </cell>
        </row>
        <row r="630">
          <cell r="E630" t="str">
            <v>9789152302484-1-x1_3x-B-17c</v>
          </cell>
          <cell r="F630">
            <v>259</v>
          </cell>
          <cell r="G630" t="str">
            <v>17c</v>
          </cell>
          <cell r="H630" t="str">
            <v>Beräkna</v>
          </cell>
        </row>
        <row r="631">
          <cell r="E631" t="str">
            <v>9789152302484-1-x1_3x-B-18a</v>
          </cell>
          <cell r="F631">
            <v>260</v>
          </cell>
          <cell r="G631" t="str">
            <v>18a</v>
          </cell>
          <cell r="H631" t="str">
            <v>Förenkla</v>
          </cell>
        </row>
        <row r="632">
          <cell r="E632" t="str">
            <v>9789152302484-1-x1_3x-B-18a</v>
          </cell>
          <cell r="F632">
            <v>260</v>
          </cell>
          <cell r="G632" t="str">
            <v>18a</v>
          </cell>
          <cell r="H632" t="str">
            <v>Förenkla</v>
          </cell>
        </row>
        <row r="633">
          <cell r="E633" t="str">
            <v>9789152302484-1-x1_3x-B-18b</v>
          </cell>
          <cell r="F633">
            <v>261</v>
          </cell>
          <cell r="G633" t="str">
            <v>18b</v>
          </cell>
          <cell r="H633" t="str">
            <v>Förenkla</v>
          </cell>
        </row>
        <row r="634">
          <cell r="E634" t="str">
            <v>9789152302484-1-x1_3x-B-18b</v>
          </cell>
          <cell r="F634">
            <v>261</v>
          </cell>
          <cell r="G634" t="str">
            <v>18b</v>
          </cell>
          <cell r="H634" t="str">
            <v>Förenkla</v>
          </cell>
        </row>
        <row r="635">
          <cell r="E635" t="str">
            <v>9789152302484-1-x1_3x-B-18c</v>
          </cell>
          <cell r="F635">
            <v>262</v>
          </cell>
          <cell r="G635" t="str">
            <v>18c</v>
          </cell>
          <cell r="H635" t="str">
            <v>Förenkla</v>
          </cell>
        </row>
        <row r="636">
          <cell r="E636" t="str">
            <v>9789152302484-1-x1_3x-B-18c</v>
          </cell>
          <cell r="F636">
            <v>262</v>
          </cell>
          <cell r="G636" t="str">
            <v>18c</v>
          </cell>
          <cell r="H636" t="str">
            <v>Förenkla</v>
          </cell>
        </row>
        <row r="637">
          <cell r="E637" t="str">
            <v>9789152302484-1-x1_3x-B-19a</v>
          </cell>
          <cell r="F637">
            <v>263</v>
          </cell>
          <cell r="G637" t="str">
            <v>19a</v>
          </cell>
          <cell r="H637" t="str">
            <v>Förenkla</v>
          </cell>
        </row>
        <row r="638">
          <cell r="E638" t="str">
            <v>9789152302484-1-x1_3x-B-19a</v>
          </cell>
          <cell r="F638">
            <v>263</v>
          </cell>
          <cell r="G638" t="str">
            <v>19a</v>
          </cell>
          <cell r="H638" t="str">
            <v>Förenkla</v>
          </cell>
        </row>
        <row r="639">
          <cell r="E639" t="str">
            <v>9789152302484-1-x1_3x-B-19b</v>
          </cell>
          <cell r="F639">
            <v>264</v>
          </cell>
          <cell r="G639" t="str">
            <v>19b</v>
          </cell>
          <cell r="H639" t="str">
            <v>Förenkla</v>
          </cell>
        </row>
        <row r="640">
          <cell r="E640" t="str">
            <v>9789152302484-1-x1_3x-B-19b</v>
          </cell>
          <cell r="F640">
            <v>264</v>
          </cell>
          <cell r="G640" t="str">
            <v>19b</v>
          </cell>
          <cell r="H640" t="str">
            <v>Förenkla</v>
          </cell>
        </row>
        <row r="641">
          <cell r="E641" t="str">
            <v>9789152302484-1-x1_3x-B-20a</v>
          </cell>
          <cell r="F641">
            <v>265</v>
          </cell>
          <cell r="G641" t="str">
            <v>20a</v>
          </cell>
          <cell r="H641" t="str">
            <v>Beräkna</v>
          </cell>
        </row>
        <row r="642">
          <cell r="E642" t="str">
            <v>9789152302484-1-x1_3x-B-20a</v>
          </cell>
          <cell r="F642">
            <v>265</v>
          </cell>
          <cell r="G642" t="str">
            <v>20a</v>
          </cell>
          <cell r="H642" t="str">
            <v>Beräkna</v>
          </cell>
        </row>
        <row r="643">
          <cell r="E643" t="str">
            <v>9789152302484-1-x1_3x-B-20b</v>
          </cell>
          <cell r="F643">
            <v>266</v>
          </cell>
          <cell r="G643" t="str">
            <v>20b</v>
          </cell>
          <cell r="H643" t="str">
            <v>Beräkna</v>
          </cell>
        </row>
        <row r="644">
          <cell r="E644" t="str">
            <v>9789152302484-1-x1_3x-B-20b</v>
          </cell>
          <cell r="F644">
            <v>266</v>
          </cell>
          <cell r="G644" t="str">
            <v>20b</v>
          </cell>
          <cell r="H644" t="str">
            <v>Beräkna</v>
          </cell>
        </row>
        <row r="645">
          <cell r="E645" t="str">
            <v>9789152302484-1-x1_3x-B-20c</v>
          </cell>
          <cell r="F645">
            <v>267</v>
          </cell>
          <cell r="G645" t="str">
            <v>20c</v>
          </cell>
          <cell r="H645" t="str">
            <v>Beräkna</v>
          </cell>
        </row>
        <row r="646">
          <cell r="E646" t="str">
            <v>9789152302484-1-x1_3x-B-20c</v>
          </cell>
          <cell r="F646">
            <v>267</v>
          </cell>
          <cell r="G646" t="str">
            <v>20c</v>
          </cell>
          <cell r="H646" t="str">
            <v>Beräkna</v>
          </cell>
        </row>
        <row r="647">
          <cell r="E647" t="str">
            <v>9789152302484-1-x1_3x-B-20c</v>
          </cell>
          <cell r="F647">
            <v>267</v>
          </cell>
          <cell r="G647" t="str">
            <v>20c</v>
          </cell>
          <cell r="H647" t="str">
            <v>Beräkna</v>
          </cell>
        </row>
        <row r="648">
          <cell r="E648" t="str">
            <v>9789152302484-1-x1_3x-B-20c</v>
          </cell>
          <cell r="F648">
            <v>267</v>
          </cell>
          <cell r="G648" t="str">
            <v>20c</v>
          </cell>
          <cell r="H648" t="str">
            <v>Beräkna</v>
          </cell>
        </row>
        <row r="649">
          <cell r="E649" t="str">
            <v>9789152302484-1-x1_3x-B-20d</v>
          </cell>
          <cell r="F649">
            <v>268</v>
          </cell>
          <cell r="G649" t="str">
            <v>20d</v>
          </cell>
          <cell r="H649" t="str">
            <v>Beräkna</v>
          </cell>
        </row>
        <row r="650">
          <cell r="E650" t="str">
            <v>9789152302484-1-x1_3x-B-20d</v>
          </cell>
          <cell r="F650">
            <v>268</v>
          </cell>
          <cell r="G650" t="str">
            <v>20d</v>
          </cell>
          <cell r="H650" t="str">
            <v>Beräkna</v>
          </cell>
        </row>
        <row r="651">
          <cell r="E651" t="str">
            <v>9789152302484-1-x1_3x-B-21a</v>
          </cell>
          <cell r="F651">
            <v>269</v>
          </cell>
          <cell r="G651" t="str">
            <v>21a</v>
          </cell>
          <cell r="H651" t="str">
            <v>Beräkna</v>
          </cell>
        </row>
        <row r="652">
          <cell r="E652" t="str">
            <v>9789152302484-1-x1_3x-B-21a</v>
          </cell>
          <cell r="F652">
            <v>269</v>
          </cell>
          <cell r="G652" t="str">
            <v>21a</v>
          </cell>
          <cell r="H652" t="str">
            <v>Beräkna</v>
          </cell>
        </row>
        <row r="653">
          <cell r="E653" t="str">
            <v>9789152302484-1-x1_3x-B-21b</v>
          </cell>
          <cell r="F653">
            <v>270</v>
          </cell>
          <cell r="G653" t="str">
            <v>21b</v>
          </cell>
          <cell r="H653" t="str">
            <v>Beräkna</v>
          </cell>
        </row>
        <row r="654">
          <cell r="E654" t="str">
            <v>9789152302484-1-x1_3x-B-21b</v>
          </cell>
          <cell r="F654">
            <v>270</v>
          </cell>
          <cell r="G654" t="str">
            <v>21b</v>
          </cell>
          <cell r="H654" t="str">
            <v>Beräkna</v>
          </cell>
        </row>
        <row r="655">
          <cell r="E655" t="str">
            <v>9789152302484-1-x1_3x-B-21c</v>
          </cell>
          <cell r="F655">
            <v>271</v>
          </cell>
          <cell r="G655" t="str">
            <v>21c</v>
          </cell>
          <cell r="H655" t="str">
            <v>Beräkna</v>
          </cell>
        </row>
        <row r="656">
          <cell r="E656" t="str">
            <v>9789152302484-1-x1_3x-B-21c</v>
          </cell>
          <cell r="F656">
            <v>271</v>
          </cell>
          <cell r="G656" t="str">
            <v>21c</v>
          </cell>
          <cell r="H656" t="str">
            <v>Beräkna</v>
          </cell>
        </row>
        <row r="657">
          <cell r="E657" t="str">
            <v>9789152302484-1-x1_3x-B-22a</v>
          </cell>
          <cell r="F657">
            <v>272</v>
          </cell>
          <cell r="G657" t="str">
            <v>22a</v>
          </cell>
          <cell r="H657" t="str">
            <v>Resonera</v>
          </cell>
        </row>
        <row r="658">
          <cell r="E658" t="str">
            <v>9789152302484-1-x1_3x-B-22a</v>
          </cell>
          <cell r="F658">
            <v>272</v>
          </cell>
          <cell r="G658" t="str">
            <v>22a</v>
          </cell>
          <cell r="H658" t="str">
            <v>Resonera</v>
          </cell>
        </row>
        <row r="659">
          <cell r="E659" t="str">
            <v>9789152302484-1-x1_3x-B-22b</v>
          </cell>
          <cell r="F659">
            <v>273</v>
          </cell>
          <cell r="G659" t="str">
            <v>22b</v>
          </cell>
          <cell r="H659" t="str">
            <v>Resonera</v>
          </cell>
        </row>
        <row r="660">
          <cell r="E660" t="str">
            <v>9789152302484-1-x1_3x-B-22b</v>
          </cell>
          <cell r="F660">
            <v>273</v>
          </cell>
          <cell r="G660" t="str">
            <v>22b</v>
          </cell>
          <cell r="H660" t="str">
            <v>Resonera</v>
          </cell>
        </row>
        <row r="661">
          <cell r="E661" t="str">
            <v>9789152302484-1-x1_3x-B-22c</v>
          </cell>
          <cell r="F661">
            <v>274</v>
          </cell>
          <cell r="G661" t="str">
            <v>22c</v>
          </cell>
          <cell r="H661" t="str">
            <v>Resonera</v>
          </cell>
        </row>
        <row r="662">
          <cell r="E662" t="str">
            <v>9789152302484-1-x1_3x-B-22c</v>
          </cell>
          <cell r="F662">
            <v>274</v>
          </cell>
          <cell r="G662" t="str">
            <v>22c</v>
          </cell>
          <cell r="H662" t="str">
            <v>Resonera</v>
          </cell>
        </row>
        <row r="663">
          <cell r="E663" t="str">
            <v>9789152302484-1-x1_3x-B-23a</v>
          </cell>
          <cell r="F663">
            <v>275</v>
          </cell>
          <cell r="G663" t="str">
            <v>23a</v>
          </cell>
          <cell r="H663" t="str">
            <v>Resonera</v>
          </cell>
        </row>
        <row r="664">
          <cell r="E664" t="str">
            <v>9789152302484-1-x1_3x-B-23a</v>
          </cell>
          <cell r="F664">
            <v>275</v>
          </cell>
          <cell r="G664" t="str">
            <v>23a</v>
          </cell>
          <cell r="H664" t="str">
            <v>Resonera</v>
          </cell>
        </row>
        <row r="665">
          <cell r="E665" t="str">
            <v>9789152302484-1-x1_3x-B-23b</v>
          </cell>
          <cell r="F665">
            <v>276</v>
          </cell>
          <cell r="G665" t="str">
            <v>23b</v>
          </cell>
          <cell r="H665" t="str">
            <v>Resonera</v>
          </cell>
        </row>
        <row r="666">
          <cell r="E666" t="str">
            <v>9789152302484-1-x1_3x-B-23b</v>
          </cell>
          <cell r="F666">
            <v>276</v>
          </cell>
          <cell r="G666" t="str">
            <v>23b</v>
          </cell>
          <cell r="H666" t="str">
            <v>Resonera</v>
          </cell>
        </row>
        <row r="667">
          <cell r="E667" t="str">
            <v>9789152302484-1-x1_3x-B-23c</v>
          </cell>
          <cell r="F667">
            <v>277</v>
          </cell>
          <cell r="G667" t="str">
            <v>23c</v>
          </cell>
          <cell r="H667" t="str">
            <v>Resonera</v>
          </cell>
        </row>
        <row r="668">
          <cell r="E668" t="str">
            <v>9789152302484-1-x1_3x-B-23c</v>
          </cell>
          <cell r="F668">
            <v>277</v>
          </cell>
          <cell r="G668" t="str">
            <v>23c</v>
          </cell>
          <cell r="H668" t="str">
            <v>Resonera</v>
          </cell>
        </row>
        <row r="669">
          <cell r="E669" t="str">
            <v>9789152302484-1-x1_3x-B-23d</v>
          </cell>
          <cell r="F669">
            <v>278</v>
          </cell>
          <cell r="G669" t="str">
            <v>23d</v>
          </cell>
          <cell r="H669" t="str">
            <v>Resonera</v>
          </cell>
        </row>
        <row r="670">
          <cell r="E670" t="str">
            <v>9789152302484-1-x1_3x-B-23d</v>
          </cell>
          <cell r="F670">
            <v>278</v>
          </cell>
          <cell r="G670" t="str">
            <v>23d</v>
          </cell>
          <cell r="H670" t="str">
            <v>Resonera</v>
          </cell>
        </row>
        <row r="671">
          <cell r="E671" t="str">
            <v>9789152302484-1-x1_3x-B-24</v>
          </cell>
          <cell r="F671">
            <v>279</v>
          </cell>
          <cell r="G671">
            <v>24</v>
          </cell>
          <cell r="H671" t="str">
            <v>Rita</v>
          </cell>
        </row>
        <row r="672">
          <cell r="E672" t="str">
            <v>9789152302484-1-x1_3x-B-24</v>
          </cell>
          <cell r="F672">
            <v>279</v>
          </cell>
          <cell r="G672">
            <v>24</v>
          </cell>
          <cell r="H672" t="str">
            <v>Rita</v>
          </cell>
        </row>
        <row r="673">
          <cell r="E673" t="str">
            <v>9789152302484-1-x1_3x-B-24</v>
          </cell>
          <cell r="F673">
            <v>279</v>
          </cell>
          <cell r="G673">
            <v>24</v>
          </cell>
          <cell r="H673" t="str">
            <v>Rita</v>
          </cell>
        </row>
        <row r="674">
          <cell r="E674" t="str">
            <v>9789152302484-1-x1_3x-B-25a</v>
          </cell>
          <cell r="F674">
            <v>280</v>
          </cell>
          <cell r="G674" t="str">
            <v>25a</v>
          </cell>
          <cell r="H674" t="str">
            <v>Rita</v>
          </cell>
        </row>
        <row r="675">
          <cell r="E675" t="str">
            <v>9789152302484-1-x1_3x-B-25a</v>
          </cell>
          <cell r="F675">
            <v>280</v>
          </cell>
          <cell r="G675" t="str">
            <v>25a</v>
          </cell>
          <cell r="H675" t="str">
            <v>Rita</v>
          </cell>
        </row>
        <row r="676">
          <cell r="E676" t="str">
            <v>9789152302484-1-x1_3x-B-25b</v>
          </cell>
          <cell r="F676">
            <v>281</v>
          </cell>
          <cell r="G676" t="str">
            <v>25b</v>
          </cell>
          <cell r="H676" t="str">
            <v>Beräkna</v>
          </cell>
        </row>
        <row r="677">
          <cell r="E677" t="str">
            <v>9789152302484-1-x1_3x-B-25b</v>
          </cell>
          <cell r="F677">
            <v>281</v>
          </cell>
          <cell r="G677" t="str">
            <v>25b</v>
          </cell>
          <cell r="H677" t="str">
            <v>Beräkna</v>
          </cell>
        </row>
        <row r="678">
          <cell r="E678" t="str">
            <v>9789152302484-1-x1_3x-B-25b</v>
          </cell>
          <cell r="F678">
            <v>281</v>
          </cell>
          <cell r="G678" t="str">
            <v>25b</v>
          </cell>
          <cell r="H678" t="str">
            <v>Beräkna</v>
          </cell>
        </row>
        <row r="679">
          <cell r="E679" t="str">
            <v>9789152302484-1-x1_3x-B-26a</v>
          </cell>
          <cell r="F679">
            <v>282</v>
          </cell>
          <cell r="G679" t="str">
            <v>26a</v>
          </cell>
          <cell r="H679" t="str">
            <v>Rita</v>
          </cell>
        </row>
        <row r="680">
          <cell r="E680" t="str">
            <v>9789152302484-1-x1_3x-B-26a</v>
          </cell>
          <cell r="F680">
            <v>282</v>
          </cell>
          <cell r="G680" t="str">
            <v>26a</v>
          </cell>
          <cell r="H680" t="str">
            <v>Rita</v>
          </cell>
        </row>
        <row r="681">
          <cell r="E681" t="str">
            <v>9789152302484-1-x1_3x-B-26b</v>
          </cell>
          <cell r="F681">
            <v>283</v>
          </cell>
          <cell r="G681" t="str">
            <v>26b</v>
          </cell>
          <cell r="H681" t="str">
            <v>Beräkna</v>
          </cell>
        </row>
        <row r="682">
          <cell r="E682" t="str">
            <v>9789152302484-1-x1_3x-B-26b</v>
          </cell>
          <cell r="F682">
            <v>283</v>
          </cell>
          <cell r="G682" t="str">
            <v>26b</v>
          </cell>
          <cell r="H682" t="str">
            <v>Beräkna</v>
          </cell>
        </row>
        <row r="683">
          <cell r="E683" t="str">
            <v>9789152302484-1-x1_3x-B-26b</v>
          </cell>
          <cell r="F683">
            <v>283</v>
          </cell>
          <cell r="G683" t="str">
            <v>26b</v>
          </cell>
          <cell r="H683" t="str">
            <v>Beräkna</v>
          </cell>
        </row>
        <row r="684">
          <cell r="E684" t="str">
            <v>9789152302484-1-x1_3x-B-27a</v>
          </cell>
          <cell r="F684">
            <v>284</v>
          </cell>
          <cell r="G684" t="str">
            <v>27a</v>
          </cell>
          <cell r="H684" t="str">
            <v>Rita</v>
          </cell>
        </row>
        <row r="685">
          <cell r="E685" t="str">
            <v>9789152302484-1-x1_3x-B-27a</v>
          </cell>
          <cell r="F685">
            <v>284</v>
          </cell>
          <cell r="G685" t="str">
            <v>27a</v>
          </cell>
          <cell r="H685" t="str">
            <v>Rita</v>
          </cell>
        </row>
        <row r="686">
          <cell r="E686" t="str">
            <v>9789152302484-1-x1_3x-B-27a</v>
          </cell>
          <cell r="F686">
            <v>284</v>
          </cell>
          <cell r="G686" t="str">
            <v>27a</v>
          </cell>
          <cell r="H686" t="str">
            <v>Rita</v>
          </cell>
        </row>
        <row r="687">
          <cell r="E687" t="str">
            <v>9789152302484-1-x1_3x-B-27b</v>
          </cell>
          <cell r="F687">
            <v>285</v>
          </cell>
          <cell r="G687" t="str">
            <v>27b</v>
          </cell>
          <cell r="H687" t="str">
            <v>Rita</v>
          </cell>
        </row>
        <row r="688">
          <cell r="E688" t="str">
            <v>9789152302484-1-x1_3x-B-27b</v>
          </cell>
          <cell r="F688">
            <v>285</v>
          </cell>
          <cell r="G688" t="str">
            <v>27b</v>
          </cell>
          <cell r="H688" t="str">
            <v>Rita</v>
          </cell>
        </row>
        <row r="689">
          <cell r="E689" t="str">
            <v>9789152302484-1-x1_3x-B-28a</v>
          </cell>
          <cell r="F689">
            <v>286</v>
          </cell>
          <cell r="G689" t="str">
            <v>28a</v>
          </cell>
          <cell r="H689" t="str">
            <v>Beräkna</v>
          </cell>
        </row>
        <row r="690">
          <cell r="E690" t="str">
            <v>9789152302484-1-x1_3x-B-28a</v>
          </cell>
          <cell r="F690">
            <v>286</v>
          </cell>
          <cell r="G690" t="str">
            <v>28a</v>
          </cell>
          <cell r="H690" t="str">
            <v>Beräkna</v>
          </cell>
        </row>
        <row r="691">
          <cell r="E691" t="str">
            <v>9789152302484-1-x1_3x-B-28b</v>
          </cell>
          <cell r="F691">
            <v>287</v>
          </cell>
          <cell r="G691" t="str">
            <v>28b</v>
          </cell>
          <cell r="H691" t="str">
            <v>Beräkna</v>
          </cell>
        </row>
        <row r="692">
          <cell r="E692" t="str">
            <v>9789152302484-1-x1_3x-B-28b</v>
          </cell>
          <cell r="F692">
            <v>287</v>
          </cell>
          <cell r="G692" t="str">
            <v>28b</v>
          </cell>
          <cell r="H692" t="str">
            <v>Beräkna</v>
          </cell>
        </row>
        <row r="693">
          <cell r="E693" t="str">
            <v>9789152302484-1-x1_3x-B-28c</v>
          </cell>
          <cell r="F693">
            <v>288</v>
          </cell>
          <cell r="G693" t="str">
            <v>28c</v>
          </cell>
          <cell r="H693" t="str">
            <v>Beräkna</v>
          </cell>
        </row>
        <row r="694">
          <cell r="E694" t="str">
            <v>9789152302484-1-x1_3x-B-28c</v>
          </cell>
          <cell r="F694">
            <v>288</v>
          </cell>
          <cell r="G694" t="str">
            <v>28c</v>
          </cell>
          <cell r="H694" t="str">
            <v>Beräkna</v>
          </cell>
        </row>
        <row r="695">
          <cell r="E695" t="str">
            <v>9789152302484-1-x1_3x-B-29a</v>
          </cell>
          <cell r="F695">
            <v>289</v>
          </cell>
          <cell r="G695" t="str">
            <v>29a</v>
          </cell>
          <cell r="H695" t="str">
            <v>Beräkna</v>
          </cell>
        </row>
        <row r="696">
          <cell r="E696" t="str">
            <v>9789152302484-1-x1_3x-B-29a</v>
          </cell>
          <cell r="F696">
            <v>289</v>
          </cell>
          <cell r="G696" t="str">
            <v>29a</v>
          </cell>
          <cell r="H696" t="str">
            <v>Beräkna</v>
          </cell>
        </row>
        <row r="697">
          <cell r="E697" t="str">
            <v>9789152302484-1-x1_3x-B-29b</v>
          </cell>
          <cell r="F697">
            <v>290</v>
          </cell>
          <cell r="G697" t="str">
            <v>29b</v>
          </cell>
          <cell r="H697" t="str">
            <v>Beräkna</v>
          </cell>
        </row>
        <row r="698">
          <cell r="E698" t="str">
            <v>9789152302484-1-x1_3x-B-29b</v>
          </cell>
          <cell r="F698">
            <v>290</v>
          </cell>
          <cell r="G698" t="str">
            <v>29b</v>
          </cell>
          <cell r="H698" t="str">
            <v>Beräkna</v>
          </cell>
        </row>
        <row r="699">
          <cell r="E699" t="str">
            <v>9789152302484-1-x1_3x-B-29c</v>
          </cell>
          <cell r="F699">
            <v>291</v>
          </cell>
          <cell r="G699" t="str">
            <v>29c</v>
          </cell>
          <cell r="H699" t="str">
            <v>Beräkna</v>
          </cell>
        </row>
        <row r="700">
          <cell r="E700" t="str">
            <v>9789152302484-1-x1_3x-B-29c</v>
          </cell>
          <cell r="F700">
            <v>291</v>
          </cell>
          <cell r="G700" t="str">
            <v>29c</v>
          </cell>
          <cell r="H700" t="str">
            <v>Beräkna</v>
          </cell>
        </row>
        <row r="701">
          <cell r="E701" t="str">
            <v>9789152302484-1-x1_3x-B-30a</v>
          </cell>
          <cell r="F701">
            <v>292</v>
          </cell>
          <cell r="G701" t="str">
            <v>30a</v>
          </cell>
          <cell r="H701" t="str">
            <v>Beräkna</v>
          </cell>
        </row>
        <row r="702">
          <cell r="E702" t="str">
            <v>9789152302484-1-x1_3x-B-30a</v>
          </cell>
          <cell r="F702">
            <v>292</v>
          </cell>
          <cell r="G702" t="str">
            <v>30a</v>
          </cell>
          <cell r="H702" t="str">
            <v>Beräkna</v>
          </cell>
        </row>
        <row r="703">
          <cell r="E703" t="str">
            <v>9789152302484-1-x1_3x-B-30b</v>
          </cell>
          <cell r="F703">
            <v>293</v>
          </cell>
          <cell r="G703" t="str">
            <v>30b</v>
          </cell>
          <cell r="H703" t="str">
            <v>Beräkna</v>
          </cell>
        </row>
        <row r="704">
          <cell r="E704" t="str">
            <v>9789152302484-1-x1_3x-B-30b</v>
          </cell>
          <cell r="F704">
            <v>293</v>
          </cell>
          <cell r="G704" t="str">
            <v>30b</v>
          </cell>
          <cell r="H704" t="str">
            <v>Beräkna</v>
          </cell>
        </row>
        <row r="705">
          <cell r="E705" t="str">
            <v>9789152302484-1-x1_3x-B-30c</v>
          </cell>
          <cell r="F705">
            <v>294</v>
          </cell>
          <cell r="G705" t="str">
            <v>30c</v>
          </cell>
          <cell r="H705" t="str">
            <v>Beräkna</v>
          </cell>
        </row>
        <row r="706">
          <cell r="E706" t="str">
            <v>9789152302484-1-x1_3x-B-30c</v>
          </cell>
          <cell r="F706">
            <v>294</v>
          </cell>
          <cell r="G706" t="str">
            <v>30c</v>
          </cell>
          <cell r="H706" t="str">
            <v>Beräkna</v>
          </cell>
        </row>
        <row r="707">
          <cell r="E707" t="str">
            <v>9789152302484-1-x1_3x-B-31a</v>
          </cell>
          <cell r="F707">
            <v>295</v>
          </cell>
          <cell r="G707" t="str">
            <v>31a</v>
          </cell>
          <cell r="H707" t="str">
            <v>Beräkna</v>
          </cell>
        </row>
        <row r="708">
          <cell r="E708" t="str">
            <v>9789152302484-1-x1_3x-B-31a</v>
          </cell>
          <cell r="F708">
            <v>295</v>
          </cell>
          <cell r="G708" t="str">
            <v>31a</v>
          </cell>
          <cell r="H708" t="str">
            <v>Beräkna</v>
          </cell>
        </row>
        <row r="709">
          <cell r="E709" t="str">
            <v>9789152302484-1-x1_3x-B-31b</v>
          </cell>
          <cell r="F709">
            <v>296</v>
          </cell>
          <cell r="G709" t="str">
            <v>31b</v>
          </cell>
          <cell r="H709" t="str">
            <v>Beräkna</v>
          </cell>
        </row>
        <row r="710">
          <cell r="E710" t="str">
            <v>9789152302484-1-x1_3x-B-31b</v>
          </cell>
          <cell r="F710">
            <v>296</v>
          </cell>
          <cell r="G710" t="str">
            <v>31b</v>
          </cell>
          <cell r="H710" t="str">
            <v>Beräkna</v>
          </cell>
        </row>
        <row r="711">
          <cell r="E711" t="str">
            <v>9789152302484-1-x1_3x-B-31c</v>
          </cell>
          <cell r="F711">
            <v>297</v>
          </cell>
          <cell r="G711" t="str">
            <v>31c</v>
          </cell>
          <cell r="H711" t="str">
            <v>Beräkna</v>
          </cell>
        </row>
        <row r="712">
          <cell r="E712" t="str">
            <v>9789152302484-1-x1_3x-B-31c</v>
          </cell>
          <cell r="F712">
            <v>297</v>
          </cell>
          <cell r="G712" t="str">
            <v>31c</v>
          </cell>
          <cell r="H712" t="str">
            <v>Beräkna</v>
          </cell>
        </row>
        <row r="713">
          <cell r="E713" t="str">
            <v>9789152302484-1-x1_3x-B-32a</v>
          </cell>
          <cell r="F713">
            <v>298</v>
          </cell>
          <cell r="G713" t="str">
            <v>32a</v>
          </cell>
          <cell r="H713" t="str">
            <v>Beräkna</v>
          </cell>
        </row>
        <row r="714">
          <cell r="E714" t="str">
            <v>9789152302484-1-x1_3x-B-32a</v>
          </cell>
          <cell r="F714">
            <v>298</v>
          </cell>
          <cell r="G714" t="str">
            <v>32a</v>
          </cell>
          <cell r="H714" t="str">
            <v>Beräkna</v>
          </cell>
        </row>
        <row r="715">
          <cell r="E715" t="str">
            <v>9789152302484-1-x1_3x-B-32b</v>
          </cell>
          <cell r="F715">
            <v>299</v>
          </cell>
          <cell r="G715" t="str">
            <v>32b</v>
          </cell>
          <cell r="H715" t="str">
            <v>Beräkna</v>
          </cell>
        </row>
        <row r="716">
          <cell r="E716" t="str">
            <v>9789152302484-1-x1_3x-B-32b</v>
          </cell>
          <cell r="F716">
            <v>299</v>
          </cell>
          <cell r="G716" t="str">
            <v>32b</v>
          </cell>
          <cell r="H716" t="str">
            <v>Beräkna</v>
          </cell>
        </row>
        <row r="717">
          <cell r="E717" t="str">
            <v>9789152302484-1-x1_3x-B-32c</v>
          </cell>
          <cell r="F717">
            <v>300</v>
          </cell>
          <cell r="G717" t="str">
            <v>32c</v>
          </cell>
          <cell r="H717" t="str">
            <v>Beräkna</v>
          </cell>
        </row>
        <row r="718">
          <cell r="E718" t="str">
            <v>9789152302484-1-x1_3x-B-32c</v>
          </cell>
          <cell r="F718">
            <v>300</v>
          </cell>
          <cell r="G718" t="str">
            <v>32c</v>
          </cell>
          <cell r="H718" t="str">
            <v>Beräkna</v>
          </cell>
        </row>
        <row r="719">
          <cell r="E719" t="str">
            <v>9789152302484-1-x1_3x-B-33a</v>
          </cell>
          <cell r="F719">
            <v>301</v>
          </cell>
          <cell r="G719" t="str">
            <v>33a</v>
          </cell>
          <cell r="H719" t="str">
            <v>Beräkna</v>
          </cell>
        </row>
        <row r="720">
          <cell r="E720" t="str">
            <v>9789152302484-1-x1_3x-B-33b</v>
          </cell>
          <cell r="F720">
            <v>302</v>
          </cell>
          <cell r="G720" t="str">
            <v>33b</v>
          </cell>
          <cell r="H720" t="str">
            <v>Beräkna</v>
          </cell>
        </row>
        <row r="721">
          <cell r="E721" t="str">
            <v>9789152302484-1-x1_3x-B-33c</v>
          </cell>
          <cell r="F721">
            <v>303</v>
          </cell>
          <cell r="G721" t="str">
            <v>33c</v>
          </cell>
          <cell r="H721" t="str">
            <v>Beräkna</v>
          </cell>
        </row>
        <row r="722">
          <cell r="E722" t="str">
            <v>9789152302484-1-x1_3x-B-33d</v>
          </cell>
          <cell r="F722">
            <v>304</v>
          </cell>
          <cell r="G722" t="str">
            <v>33d</v>
          </cell>
          <cell r="H722" t="str">
            <v>Beräkna</v>
          </cell>
        </row>
        <row r="723">
          <cell r="E723" t="str">
            <v>9789152302484-1-x1_3x-B-34a</v>
          </cell>
          <cell r="F723">
            <v>305</v>
          </cell>
          <cell r="G723" t="str">
            <v>34a</v>
          </cell>
          <cell r="H723" t="str">
            <v>Beräkna</v>
          </cell>
        </row>
        <row r="724">
          <cell r="E724" t="str">
            <v>9789152302484-1-x1_3x-B-34b</v>
          </cell>
          <cell r="F724">
            <v>306</v>
          </cell>
          <cell r="G724" t="str">
            <v>34b</v>
          </cell>
          <cell r="H724" t="str">
            <v>Beräkna</v>
          </cell>
        </row>
        <row r="725">
          <cell r="E725" t="str">
            <v>9789152302484-1-x1_3x-B-34c</v>
          </cell>
          <cell r="F725">
            <v>307</v>
          </cell>
          <cell r="G725" t="str">
            <v>34c</v>
          </cell>
          <cell r="H725" t="str">
            <v>Beräkna</v>
          </cell>
        </row>
        <row r="726">
          <cell r="E726" t="str">
            <v>9789152302484-1-x1_3x-B-34d</v>
          </cell>
          <cell r="F726">
            <v>308</v>
          </cell>
          <cell r="G726" t="str">
            <v>34d</v>
          </cell>
          <cell r="H726" t="str">
            <v>Beräkna</v>
          </cell>
        </row>
        <row r="727">
          <cell r="E727" t="str">
            <v>9789152302484-1-x1_3x-B-35a</v>
          </cell>
          <cell r="F727">
            <v>309</v>
          </cell>
          <cell r="G727" t="str">
            <v>35a</v>
          </cell>
          <cell r="H727" t="str">
            <v>Beräkna</v>
          </cell>
        </row>
        <row r="728">
          <cell r="E728" t="str">
            <v>9789152302484-1-x1_3x-B-35b</v>
          </cell>
          <cell r="F728">
            <v>310</v>
          </cell>
          <cell r="G728" t="str">
            <v>35b</v>
          </cell>
          <cell r="H728" t="str">
            <v>Beräkna</v>
          </cell>
        </row>
        <row r="729">
          <cell r="E729" t="str">
            <v>9789152302484-1-x1_3x-B-35c</v>
          </cell>
          <cell r="F729">
            <v>311</v>
          </cell>
          <cell r="G729" t="str">
            <v>35c</v>
          </cell>
          <cell r="H729" t="str">
            <v>Beräkna</v>
          </cell>
        </row>
        <row r="730">
          <cell r="E730" t="str">
            <v>9789152302484-1-x1_3x-B-36a</v>
          </cell>
          <cell r="F730">
            <v>312</v>
          </cell>
          <cell r="G730" t="str">
            <v>36a</v>
          </cell>
          <cell r="H730" t="str">
            <v>Beräkna</v>
          </cell>
        </row>
        <row r="731">
          <cell r="E731" t="str">
            <v>9789152302484-1-x1_3x-B-36b</v>
          </cell>
          <cell r="F731">
            <v>313</v>
          </cell>
          <cell r="G731" t="str">
            <v>36b</v>
          </cell>
          <cell r="H731" t="str">
            <v>Beräkna</v>
          </cell>
        </row>
        <row r="732">
          <cell r="E732" t="str">
            <v>9789152302484-1-x1_3x-B-36c</v>
          </cell>
          <cell r="F732">
            <v>314</v>
          </cell>
          <cell r="G732" t="str">
            <v>36c</v>
          </cell>
          <cell r="H732" t="str">
            <v>Beräkna</v>
          </cell>
        </row>
        <row r="733">
          <cell r="E733" t="str">
            <v>9789152302484-1-x1_3x-B-37a</v>
          </cell>
          <cell r="F733">
            <v>315</v>
          </cell>
          <cell r="G733" t="str">
            <v>37a</v>
          </cell>
          <cell r="H733" t="str">
            <v>Beräkna</v>
          </cell>
        </row>
        <row r="734">
          <cell r="E734" t="str">
            <v>9789152302484-1-x1_3x-B-37a</v>
          </cell>
          <cell r="F734">
            <v>315</v>
          </cell>
          <cell r="G734" t="str">
            <v>37a</v>
          </cell>
          <cell r="H734" t="str">
            <v>Beräkna</v>
          </cell>
        </row>
        <row r="735">
          <cell r="E735" t="str">
            <v>9789152302484-1-x1_3x-B-37b</v>
          </cell>
          <cell r="F735">
            <v>316</v>
          </cell>
          <cell r="G735" t="str">
            <v>37b</v>
          </cell>
          <cell r="H735" t="str">
            <v>Beräkna</v>
          </cell>
        </row>
        <row r="736">
          <cell r="E736" t="str">
            <v>9789152302484-1-x1_3x-B-37b</v>
          </cell>
          <cell r="F736">
            <v>316</v>
          </cell>
          <cell r="G736" t="str">
            <v>37b</v>
          </cell>
          <cell r="H736" t="str">
            <v>Beräkna</v>
          </cell>
        </row>
        <row r="737">
          <cell r="E737" t="str">
            <v>9789152302484-1-x1_3x-B-37c</v>
          </cell>
          <cell r="F737">
            <v>317</v>
          </cell>
          <cell r="G737" t="str">
            <v>37c</v>
          </cell>
          <cell r="H737" t="str">
            <v>Beräkna</v>
          </cell>
        </row>
        <row r="738">
          <cell r="E738" t="str">
            <v>9789152302484-1-x1_3x-B-37c</v>
          </cell>
          <cell r="F738">
            <v>317</v>
          </cell>
          <cell r="G738" t="str">
            <v>37c</v>
          </cell>
          <cell r="H738" t="str">
            <v>Beräkna</v>
          </cell>
        </row>
        <row r="739">
          <cell r="E739" t="str">
            <v>9789152302484-1-x1_3x-B-38a</v>
          </cell>
          <cell r="F739">
            <v>318</v>
          </cell>
          <cell r="G739" t="str">
            <v>38a</v>
          </cell>
          <cell r="H739" t="str">
            <v>Beräkna</v>
          </cell>
        </row>
        <row r="740">
          <cell r="E740" t="str">
            <v>9789152302484-1-x1_3x-B-38b</v>
          </cell>
          <cell r="F740">
            <v>319</v>
          </cell>
          <cell r="G740" t="str">
            <v>38b</v>
          </cell>
          <cell r="H740" t="str">
            <v>Beräkna</v>
          </cell>
        </row>
        <row r="741">
          <cell r="E741" t="str">
            <v>9789152302484-1-x1_3x-B-38c</v>
          </cell>
          <cell r="F741">
            <v>320</v>
          </cell>
          <cell r="G741" t="str">
            <v>38c</v>
          </cell>
          <cell r="H741" t="str">
            <v>Beräkna</v>
          </cell>
        </row>
        <row r="742">
          <cell r="E742" t="str">
            <v>9789152302484-1-x1_3x-B-39a</v>
          </cell>
          <cell r="F742">
            <v>321</v>
          </cell>
          <cell r="G742" t="str">
            <v>39a</v>
          </cell>
          <cell r="H742" t="str">
            <v>Beräkna</v>
          </cell>
        </row>
        <row r="743">
          <cell r="E743" t="str">
            <v>9789152302484-1-x1_3x-B-39b</v>
          </cell>
          <cell r="F743">
            <v>322</v>
          </cell>
          <cell r="G743" t="str">
            <v>39b</v>
          </cell>
          <cell r="H743" t="str">
            <v>Beräkna</v>
          </cell>
        </row>
        <row r="744">
          <cell r="E744" t="str">
            <v>9789152302484-1-x1_3x-B-39c</v>
          </cell>
          <cell r="F744">
            <v>323</v>
          </cell>
          <cell r="G744" t="str">
            <v>39c</v>
          </cell>
          <cell r="H744" t="str">
            <v>Beräkna</v>
          </cell>
        </row>
        <row r="745">
          <cell r="E745" t="str">
            <v>9789152302484-1-x1_3x-B-40a</v>
          </cell>
          <cell r="F745">
            <v>324</v>
          </cell>
          <cell r="G745" t="str">
            <v>40a</v>
          </cell>
          <cell r="H745" t="str">
            <v>Beräkna</v>
          </cell>
        </row>
        <row r="746">
          <cell r="E746" t="str">
            <v>9789152302484-1-x1_3x-B-40b</v>
          </cell>
          <cell r="F746">
            <v>325</v>
          </cell>
          <cell r="G746" t="str">
            <v>40b</v>
          </cell>
          <cell r="H746" t="str">
            <v>Beräkna</v>
          </cell>
        </row>
        <row r="747">
          <cell r="E747" t="str">
            <v>9789152302484-1-x1_3x-B-40c</v>
          </cell>
          <cell r="F747">
            <v>326</v>
          </cell>
          <cell r="G747" t="str">
            <v>40c</v>
          </cell>
          <cell r="H747" t="str">
            <v>Beräkna</v>
          </cell>
        </row>
        <row r="748">
          <cell r="E748" t="str">
            <v>9789152302484-1-x1_3x-B-41a</v>
          </cell>
          <cell r="F748">
            <v>327</v>
          </cell>
          <cell r="G748" t="str">
            <v>41a</v>
          </cell>
          <cell r="H748" t="str">
            <v>Resonera</v>
          </cell>
        </row>
        <row r="749">
          <cell r="E749" t="str">
            <v>9789152302484-1-x1_3x-B-41a</v>
          </cell>
          <cell r="F749">
            <v>327</v>
          </cell>
          <cell r="G749" t="str">
            <v>41a</v>
          </cell>
          <cell r="H749" t="str">
            <v>Resonera</v>
          </cell>
        </row>
        <row r="750">
          <cell r="E750" t="str">
            <v>9789152302484-1-x1_3x-B-41a</v>
          </cell>
          <cell r="F750">
            <v>327</v>
          </cell>
          <cell r="G750" t="str">
            <v>41a</v>
          </cell>
          <cell r="H750" t="str">
            <v>Resonera</v>
          </cell>
        </row>
        <row r="751">
          <cell r="E751" t="str">
            <v>9789152302484-1-x1_3x-B-41a</v>
          </cell>
          <cell r="F751">
            <v>327</v>
          </cell>
          <cell r="G751" t="str">
            <v>41a</v>
          </cell>
          <cell r="H751" t="str">
            <v>Resonera</v>
          </cell>
        </row>
        <row r="752">
          <cell r="E752" t="str">
            <v>9789152302484-1-x1_3x-B-41b</v>
          </cell>
          <cell r="F752">
            <v>328</v>
          </cell>
          <cell r="G752" t="str">
            <v>41b</v>
          </cell>
          <cell r="H752" t="str">
            <v>Resonera</v>
          </cell>
        </row>
        <row r="753">
          <cell r="E753" t="str">
            <v>9789152302484-1-x1_3x-B-41b</v>
          </cell>
          <cell r="F753">
            <v>328</v>
          </cell>
          <cell r="G753" t="str">
            <v>41b</v>
          </cell>
          <cell r="H753" t="str">
            <v>Resonera</v>
          </cell>
        </row>
        <row r="754">
          <cell r="E754" t="str">
            <v>9789152302484-1-x1_3x-B-41b</v>
          </cell>
          <cell r="F754">
            <v>328</v>
          </cell>
          <cell r="G754" t="str">
            <v>41b</v>
          </cell>
          <cell r="H754" t="str">
            <v>Resonera</v>
          </cell>
        </row>
        <row r="755">
          <cell r="E755" t="str">
            <v>9789152302484-1-x1_3x-B-41b</v>
          </cell>
          <cell r="F755">
            <v>328</v>
          </cell>
          <cell r="G755" t="str">
            <v>41b</v>
          </cell>
          <cell r="H755" t="str">
            <v>Resonera</v>
          </cell>
        </row>
        <row r="756">
          <cell r="E756" t="str">
            <v>9789152302484-1-x1_3x-B-41c</v>
          </cell>
          <cell r="F756">
            <v>329</v>
          </cell>
          <cell r="G756" t="str">
            <v>41c</v>
          </cell>
          <cell r="H756" t="str">
            <v>Resonera</v>
          </cell>
        </row>
        <row r="757">
          <cell r="E757" t="str">
            <v>9789152302484-1-x1_3x-B-41c</v>
          </cell>
          <cell r="F757">
            <v>329</v>
          </cell>
          <cell r="G757" t="str">
            <v>41c</v>
          </cell>
          <cell r="H757" t="str">
            <v>Resonera</v>
          </cell>
        </row>
        <row r="758">
          <cell r="E758" t="str">
            <v>9789152302484-1-x1_3x-B-41c</v>
          </cell>
          <cell r="F758">
            <v>329</v>
          </cell>
          <cell r="G758" t="str">
            <v>41c</v>
          </cell>
          <cell r="H758" t="str">
            <v>Resonera</v>
          </cell>
        </row>
        <row r="759">
          <cell r="E759" t="str">
            <v>9789152302484-1-x1_3x-B-41c</v>
          </cell>
          <cell r="F759">
            <v>329</v>
          </cell>
          <cell r="G759" t="str">
            <v>41c</v>
          </cell>
          <cell r="H759" t="str">
            <v>Resonera</v>
          </cell>
        </row>
        <row r="760">
          <cell r="E760" t="str">
            <v>9789152302484-1-x1_3x-B-42a</v>
          </cell>
          <cell r="F760">
            <v>330</v>
          </cell>
          <cell r="G760" t="str">
            <v>42a</v>
          </cell>
          <cell r="H760" t="str">
            <v>Resonera</v>
          </cell>
        </row>
        <row r="761">
          <cell r="E761" t="str">
            <v>9789152302484-1-x1_3x-B-42a</v>
          </cell>
          <cell r="F761">
            <v>330</v>
          </cell>
          <cell r="G761" t="str">
            <v>42a</v>
          </cell>
          <cell r="H761" t="str">
            <v>Resonera</v>
          </cell>
        </row>
        <row r="762">
          <cell r="E762" t="str">
            <v>9789152302484-1-x1_3x-B-42a</v>
          </cell>
          <cell r="F762">
            <v>330</v>
          </cell>
          <cell r="G762" t="str">
            <v>42a</v>
          </cell>
          <cell r="H762" t="str">
            <v>Resonera</v>
          </cell>
        </row>
        <row r="763">
          <cell r="E763" t="str">
            <v>9789152302484-1-x1_3x-B-42a</v>
          </cell>
          <cell r="F763">
            <v>330</v>
          </cell>
          <cell r="G763" t="str">
            <v>42a</v>
          </cell>
          <cell r="H763" t="str">
            <v>Resonera</v>
          </cell>
        </row>
        <row r="764">
          <cell r="E764" t="str">
            <v>9789152302484-1-x1_3x-B-42b</v>
          </cell>
          <cell r="F764">
            <v>331</v>
          </cell>
          <cell r="G764" t="str">
            <v>42b</v>
          </cell>
          <cell r="H764" t="str">
            <v>Resonera</v>
          </cell>
        </row>
        <row r="765">
          <cell r="E765" t="str">
            <v>9789152302484-1-x1_3x-B-42b</v>
          </cell>
          <cell r="F765">
            <v>331</v>
          </cell>
          <cell r="G765" t="str">
            <v>42b</v>
          </cell>
          <cell r="H765" t="str">
            <v>Resonera</v>
          </cell>
        </row>
        <row r="766">
          <cell r="E766" t="str">
            <v>9789152302484-1-x1_3x-B-42b</v>
          </cell>
          <cell r="F766">
            <v>331</v>
          </cell>
          <cell r="G766" t="str">
            <v>42b</v>
          </cell>
          <cell r="H766" t="str">
            <v>Resonera</v>
          </cell>
        </row>
        <row r="767">
          <cell r="E767" t="str">
            <v>9789152302484-1-x1_3x-B-42b</v>
          </cell>
          <cell r="F767">
            <v>331</v>
          </cell>
          <cell r="G767" t="str">
            <v>42b</v>
          </cell>
          <cell r="H767" t="str">
            <v>Resonera</v>
          </cell>
        </row>
        <row r="768">
          <cell r="E768" t="str">
            <v>9789152302484-1-x1_3x-B-43a</v>
          </cell>
          <cell r="F768">
            <v>332</v>
          </cell>
          <cell r="G768" t="str">
            <v>43a</v>
          </cell>
          <cell r="H768" t="str">
            <v>Problemlösning</v>
          </cell>
        </row>
        <row r="769">
          <cell r="E769" t="str">
            <v>9789152302484-1-x1_3x-B-43a</v>
          </cell>
          <cell r="F769">
            <v>332</v>
          </cell>
          <cell r="G769" t="str">
            <v>43a</v>
          </cell>
          <cell r="H769" t="str">
            <v>Problemlösning</v>
          </cell>
        </row>
        <row r="770">
          <cell r="E770" t="str">
            <v>9789152302484-1-x1_3x-B-43a</v>
          </cell>
          <cell r="F770">
            <v>332</v>
          </cell>
          <cell r="G770" t="str">
            <v>43a</v>
          </cell>
          <cell r="H770" t="str">
            <v>Problemlösning</v>
          </cell>
        </row>
        <row r="771">
          <cell r="E771" t="str">
            <v>9789152302484-1-x1_3x-B-43a</v>
          </cell>
          <cell r="F771">
            <v>332</v>
          </cell>
          <cell r="G771" t="str">
            <v>43a</v>
          </cell>
          <cell r="H771" t="str">
            <v>Problemlösning</v>
          </cell>
        </row>
        <row r="772">
          <cell r="E772" t="str">
            <v>9789152302484-1-x1_3x-B-43a</v>
          </cell>
          <cell r="F772">
            <v>332</v>
          </cell>
          <cell r="G772" t="str">
            <v>43a</v>
          </cell>
          <cell r="H772" t="str">
            <v>Problemlösning</v>
          </cell>
        </row>
        <row r="773">
          <cell r="E773" t="str">
            <v>9789152302484-1-x1_3x-B-43a</v>
          </cell>
          <cell r="F773">
            <v>332</v>
          </cell>
          <cell r="G773" t="str">
            <v>43a</v>
          </cell>
          <cell r="H773" t="str">
            <v>Problemlösning</v>
          </cell>
        </row>
        <row r="774">
          <cell r="E774" t="str">
            <v>9789152302484-1-x1_3x-B-43b</v>
          </cell>
          <cell r="F774">
            <v>333</v>
          </cell>
          <cell r="G774" t="str">
            <v>43b</v>
          </cell>
          <cell r="H774" t="str">
            <v>Problemlösning</v>
          </cell>
        </row>
        <row r="775">
          <cell r="E775" t="str">
            <v>9789152302484-1-x1_3x-B-43b</v>
          </cell>
          <cell r="F775">
            <v>333</v>
          </cell>
          <cell r="G775" t="str">
            <v>43b</v>
          </cell>
          <cell r="H775" t="str">
            <v>Problemlösning</v>
          </cell>
        </row>
        <row r="776">
          <cell r="E776" t="str">
            <v>9789152302484-1-x1_3x-B-43b</v>
          </cell>
          <cell r="F776">
            <v>333</v>
          </cell>
          <cell r="G776" t="str">
            <v>43b</v>
          </cell>
          <cell r="H776" t="str">
            <v>Problemlösning</v>
          </cell>
        </row>
        <row r="777">
          <cell r="E777" t="str">
            <v>9789152302484-1-x1_3x-B-43b</v>
          </cell>
          <cell r="F777">
            <v>333</v>
          </cell>
          <cell r="G777" t="str">
            <v>43b</v>
          </cell>
          <cell r="H777" t="str">
            <v>Problemlösning</v>
          </cell>
        </row>
        <row r="778">
          <cell r="E778" t="str">
            <v>9789152302484-1-x1_3x-B-43b</v>
          </cell>
          <cell r="F778">
            <v>333</v>
          </cell>
          <cell r="G778" t="str">
            <v>43b</v>
          </cell>
          <cell r="H778" t="str">
            <v>Problemlösning</v>
          </cell>
        </row>
        <row r="779">
          <cell r="E779" t="str">
            <v>9789152302484-1-x1_3x-B-43c</v>
          </cell>
          <cell r="F779">
            <v>334</v>
          </cell>
          <cell r="G779" t="str">
            <v>43c</v>
          </cell>
          <cell r="H779" t="str">
            <v>Problemlösning</v>
          </cell>
        </row>
        <row r="780">
          <cell r="E780" t="str">
            <v>9789152302484-1-x1_3x-B-43c</v>
          </cell>
          <cell r="F780">
            <v>334</v>
          </cell>
          <cell r="G780" t="str">
            <v>43c</v>
          </cell>
          <cell r="H780" t="str">
            <v>Problemlösning</v>
          </cell>
        </row>
        <row r="781">
          <cell r="E781" t="str">
            <v>9789152302484-1-x1_3x-B-43c</v>
          </cell>
          <cell r="F781">
            <v>334</v>
          </cell>
          <cell r="G781" t="str">
            <v>43c</v>
          </cell>
          <cell r="H781" t="str">
            <v>Problemlösning</v>
          </cell>
        </row>
        <row r="782">
          <cell r="E782" t="str">
            <v>9789152302484-1-x1_3x-B-43c</v>
          </cell>
          <cell r="F782">
            <v>334</v>
          </cell>
          <cell r="G782" t="str">
            <v>43c</v>
          </cell>
          <cell r="H782" t="str">
            <v>Problemlösning</v>
          </cell>
        </row>
        <row r="783">
          <cell r="E783" t="str">
            <v>9789152302484-1-x1_3x-B-43c</v>
          </cell>
          <cell r="F783">
            <v>334</v>
          </cell>
          <cell r="G783" t="str">
            <v>43c</v>
          </cell>
          <cell r="H783" t="str">
            <v>Problemlösning</v>
          </cell>
        </row>
        <row r="784">
          <cell r="E784" t="str">
            <v>9789152302484-1-x1_3x-B-44</v>
          </cell>
          <cell r="F784">
            <v>335</v>
          </cell>
          <cell r="G784">
            <v>44</v>
          </cell>
          <cell r="H784" t="str">
            <v>Problemlösning</v>
          </cell>
        </row>
        <row r="785">
          <cell r="E785" t="str">
            <v>9789152302484-1-x1_3x-B-44</v>
          </cell>
          <cell r="F785">
            <v>335</v>
          </cell>
          <cell r="G785">
            <v>44</v>
          </cell>
          <cell r="H785" t="str">
            <v>Problemlösning</v>
          </cell>
        </row>
        <row r="786">
          <cell r="E786" t="str">
            <v>9789152302484-1-x1_3x-B-44</v>
          </cell>
          <cell r="F786">
            <v>335</v>
          </cell>
          <cell r="G786">
            <v>44</v>
          </cell>
          <cell r="H786" t="str">
            <v>Problemlösning</v>
          </cell>
        </row>
        <row r="787">
          <cell r="E787" t="str">
            <v>9789152302484-1-x1_3x-B-44</v>
          </cell>
          <cell r="F787">
            <v>335</v>
          </cell>
          <cell r="G787">
            <v>44</v>
          </cell>
          <cell r="H787" t="str">
            <v>Problemlösning</v>
          </cell>
        </row>
        <row r="788">
          <cell r="E788" t="str">
            <v>9789152302484-1-x1_3x-B-44</v>
          </cell>
          <cell r="F788">
            <v>335</v>
          </cell>
          <cell r="G788">
            <v>44</v>
          </cell>
          <cell r="H788" t="str">
            <v>Problemlösning</v>
          </cell>
        </row>
        <row r="789">
          <cell r="E789" t="str">
            <v>9789152302484-1-x1_3x-B-45</v>
          </cell>
          <cell r="F789">
            <v>336</v>
          </cell>
          <cell r="G789">
            <v>45</v>
          </cell>
          <cell r="H789" t="str">
            <v>Problemlösning</v>
          </cell>
        </row>
        <row r="790">
          <cell r="E790" t="str">
            <v>9789152302484-1-x1_3x-B-45</v>
          </cell>
          <cell r="F790">
            <v>336</v>
          </cell>
          <cell r="G790">
            <v>45</v>
          </cell>
          <cell r="H790" t="str">
            <v>Problemlösning</v>
          </cell>
        </row>
        <row r="791">
          <cell r="E791" t="str">
            <v>9789152302484-1-x1_3x-B-45</v>
          </cell>
          <cell r="F791">
            <v>336</v>
          </cell>
          <cell r="G791">
            <v>45</v>
          </cell>
          <cell r="H791" t="str">
            <v>Problemlösning</v>
          </cell>
        </row>
        <row r="792">
          <cell r="E792" t="str">
            <v>9789152302484-1-x1_3x-B-45</v>
          </cell>
          <cell r="F792">
            <v>336</v>
          </cell>
          <cell r="G792">
            <v>45</v>
          </cell>
          <cell r="H792" t="str">
            <v>Problemlösning</v>
          </cell>
        </row>
        <row r="793">
          <cell r="E793" t="str">
            <v>9789152302484-1-x1_3x-B-45</v>
          </cell>
          <cell r="F793">
            <v>336</v>
          </cell>
          <cell r="G793">
            <v>45</v>
          </cell>
          <cell r="H793" t="str">
            <v>Problemlösning</v>
          </cell>
        </row>
        <row r="794">
          <cell r="E794" t="str">
            <v>9789152302484-1-x1_3x-B-46a</v>
          </cell>
          <cell r="F794">
            <v>337</v>
          </cell>
          <cell r="G794" t="str">
            <v>46a</v>
          </cell>
          <cell r="H794" t="str">
            <v>Problemlösning</v>
          </cell>
        </row>
        <row r="795">
          <cell r="E795" t="str">
            <v>9789152302484-1-x1_3x-B-46a</v>
          </cell>
          <cell r="F795">
            <v>337</v>
          </cell>
          <cell r="G795" t="str">
            <v>46a</v>
          </cell>
          <cell r="H795" t="str">
            <v>Problemlösning</v>
          </cell>
        </row>
        <row r="796">
          <cell r="E796" t="str">
            <v>9789152302484-1-x1_3x-B-46a</v>
          </cell>
          <cell r="F796">
            <v>337</v>
          </cell>
          <cell r="G796" t="str">
            <v>46a</v>
          </cell>
          <cell r="H796" t="str">
            <v>Problemlösning</v>
          </cell>
        </row>
        <row r="797">
          <cell r="E797" t="str">
            <v>9789152302484-1-x1_3x-B-46a</v>
          </cell>
          <cell r="F797">
            <v>337</v>
          </cell>
          <cell r="G797" t="str">
            <v>46a</v>
          </cell>
          <cell r="H797" t="str">
            <v>Problemlösning</v>
          </cell>
        </row>
        <row r="798">
          <cell r="E798" t="str">
            <v>9789152302484-1-x1_3x-B-46a</v>
          </cell>
          <cell r="F798">
            <v>337</v>
          </cell>
          <cell r="G798" t="str">
            <v>46a</v>
          </cell>
          <cell r="H798" t="str">
            <v>Problemlösning</v>
          </cell>
        </row>
        <row r="799">
          <cell r="E799" t="str">
            <v>9789152302484-1-x1_3x-B-46b</v>
          </cell>
          <cell r="F799">
            <v>338</v>
          </cell>
          <cell r="G799" t="str">
            <v>46b</v>
          </cell>
          <cell r="H799" t="str">
            <v>Problemlösning</v>
          </cell>
        </row>
        <row r="800">
          <cell r="E800" t="str">
            <v>9789152302484-1-x1_3x-B-46b</v>
          </cell>
          <cell r="F800">
            <v>338</v>
          </cell>
          <cell r="G800" t="str">
            <v>46b</v>
          </cell>
          <cell r="H800" t="str">
            <v>Problemlösning</v>
          </cell>
        </row>
        <row r="801">
          <cell r="E801" t="str">
            <v>9789152302484-1-x1_3x-B-46b</v>
          </cell>
          <cell r="F801">
            <v>338</v>
          </cell>
          <cell r="G801" t="str">
            <v>46b</v>
          </cell>
          <cell r="H801" t="str">
            <v>Problemlösning</v>
          </cell>
        </row>
        <row r="802">
          <cell r="E802" t="str">
            <v>9789152302484-1-x1_4x-R-1a</v>
          </cell>
          <cell r="F802">
            <v>339</v>
          </cell>
          <cell r="G802" t="str">
            <v>1a</v>
          </cell>
          <cell r="H802" t="str">
            <v>Beräkna</v>
          </cell>
        </row>
        <row r="803">
          <cell r="E803" t="str">
            <v>9789152302484-1-x1_4x-R-1a</v>
          </cell>
          <cell r="F803">
            <v>339</v>
          </cell>
          <cell r="G803" t="str">
            <v>1a</v>
          </cell>
          <cell r="H803" t="str">
            <v>Beräkna</v>
          </cell>
        </row>
        <row r="804">
          <cell r="E804" t="str">
            <v>9789152302484-1-x1_4x-R-1b</v>
          </cell>
          <cell r="F804">
            <v>340</v>
          </cell>
          <cell r="G804" t="str">
            <v>1b</v>
          </cell>
          <cell r="H804" t="str">
            <v>Beräkna</v>
          </cell>
        </row>
        <row r="805">
          <cell r="E805" t="str">
            <v>9789152302484-1-x1_4x-R-1b</v>
          </cell>
          <cell r="F805">
            <v>340</v>
          </cell>
          <cell r="G805" t="str">
            <v>1b</v>
          </cell>
          <cell r="H805" t="str">
            <v>Beräkna</v>
          </cell>
        </row>
        <row r="806">
          <cell r="E806" t="str">
            <v>9789152302484-1-x1_4x-R-1b</v>
          </cell>
          <cell r="F806">
            <v>340</v>
          </cell>
          <cell r="G806" t="str">
            <v>1b</v>
          </cell>
          <cell r="H806" t="str">
            <v>Beräkna</v>
          </cell>
        </row>
        <row r="807">
          <cell r="E807" t="str">
            <v>9789152302484-1-x1_4x-R-2a</v>
          </cell>
          <cell r="F807">
            <v>341</v>
          </cell>
          <cell r="G807" t="str">
            <v>2a</v>
          </cell>
          <cell r="H807" t="str">
            <v>Beräkna</v>
          </cell>
        </row>
        <row r="808">
          <cell r="E808" t="str">
            <v>9789152302484-1-x1_4x-R-2a</v>
          </cell>
          <cell r="F808">
            <v>341</v>
          </cell>
          <cell r="G808" t="str">
            <v>2a</v>
          </cell>
          <cell r="H808" t="str">
            <v>Beräkna</v>
          </cell>
        </row>
        <row r="809">
          <cell r="E809" t="str">
            <v>9789152302484-1-x1_4x-R-2a</v>
          </cell>
          <cell r="F809">
            <v>341</v>
          </cell>
          <cell r="G809" t="str">
            <v>2a</v>
          </cell>
          <cell r="H809" t="str">
            <v>Beräkna</v>
          </cell>
        </row>
        <row r="810">
          <cell r="E810" t="str">
            <v>9789152302484-1-x1_4x-R-2b</v>
          </cell>
          <cell r="F810">
            <v>342</v>
          </cell>
          <cell r="G810" t="str">
            <v>2b</v>
          </cell>
          <cell r="H810" t="str">
            <v>Beräkna</v>
          </cell>
        </row>
        <row r="811">
          <cell r="E811" t="str">
            <v>9789152302484-1-x1_4x-R-2b</v>
          </cell>
          <cell r="F811">
            <v>342</v>
          </cell>
          <cell r="G811" t="str">
            <v>2b</v>
          </cell>
          <cell r="H811" t="str">
            <v>Beräkna</v>
          </cell>
        </row>
        <row r="812">
          <cell r="E812" t="str">
            <v>9789152302484-1-x1_4x-R-3a</v>
          </cell>
          <cell r="F812">
            <v>343</v>
          </cell>
          <cell r="G812" t="str">
            <v>3a</v>
          </cell>
          <cell r="H812" t="str">
            <v>Beräkna</v>
          </cell>
        </row>
        <row r="813">
          <cell r="E813" t="str">
            <v>9789152302484-1-x1_4x-R-3a</v>
          </cell>
          <cell r="F813">
            <v>343</v>
          </cell>
          <cell r="G813" t="str">
            <v>3a</v>
          </cell>
          <cell r="H813" t="str">
            <v>Beräkna</v>
          </cell>
        </row>
        <row r="814">
          <cell r="E814" t="str">
            <v>9789152302484-1-x1_4x-R-3b</v>
          </cell>
          <cell r="F814">
            <v>344</v>
          </cell>
          <cell r="G814" t="str">
            <v>3b</v>
          </cell>
          <cell r="H814" t="str">
            <v>Beräkna</v>
          </cell>
        </row>
        <row r="815">
          <cell r="E815" t="str">
            <v>9789152302484-1-x1_4x-R-3b</v>
          </cell>
          <cell r="F815">
            <v>344</v>
          </cell>
          <cell r="G815" t="str">
            <v>3b</v>
          </cell>
          <cell r="H815" t="str">
            <v>Beräkna</v>
          </cell>
        </row>
        <row r="816">
          <cell r="E816" t="str">
            <v>9789152302484-1-x1_4x-R-4a</v>
          </cell>
          <cell r="F816">
            <v>345</v>
          </cell>
          <cell r="G816" t="str">
            <v>4a</v>
          </cell>
          <cell r="H816" t="str">
            <v>Beräkna</v>
          </cell>
        </row>
        <row r="817">
          <cell r="E817" t="str">
            <v>9789152302484-1-x1_4x-R-4a</v>
          </cell>
          <cell r="F817">
            <v>345</v>
          </cell>
          <cell r="G817" t="str">
            <v>4a</v>
          </cell>
          <cell r="H817" t="str">
            <v>Beräkna</v>
          </cell>
        </row>
        <row r="818">
          <cell r="E818" t="str">
            <v>9789152302484-1-x1_4x-R-4a</v>
          </cell>
          <cell r="F818">
            <v>345</v>
          </cell>
          <cell r="G818" t="str">
            <v>4a</v>
          </cell>
          <cell r="H818" t="str">
            <v>Beräkna</v>
          </cell>
        </row>
        <row r="819">
          <cell r="E819" t="str">
            <v>9789152302484-1-x1_4x-R-4b</v>
          </cell>
          <cell r="F819">
            <v>346</v>
          </cell>
          <cell r="G819" t="str">
            <v>4b</v>
          </cell>
          <cell r="H819" t="str">
            <v>Beräkna</v>
          </cell>
        </row>
        <row r="820">
          <cell r="E820" t="str">
            <v>9789152302484-1-x1_4x-R-4b</v>
          </cell>
          <cell r="F820">
            <v>346</v>
          </cell>
          <cell r="G820" t="str">
            <v>4b</v>
          </cell>
          <cell r="H820" t="str">
            <v>Beräkna</v>
          </cell>
        </row>
        <row r="821">
          <cell r="E821" t="str">
            <v>9789152302484-1-x1_4x-R-4b</v>
          </cell>
          <cell r="F821">
            <v>346</v>
          </cell>
          <cell r="G821" t="str">
            <v>4b</v>
          </cell>
          <cell r="H821" t="str">
            <v>Beräkna</v>
          </cell>
        </row>
        <row r="822">
          <cell r="E822" t="str">
            <v>9789152302484-1-x1_4x-R-5a</v>
          </cell>
          <cell r="F822">
            <v>347</v>
          </cell>
          <cell r="G822" t="str">
            <v>5a</v>
          </cell>
          <cell r="H822" t="str">
            <v>Beräkna</v>
          </cell>
        </row>
        <row r="823">
          <cell r="E823" t="str">
            <v>9789152302484-1-x1_4x-R-5a</v>
          </cell>
          <cell r="F823">
            <v>347</v>
          </cell>
          <cell r="G823" t="str">
            <v>5a</v>
          </cell>
          <cell r="H823" t="str">
            <v>Beräkna</v>
          </cell>
        </row>
        <row r="824">
          <cell r="E824" t="str">
            <v>9789152302484-1-x1_4x-R-5a</v>
          </cell>
          <cell r="F824">
            <v>347</v>
          </cell>
          <cell r="G824" t="str">
            <v>5a</v>
          </cell>
          <cell r="H824" t="str">
            <v>Beräkna</v>
          </cell>
        </row>
        <row r="825">
          <cell r="E825" t="str">
            <v>9789152302484-1-x1_4x-R-5b</v>
          </cell>
          <cell r="F825">
            <v>348</v>
          </cell>
          <cell r="G825" t="str">
            <v>5b</v>
          </cell>
          <cell r="H825" t="str">
            <v>Beräkna</v>
          </cell>
        </row>
        <row r="826">
          <cell r="E826" t="str">
            <v>9789152302484-1-x1_4x-R-5b</v>
          </cell>
          <cell r="F826">
            <v>348</v>
          </cell>
          <cell r="G826" t="str">
            <v>5b</v>
          </cell>
          <cell r="H826" t="str">
            <v>Beräkna</v>
          </cell>
        </row>
        <row r="827">
          <cell r="E827" t="str">
            <v>9789152302484-1-x1_4x-R-5b</v>
          </cell>
          <cell r="F827">
            <v>348</v>
          </cell>
          <cell r="G827" t="str">
            <v>5b</v>
          </cell>
          <cell r="H827" t="str">
            <v>Beräkna</v>
          </cell>
        </row>
        <row r="828">
          <cell r="E828" t="str">
            <v>9789152302484-1-x1_4x-R-6a</v>
          </cell>
          <cell r="F828">
            <v>349</v>
          </cell>
          <cell r="G828" t="str">
            <v>6a</v>
          </cell>
          <cell r="H828" t="str">
            <v>Beräkna</v>
          </cell>
        </row>
        <row r="829">
          <cell r="E829" t="str">
            <v>9789152302484-1-x1_4x-R-6a</v>
          </cell>
          <cell r="F829">
            <v>349</v>
          </cell>
          <cell r="G829" t="str">
            <v>6a</v>
          </cell>
          <cell r="H829" t="str">
            <v>Beräkna</v>
          </cell>
        </row>
        <row r="830">
          <cell r="E830" t="str">
            <v>9789152302484-1-x1_4x-R-6a</v>
          </cell>
          <cell r="F830">
            <v>349</v>
          </cell>
          <cell r="G830" t="str">
            <v>6a</v>
          </cell>
          <cell r="H830" t="str">
            <v>Beräkna</v>
          </cell>
        </row>
        <row r="831">
          <cell r="E831" t="str">
            <v>9789152302484-1-x1_4x-R-6b</v>
          </cell>
          <cell r="F831">
            <v>350</v>
          </cell>
          <cell r="G831" t="str">
            <v>6b</v>
          </cell>
          <cell r="H831" t="str">
            <v>Beräkna</v>
          </cell>
        </row>
        <row r="832">
          <cell r="E832" t="str">
            <v>9789152302484-1-x1_4x-R-6b</v>
          </cell>
          <cell r="F832">
            <v>350</v>
          </cell>
          <cell r="G832" t="str">
            <v>6b</v>
          </cell>
          <cell r="H832" t="str">
            <v>Beräkna</v>
          </cell>
        </row>
        <row r="833">
          <cell r="E833" t="str">
            <v>9789152302484-1-x1_4x-R-6b</v>
          </cell>
          <cell r="F833">
            <v>350</v>
          </cell>
          <cell r="G833" t="str">
            <v>6b</v>
          </cell>
          <cell r="H833" t="str">
            <v>Beräkna</v>
          </cell>
        </row>
        <row r="834">
          <cell r="E834" t="str">
            <v>9789152302484-1-x1_4x-R-7a</v>
          </cell>
          <cell r="F834">
            <v>351</v>
          </cell>
          <cell r="G834" t="str">
            <v>7a</v>
          </cell>
          <cell r="H834" t="str">
            <v>Beräkna</v>
          </cell>
        </row>
        <row r="835">
          <cell r="E835" t="str">
            <v>9789152302484-1-x1_4x-R-7a</v>
          </cell>
          <cell r="F835">
            <v>351</v>
          </cell>
          <cell r="G835" t="str">
            <v>7a</v>
          </cell>
          <cell r="H835" t="str">
            <v>Beräkna</v>
          </cell>
        </row>
        <row r="836">
          <cell r="E836" t="str">
            <v>9789152302484-1-x1_4x-R-7a</v>
          </cell>
          <cell r="F836">
            <v>351</v>
          </cell>
          <cell r="G836" t="str">
            <v>7a</v>
          </cell>
          <cell r="H836" t="str">
            <v>Beräkna</v>
          </cell>
        </row>
        <row r="837">
          <cell r="E837" t="str">
            <v>9789152302484-1-x1_4x-R-7b</v>
          </cell>
          <cell r="F837">
            <v>352</v>
          </cell>
          <cell r="G837" t="str">
            <v>7b</v>
          </cell>
          <cell r="H837" t="str">
            <v>Beräkna</v>
          </cell>
        </row>
        <row r="838">
          <cell r="E838" t="str">
            <v>9789152302484-1-x1_4x-R-7b</v>
          </cell>
          <cell r="F838">
            <v>352</v>
          </cell>
          <cell r="G838" t="str">
            <v>7b</v>
          </cell>
          <cell r="H838" t="str">
            <v>Beräkna</v>
          </cell>
        </row>
        <row r="839">
          <cell r="E839" t="str">
            <v>9789152302484-1-x1_4x-R-7b</v>
          </cell>
          <cell r="F839">
            <v>352</v>
          </cell>
          <cell r="G839" t="str">
            <v>7b</v>
          </cell>
          <cell r="H839" t="str">
            <v>Beräkna</v>
          </cell>
        </row>
        <row r="840">
          <cell r="E840" t="str">
            <v>9789152302484-1-x1_4x-R-8a</v>
          </cell>
          <cell r="F840">
            <v>353</v>
          </cell>
          <cell r="G840" t="str">
            <v>8a</v>
          </cell>
          <cell r="H840" t="str">
            <v>Beräkna</v>
          </cell>
        </row>
        <row r="841">
          <cell r="E841" t="str">
            <v>9789152302484-1-x1_4x-R-8a</v>
          </cell>
          <cell r="F841">
            <v>353</v>
          </cell>
          <cell r="G841" t="str">
            <v>8a</v>
          </cell>
          <cell r="H841" t="str">
            <v>Beräkna</v>
          </cell>
        </row>
        <row r="842">
          <cell r="E842" t="str">
            <v>9789152302484-1-x1_4x-R-8a</v>
          </cell>
          <cell r="F842">
            <v>353</v>
          </cell>
          <cell r="G842" t="str">
            <v>8a</v>
          </cell>
          <cell r="H842" t="str">
            <v>Beräkna</v>
          </cell>
        </row>
        <row r="843">
          <cell r="E843" t="str">
            <v>9789152302484-1-x1_4x-R-8b</v>
          </cell>
          <cell r="F843">
            <v>354</v>
          </cell>
          <cell r="G843" t="str">
            <v>8b</v>
          </cell>
          <cell r="H843" t="str">
            <v>Beräkna</v>
          </cell>
        </row>
        <row r="844">
          <cell r="E844" t="str">
            <v>9789152302484-1-x1_4x-R-8b</v>
          </cell>
          <cell r="F844">
            <v>354</v>
          </cell>
          <cell r="G844" t="str">
            <v>8b</v>
          </cell>
          <cell r="H844" t="str">
            <v>Beräkna</v>
          </cell>
        </row>
        <row r="845">
          <cell r="E845" t="str">
            <v>9789152302484-1-x1_4x-R-8b</v>
          </cell>
          <cell r="F845">
            <v>354</v>
          </cell>
          <cell r="G845" t="str">
            <v>8b</v>
          </cell>
          <cell r="H845" t="str">
            <v>Beräkna</v>
          </cell>
        </row>
        <row r="846">
          <cell r="E846" t="str">
            <v>9789152302484-1-x1_4x-R-9</v>
          </cell>
          <cell r="F846">
            <v>355</v>
          </cell>
          <cell r="G846">
            <v>9</v>
          </cell>
          <cell r="H846" t="str">
            <v>Beräkna</v>
          </cell>
        </row>
        <row r="847">
          <cell r="E847" t="str">
            <v>9789152302484-1-x1_4x-R-9</v>
          </cell>
          <cell r="F847">
            <v>355</v>
          </cell>
          <cell r="G847">
            <v>9</v>
          </cell>
          <cell r="H847" t="str">
            <v>Beräkna</v>
          </cell>
        </row>
        <row r="848">
          <cell r="E848" t="str">
            <v>9789152302484-1-x1_4x-R-10a</v>
          </cell>
          <cell r="F848">
            <v>356</v>
          </cell>
          <cell r="G848" t="str">
            <v>10a</v>
          </cell>
          <cell r="H848" t="str">
            <v>Resonera</v>
          </cell>
        </row>
        <row r="849">
          <cell r="E849" t="str">
            <v>9789152302484-1-x1_4x-R-10a</v>
          </cell>
          <cell r="F849">
            <v>356</v>
          </cell>
          <cell r="G849" t="str">
            <v>10a</v>
          </cell>
          <cell r="H849" t="str">
            <v>Resonera</v>
          </cell>
        </row>
        <row r="850">
          <cell r="E850" t="str">
            <v>9789152302484-1-x1_4x-R-10b</v>
          </cell>
          <cell r="F850">
            <v>357</v>
          </cell>
          <cell r="G850" t="str">
            <v>10b</v>
          </cell>
          <cell r="H850" t="str">
            <v>Resonera</v>
          </cell>
        </row>
        <row r="851">
          <cell r="E851" t="str">
            <v>9789152302484-1-x1_4x-R-10b</v>
          </cell>
          <cell r="F851">
            <v>357</v>
          </cell>
          <cell r="G851" t="str">
            <v>10b</v>
          </cell>
          <cell r="H851" t="str">
            <v>Resonera</v>
          </cell>
        </row>
        <row r="852">
          <cell r="E852" t="str">
            <v>9789152302484-1-x1_4x-R-10c</v>
          </cell>
          <cell r="F852">
            <v>358</v>
          </cell>
          <cell r="G852" t="str">
            <v>10c</v>
          </cell>
          <cell r="H852" t="str">
            <v>Resonera</v>
          </cell>
        </row>
        <row r="853">
          <cell r="E853" t="str">
            <v>9789152302484-1-x1_4x-R-10c</v>
          </cell>
          <cell r="F853">
            <v>358</v>
          </cell>
          <cell r="G853" t="str">
            <v>10c</v>
          </cell>
          <cell r="H853" t="str">
            <v>Resonera</v>
          </cell>
        </row>
        <row r="854">
          <cell r="E854" t="str">
            <v>9789152302484-1-x1_4x-R-10d</v>
          </cell>
          <cell r="F854">
            <v>359</v>
          </cell>
          <cell r="G854" t="str">
            <v>10d</v>
          </cell>
          <cell r="H854" t="str">
            <v>Resonera</v>
          </cell>
        </row>
        <row r="855">
          <cell r="E855" t="str">
            <v>9789152302484-1-x1_4x-R-10d</v>
          </cell>
          <cell r="F855">
            <v>359</v>
          </cell>
          <cell r="G855" t="str">
            <v>10d</v>
          </cell>
          <cell r="H855" t="str">
            <v>Resonera</v>
          </cell>
        </row>
        <row r="856">
          <cell r="E856" t="str">
            <v>9789152302484-1-x1_4x-R-11a</v>
          </cell>
          <cell r="F856">
            <v>360</v>
          </cell>
          <cell r="G856" t="str">
            <v>11a</v>
          </cell>
          <cell r="H856" t="str">
            <v>Beräkna</v>
          </cell>
        </row>
        <row r="857">
          <cell r="E857" t="str">
            <v>9789152302484-1-x1_4x-R-11a</v>
          </cell>
          <cell r="F857">
            <v>360</v>
          </cell>
          <cell r="G857" t="str">
            <v>11a</v>
          </cell>
          <cell r="H857" t="str">
            <v>Beräkna</v>
          </cell>
        </row>
        <row r="858">
          <cell r="E858" t="str">
            <v>9789152302484-1-x1_4x-R-11a</v>
          </cell>
          <cell r="F858">
            <v>360</v>
          </cell>
          <cell r="G858" t="str">
            <v>11a</v>
          </cell>
          <cell r="H858" t="str">
            <v>Beräkna</v>
          </cell>
        </row>
        <row r="859">
          <cell r="E859" t="str">
            <v>9789152302484-1-x1_4x-R-11b</v>
          </cell>
          <cell r="F859">
            <v>361</v>
          </cell>
          <cell r="G859" t="str">
            <v>11b</v>
          </cell>
          <cell r="H859" t="str">
            <v>Beräkna</v>
          </cell>
        </row>
        <row r="860">
          <cell r="E860" t="str">
            <v>9789152302484-1-x1_4x-R-11b</v>
          </cell>
          <cell r="F860">
            <v>361</v>
          </cell>
          <cell r="G860" t="str">
            <v>11b</v>
          </cell>
          <cell r="H860" t="str">
            <v>Beräkna</v>
          </cell>
        </row>
        <row r="861">
          <cell r="E861" t="str">
            <v>9789152302484-1-x1_4x-R-11b</v>
          </cell>
          <cell r="F861">
            <v>361</v>
          </cell>
          <cell r="G861" t="str">
            <v>11b</v>
          </cell>
          <cell r="H861" t="str">
            <v>Beräkna</v>
          </cell>
        </row>
        <row r="862">
          <cell r="E862" t="str">
            <v>9789152302484-1-x1_4x-R-11c</v>
          </cell>
          <cell r="F862">
            <v>362</v>
          </cell>
          <cell r="G862" t="str">
            <v>11c</v>
          </cell>
          <cell r="H862" t="str">
            <v>Beräkna</v>
          </cell>
        </row>
        <row r="863">
          <cell r="E863" t="str">
            <v>9789152302484-1-x1_4x-R-11c</v>
          </cell>
          <cell r="F863">
            <v>362</v>
          </cell>
          <cell r="G863" t="str">
            <v>11c</v>
          </cell>
          <cell r="H863" t="str">
            <v>Beräkna</v>
          </cell>
        </row>
        <row r="864">
          <cell r="E864" t="str">
            <v>9789152302484-1-x1_4x-R-11c</v>
          </cell>
          <cell r="F864">
            <v>362</v>
          </cell>
          <cell r="G864" t="str">
            <v>11c</v>
          </cell>
          <cell r="H864" t="str">
            <v>Beräkna</v>
          </cell>
        </row>
        <row r="865">
          <cell r="E865" t="str">
            <v>9789152302484-1-x1_4x-R-12a</v>
          </cell>
          <cell r="F865">
            <v>363</v>
          </cell>
          <cell r="G865" t="str">
            <v>12a</v>
          </cell>
          <cell r="H865" t="str">
            <v>Beräkna</v>
          </cell>
        </row>
        <row r="866">
          <cell r="E866" t="str">
            <v>9789152302484-1-x1_4x-R-12a</v>
          </cell>
          <cell r="F866">
            <v>363</v>
          </cell>
          <cell r="G866" t="str">
            <v>12a</v>
          </cell>
          <cell r="H866" t="str">
            <v>Beräkna</v>
          </cell>
        </row>
        <row r="867">
          <cell r="E867" t="str">
            <v>9789152302484-1-x1_4x-R-12a</v>
          </cell>
          <cell r="F867">
            <v>363</v>
          </cell>
          <cell r="G867" t="str">
            <v>12a</v>
          </cell>
          <cell r="H867" t="str">
            <v>Beräkna</v>
          </cell>
        </row>
        <row r="868">
          <cell r="E868" t="str">
            <v>9789152302484-1-x1_4x-R-12b</v>
          </cell>
          <cell r="F868">
            <v>364</v>
          </cell>
          <cell r="G868" t="str">
            <v>12b</v>
          </cell>
          <cell r="H868" t="str">
            <v>Beräkna</v>
          </cell>
        </row>
        <row r="869">
          <cell r="E869" t="str">
            <v>9789152302484-1-x1_4x-R-12b</v>
          </cell>
          <cell r="F869">
            <v>364</v>
          </cell>
          <cell r="G869" t="str">
            <v>12b</v>
          </cell>
          <cell r="H869" t="str">
            <v>Beräkna</v>
          </cell>
        </row>
        <row r="870">
          <cell r="E870" t="str">
            <v>9789152302484-1-x1_4x-R-12b</v>
          </cell>
          <cell r="F870">
            <v>364</v>
          </cell>
          <cell r="G870" t="str">
            <v>12b</v>
          </cell>
          <cell r="H870" t="str">
            <v>Beräkna</v>
          </cell>
        </row>
        <row r="871">
          <cell r="E871" t="str">
            <v>9789152302484-1-x1_4x-R-12c</v>
          </cell>
          <cell r="F871">
            <v>365</v>
          </cell>
          <cell r="G871" t="str">
            <v>12c</v>
          </cell>
          <cell r="H871" t="str">
            <v>Beräkna</v>
          </cell>
        </row>
        <row r="872">
          <cell r="E872" t="str">
            <v>9789152302484-1-x1_4x-R-12c</v>
          </cell>
          <cell r="F872">
            <v>365</v>
          </cell>
          <cell r="G872" t="str">
            <v>12c</v>
          </cell>
          <cell r="H872" t="str">
            <v>Beräkna</v>
          </cell>
        </row>
        <row r="873">
          <cell r="E873" t="str">
            <v>9789152302484-1-x1_4x-R-12c</v>
          </cell>
          <cell r="F873">
            <v>365</v>
          </cell>
          <cell r="G873" t="str">
            <v>12c</v>
          </cell>
          <cell r="H873" t="str">
            <v>Beräkna</v>
          </cell>
        </row>
        <row r="874">
          <cell r="E874" t="str">
            <v>9789152302484-1-x1_4x-R-13a</v>
          </cell>
          <cell r="F874">
            <v>366</v>
          </cell>
          <cell r="G874" t="str">
            <v>13a</v>
          </cell>
          <cell r="H874" t="str">
            <v>Beräkna</v>
          </cell>
        </row>
        <row r="875">
          <cell r="E875" t="str">
            <v>9789152302484-1-x1_4x-R-13a</v>
          </cell>
          <cell r="F875">
            <v>366</v>
          </cell>
          <cell r="G875" t="str">
            <v>13a</v>
          </cell>
          <cell r="H875" t="str">
            <v>Beräkna</v>
          </cell>
        </row>
        <row r="876">
          <cell r="E876" t="str">
            <v>9789152302484-1-x1_4x-R-13a</v>
          </cell>
          <cell r="F876">
            <v>366</v>
          </cell>
          <cell r="G876" t="str">
            <v>13a</v>
          </cell>
          <cell r="H876" t="str">
            <v>Beräkna</v>
          </cell>
        </row>
        <row r="877">
          <cell r="E877" t="str">
            <v>9789152302484-1-x1_4x-R-13a</v>
          </cell>
          <cell r="F877">
            <v>366</v>
          </cell>
          <cell r="G877" t="str">
            <v>13a</v>
          </cell>
          <cell r="H877" t="str">
            <v>Beräkna</v>
          </cell>
        </row>
        <row r="878">
          <cell r="E878" t="str">
            <v>9789152302484-1-x1_4x-R-13b</v>
          </cell>
          <cell r="F878">
            <v>367</v>
          </cell>
          <cell r="G878" t="str">
            <v>13b</v>
          </cell>
          <cell r="H878" t="str">
            <v>Beräkna</v>
          </cell>
        </row>
        <row r="879">
          <cell r="E879" t="str">
            <v>9789152302484-1-x1_4x-R-13b</v>
          </cell>
          <cell r="F879">
            <v>367</v>
          </cell>
          <cell r="G879" t="str">
            <v>13b</v>
          </cell>
          <cell r="H879" t="str">
            <v>Beräkna</v>
          </cell>
        </row>
        <row r="880">
          <cell r="E880" t="str">
            <v>9789152302484-1-x1_4x-R-13b</v>
          </cell>
          <cell r="F880">
            <v>367</v>
          </cell>
          <cell r="G880" t="str">
            <v>13b</v>
          </cell>
          <cell r="H880" t="str">
            <v>Beräkna</v>
          </cell>
        </row>
        <row r="881">
          <cell r="E881" t="str">
            <v>9789152302484-1-x1_4x-R-13b</v>
          </cell>
          <cell r="F881">
            <v>367</v>
          </cell>
          <cell r="G881" t="str">
            <v>13b</v>
          </cell>
          <cell r="H881" t="str">
            <v>Beräkna</v>
          </cell>
        </row>
        <row r="882">
          <cell r="E882" t="str">
            <v>9789152302484-1-x1_4x-R-13c</v>
          </cell>
          <cell r="F882">
            <v>368</v>
          </cell>
          <cell r="G882" t="str">
            <v>13c</v>
          </cell>
          <cell r="H882" t="str">
            <v>Beräkna</v>
          </cell>
        </row>
        <row r="883">
          <cell r="E883" t="str">
            <v>9789152302484-1-x1_4x-R-13c</v>
          </cell>
          <cell r="F883">
            <v>368</v>
          </cell>
          <cell r="G883" t="str">
            <v>13c</v>
          </cell>
          <cell r="H883" t="str">
            <v>Beräkna</v>
          </cell>
        </row>
        <row r="884">
          <cell r="E884" t="str">
            <v>9789152302484-1-x1_4x-R-13c</v>
          </cell>
          <cell r="F884">
            <v>368</v>
          </cell>
          <cell r="G884" t="str">
            <v>13c</v>
          </cell>
          <cell r="H884" t="str">
            <v>Beräkna</v>
          </cell>
        </row>
        <row r="885">
          <cell r="E885" t="str">
            <v>9789152302484-1-x1_4x-R-13c</v>
          </cell>
          <cell r="F885">
            <v>368</v>
          </cell>
          <cell r="G885" t="str">
            <v>13c</v>
          </cell>
          <cell r="H885" t="str">
            <v>Beräkna</v>
          </cell>
        </row>
        <row r="886">
          <cell r="E886" t="str">
            <v>9789152302484-1-x1_4x-R-14a</v>
          </cell>
          <cell r="F886">
            <v>369</v>
          </cell>
          <cell r="G886" t="str">
            <v>14a</v>
          </cell>
          <cell r="H886" t="str">
            <v>Beräkna</v>
          </cell>
        </row>
        <row r="887">
          <cell r="E887" t="str">
            <v>9789152302484-1-x1_4x-R-14a</v>
          </cell>
          <cell r="F887">
            <v>369</v>
          </cell>
          <cell r="G887" t="str">
            <v>14a</v>
          </cell>
          <cell r="H887" t="str">
            <v>Beräkna</v>
          </cell>
        </row>
        <row r="888">
          <cell r="E888" t="str">
            <v>9789152302484-1-x1_4x-R-14a</v>
          </cell>
          <cell r="F888">
            <v>369</v>
          </cell>
          <cell r="G888" t="str">
            <v>14a</v>
          </cell>
          <cell r="H888" t="str">
            <v>Beräkna</v>
          </cell>
        </row>
        <row r="889">
          <cell r="E889" t="str">
            <v>9789152302484-1-x1_4x-R-14b</v>
          </cell>
          <cell r="F889">
            <v>370</v>
          </cell>
          <cell r="G889" t="str">
            <v>14b</v>
          </cell>
          <cell r="H889" t="str">
            <v>Beräkna</v>
          </cell>
        </row>
        <row r="890">
          <cell r="E890" t="str">
            <v>9789152302484-1-x1_4x-R-14b</v>
          </cell>
          <cell r="F890">
            <v>370</v>
          </cell>
          <cell r="G890" t="str">
            <v>14b</v>
          </cell>
          <cell r="H890" t="str">
            <v>Beräkna</v>
          </cell>
        </row>
        <row r="891">
          <cell r="E891" t="str">
            <v>9789152302484-1-x1_4x-R-14b</v>
          </cell>
          <cell r="F891">
            <v>370</v>
          </cell>
          <cell r="G891" t="str">
            <v>14b</v>
          </cell>
          <cell r="H891" t="str">
            <v>Beräkna</v>
          </cell>
        </row>
        <row r="892">
          <cell r="E892" t="str">
            <v>9789152302484-1-x1_4x-R-14c</v>
          </cell>
          <cell r="F892">
            <v>371</v>
          </cell>
          <cell r="G892" t="str">
            <v>14c</v>
          </cell>
          <cell r="H892" t="str">
            <v>Beräkna</v>
          </cell>
        </row>
        <row r="893">
          <cell r="E893" t="str">
            <v>9789152302484-1-x1_4x-R-14c</v>
          </cell>
          <cell r="F893">
            <v>371</v>
          </cell>
          <cell r="G893" t="str">
            <v>14c</v>
          </cell>
          <cell r="H893" t="str">
            <v>Beräkna</v>
          </cell>
        </row>
        <row r="894">
          <cell r="E894" t="str">
            <v>9789152302484-1-x1_4x-R-14c</v>
          </cell>
          <cell r="F894">
            <v>371</v>
          </cell>
          <cell r="G894" t="str">
            <v>14c</v>
          </cell>
          <cell r="H894" t="str">
            <v>Beräkna</v>
          </cell>
        </row>
        <row r="895">
          <cell r="E895" t="str">
            <v>9789152302484-1-x1_4x-R-15a</v>
          </cell>
          <cell r="F895">
            <v>372</v>
          </cell>
          <cell r="G895" t="str">
            <v>15a</v>
          </cell>
          <cell r="H895" t="str">
            <v>Beräkna</v>
          </cell>
        </row>
        <row r="896">
          <cell r="E896" t="str">
            <v>9789152302484-1-x1_4x-R-15a</v>
          </cell>
          <cell r="F896">
            <v>372</v>
          </cell>
          <cell r="G896" t="str">
            <v>15a</v>
          </cell>
          <cell r="H896" t="str">
            <v>Beräkna</v>
          </cell>
        </row>
        <row r="897">
          <cell r="E897" t="str">
            <v>9789152302484-1-x1_4x-R-15a</v>
          </cell>
          <cell r="F897">
            <v>372</v>
          </cell>
          <cell r="G897" t="str">
            <v>15a</v>
          </cell>
          <cell r="H897" t="str">
            <v>Beräkna</v>
          </cell>
        </row>
        <row r="898">
          <cell r="E898" t="str">
            <v>9789152302484-1-x1_4x-R-15b</v>
          </cell>
          <cell r="F898">
            <v>373</v>
          </cell>
          <cell r="G898" t="str">
            <v>15b</v>
          </cell>
          <cell r="H898" t="str">
            <v>Beräkna</v>
          </cell>
        </row>
        <row r="899">
          <cell r="E899" t="str">
            <v>9789152302484-1-x1_4x-R-15b</v>
          </cell>
          <cell r="F899">
            <v>373</v>
          </cell>
          <cell r="G899" t="str">
            <v>15b</v>
          </cell>
          <cell r="H899" t="str">
            <v>Beräkna</v>
          </cell>
        </row>
        <row r="900">
          <cell r="E900" t="str">
            <v>9789152302484-1-x1_4x-R-15b</v>
          </cell>
          <cell r="F900">
            <v>373</v>
          </cell>
          <cell r="G900" t="str">
            <v>15b</v>
          </cell>
          <cell r="H900" t="str">
            <v>Beräkna</v>
          </cell>
        </row>
        <row r="901">
          <cell r="E901" t="str">
            <v>9789152302484-1-x1_4x-R-15c</v>
          </cell>
          <cell r="F901">
            <v>374</v>
          </cell>
          <cell r="G901" t="str">
            <v>15c</v>
          </cell>
          <cell r="H901" t="str">
            <v>Beräkna</v>
          </cell>
        </row>
        <row r="902">
          <cell r="E902" t="str">
            <v>9789152302484-1-x1_4x-R-15c</v>
          </cell>
          <cell r="F902">
            <v>374</v>
          </cell>
          <cell r="G902" t="str">
            <v>15c</v>
          </cell>
          <cell r="H902" t="str">
            <v>Beräkna</v>
          </cell>
        </row>
        <row r="903">
          <cell r="E903" t="str">
            <v>9789152302484-1-x1_4x-R-15c</v>
          </cell>
          <cell r="F903">
            <v>374</v>
          </cell>
          <cell r="G903" t="str">
            <v>15c</v>
          </cell>
          <cell r="H903" t="str">
            <v>Beräkna</v>
          </cell>
        </row>
        <row r="904">
          <cell r="E904" t="str">
            <v>9789152302484-1-x1_4x-R-16a</v>
          </cell>
          <cell r="F904">
            <v>375</v>
          </cell>
          <cell r="G904" t="str">
            <v>16a</v>
          </cell>
          <cell r="H904" t="str">
            <v>Beräkna</v>
          </cell>
        </row>
        <row r="905">
          <cell r="E905" t="str">
            <v>9789152302484-1-x1_4x-R-16a</v>
          </cell>
          <cell r="F905">
            <v>375</v>
          </cell>
          <cell r="G905" t="str">
            <v>16a</v>
          </cell>
          <cell r="H905" t="str">
            <v>Beräkna</v>
          </cell>
        </row>
        <row r="906">
          <cell r="E906" t="str">
            <v>9789152302484-1-x1_4x-R-16a</v>
          </cell>
          <cell r="F906">
            <v>375</v>
          </cell>
          <cell r="G906" t="str">
            <v>16a</v>
          </cell>
          <cell r="H906" t="str">
            <v>Beräkna</v>
          </cell>
        </row>
        <row r="907">
          <cell r="E907" t="str">
            <v>9789152302484-1-x1_4x-R-16b</v>
          </cell>
          <cell r="F907">
            <v>376</v>
          </cell>
          <cell r="G907" t="str">
            <v>16b</v>
          </cell>
          <cell r="H907" t="str">
            <v>Beräkna</v>
          </cell>
        </row>
        <row r="908">
          <cell r="E908" t="str">
            <v>9789152302484-1-x1_4x-R-16b</v>
          </cell>
          <cell r="F908">
            <v>376</v>
          </cell>
          <cell r="G908" t="str">
            <v>16b</v>
          </cell>
          <cell r="H908" t="str">
            <v>Beräkna</v>
          </cell>
        </row>
        <row r="909">
          <cell r="E909" t="str">
            <v>9789152302484-1-x1_4x-R-16b</v>
          </cell>
          <cell r="F909">
            <v>376</v>
          </cell>
          <cell r="G909" t="str">
            <v>16b</v>
          </cell>
          <cell r="H909" t="str">
            <v>Beräkna</v>
          </cell>
        </row>
        <row r="910">
          <cell r="E910" t="str">
            <v>9789152302484-1-x1_4x-R-17a</v>
          </cell>
          <cell r="F910">
            <v>377</v>
          </cell>
          <cell r="G910" t="str">
            <v>17a</v>
          </cell>
          <cell r="H910" t="str">
            <v>Beräkna</v>
          </cell>
        </row>
        <row r="911">
          <cell r="E911" t="str">
            <v>9789152302484-1-x1_4x-R-17a</v>
          </cell>
          <cell r="F911">
            <v>377</v>
          </cell>
          <cell r="G911" t="str">
            <v>17a</v>
          </cell>
          <cell r="H911" t="str">
            <v>Beräkna</v>
          </cell>
        </row>
        <row r="912">
          <cell r="E912" t="str">
            <v>9789152302484-1-x1_4x-R-17a</v>
          </cell>
          <cell r="F912">
            <v>377</v>
          </cell>
          <cell r="G912" t="str">
            <v>17a</v>
          </cell>
          <cell r="H912" t="str">
            <v>Beräkna</v>
          </cell>
        </row>
        <row r="913">
          <cell r="E913" t="str">
            <v>9789152302484-1-x1_4x-R-17b</v>
          </cell>
          <cell r="F913">
            <v>378</v>
          </cell>
          <cell r="G913" t="str">
            <v>17b</v>
          </cell>
          <cell r="H913" t="str">
            <v>Beräkna</v>
          </cell>
        </row>
        <row r="914">
          <cell r="E914" t="str">
            <v>9789152302484-1-x1_4x-R-17b</v>
          </cell>
          <cell r="F914">
            <v>378</v>
          </cell>
          <cell r="G914" t="str">
            <v>17b</v>
          </cell>
          <cell r="H914" t="str">
            <v>Beräkna</v>
          </cell>
        </row>
        <row r="915">
          <cell r="E915" t="str">
            <v>9789152302484-1-x1_4x-R-17b</v>
          </cell>
          <cell r="F915">
            <v>378</v>
          </cell>
          <cell r="G915" t="str">
            <v>17b</v>
          </cell>
          <cell r="H915" t="str">
            <v>Beräkna</v>
          </cell>
        </row>
        <row r="916">
          <cell r="E916" t="str">
            <v>9789152302484-1-x1_4x-R-17c</v>
          </cell>
          <cell r="F916">
            <v>379</v>
          </cell>
          <cell r="G916" t="str">
            <v>17c</v>
          </cell>
          <cell r="H916" t="str">
            <v>Beräkna</v>
          </cell>
        </row>
        <row r="917">
          <cell r="E917" t="str">
            <v>9789152302484-1-x1_4x-R-17c</v>
          </cell>
          <cell r="F917">
            <v>379</v>
          </cell>
          <cell r="G917" t="str">
            <v>17c</v>
          </cell>
          <cell r="H917" t="str">
            <v>Beräkna</v>
          </cell>
        </row>
        <row r="918">
          <cell r="E918" t="str">
            <v>9789152302484-1-x1_4x-R-17c</v>
          </cell>
          <cell r="F918">
            <v>379</v>
          </cell>
          <cell r="G918" t="str">
            <v>17c</v>
          </cell>
          <cell r="H918" t="str">
            <v>Beräkna</v>
          </cell>
        </row>
        <row r="919">
          <cell r="E919" t="str">
            <v>9789152302484-1-x1_4x-R-18a</v>
          </cell>
          <cell r="F919">
            <v>380</v>
          </cell>
          <cell r="G919" t="str">
            <v>18a</v>
          </cell>
          <cell r="H919" t="str">
            <v>Resonera</v>
          </cell>
        </row>
        <row r="920">
          <cell r="E920" t="str">
            <v>9789152302484-1-x1_4x-R-18a</v>
          </cell>
          <cell r="F920">
            <v>380</v>
          </cell>
          <cell r="G920" t="str">
            <v>18a</v>
          </cell>
          <cell r="H920" t="str">
            <v>Resonera</v>
          </cell>
        </row>
        <row r="921">
          <cell r="E921" t="str">
            <v>9789152302484-1-x1_4x-R-18a</v>
          </cell>
          <cell r="F921">
            <v>380</v>
          </cell>
          <cell r="G921" t="str">
            <v>18a</v>
          </cell>
          <cell r="H921" t="str">
            <v>Resonera</v>
          </cell>
        </row>
        <row r="922">
          <cell r="E922" t="str">
            <v>9789152302484-1-x1_4x-R-18b</v>
          </cell>
          <cell r="F922">
            <v>381</v>
          </cell>
          <cell r="G922" t="str">
            <v>18b</v>
          </cell>
          <cell r="H922" t="str">
            <v>Resonera</v>
          </cell>
        </row>
        <row r="923">
          <cell r="E923" t="str">
            <v>9789152302484-1-x1_4x-R-18b</v>
          </cell>
          <cell r="F923">
            <v>381</v>
          </cell>
          <cell r="G923" t="str">
            <v>18b</v>
          </cell>
          <cell r="H923" t="str">
            <v>Resonera</v>
          </cell>
        </row>
        <row r="924">
          <cell r="E924" t="str">
            <v>9789152302484-1-x1_4x-R-18b</v>
          </cell>
          <cell r="F924">
            <v>381</v>
          </cell>
          <cell r="G924" t="str">
            <v>18b</v>
          </cell>
          <cell r="H924" t="str">
            <v>Resonera</v>
          </cell>
        </row>
        <row r="925">
          <cell r="E925" t="str">
            <v>9789152302484-1-x1_4x-R-19a</v>
          </cell>
          <cell r="F925">
            <v>382</v>
          </cell>
          <cell r="G925" t="str">
            <v>19a</v>
          </cell>
          <cell r="H925" t="str">
            <v>Beräkna</v>
          </cell>
        </row>
        <row r="926">
          <cell r="E926" t="str">
            <v>9789152302484-1-x1_4x-R-19a</v>
          </cell>
          <cell r="F926">
            <v>382</v>
          </cell>
          <cell r="G926" t="str">
            <v>19a</v>
          </cell>
          <cell r="H926" t="str">
            <v>Beräkna</v>
          </cell>
        </row>
        <row r="927">
          <cell r="E927" t="str">
            <v>9789152302484-1-x1_4x-R-19a</v>
          </cell>
          <cell r="F927">
            <v>382</v>
          </cell>
          <cell r="G927" t="str">
            <v>19a</v>
          </cell>
          <cell r="H927" t="str">
            <v>Beräkna</v>
          </cell>
        </row>
        <row r="928">
          <cell r="E928" t="str">
            <v>9789152302484-1-x1_4x-R-19b</v>
          </cell>
          <cell r="F928">
            <v>383</v>
          </cell>
          <cell r="G928" t="str">
            <v>19b</v>
          </cell>
          <cell r="H928" t="str">
            <v>Beräkna</v>
          </cell>
        </row>
        <row r="929">
          <cell r="E929" t="str">
            <v>9789152302484-1-x1_4x-R-19b</v>
          </cell>
          <cell r="F929">
            <v>383</v>
          </cell>
          <cell r="G929" t="str">
            <v>19b</v>
          </cell>
          <cell r="H929" t="str">
            <v>Beräkna</v>
          </cell>
        </row>
        <row r="930">
          <cell r="E930" t="str">
            <v>9789152302484-1-x1_4x-R-19b</v>
          </cell>
          <cell r="F930">
            <v>383</v>
          </cell>
          <cell r="G930" t="str">
            <v>19b</v>
          </cell>
          <cell r="H930" t="str">
            <v>Beräkna</v>
          </cell>
        </row>
        <row r="931">
          <cell r="E931" t="str">
            <v>9789152302484-1-x1_4x-R-19c</v>
          </cell>
          <cell r="F931">
            <v>384</v>
          </cell>
          <cell r="G931" t="str">
            <v>19c</v>
          </cell>
          <cell r="H931" t="str">
            <v>Beräkna</v>
          </cell>
        </row>
        <row r="932">
          <cell r="E932" t="str">
            <v>9789152302484-1-x1_4x-R-19c</v>
          </cell>
          <cell r="F932">
            <v>384</v>
          </cell>
          <cell r="G932" t="str">
            <v>19c</v>
          </cell>
          <cell r="H932" t="str">
            <v>Beräkna</v>
          </cell>
        </row>
        <row r="933">
          <cell r="E933" t="str">
            <v>9789152302484-1-x1_4x-R-19c</v>
          </cell>
          <cell r="F933">
            <v>384</v>
          </cell>
          <cell r="G933" t="str">
            <v>19c</v>
          </cell>
          <cell r="H933" t="str">
            <v>Beräkna</v>
          </cell>
        </row>
        <row r="934">
          <cell r="E934" t="str">
            <v>9789152302484-1-x1_4x-R-20a</v>
          </cell>
          <cell r="F934">
            <v>385</v>
          </cell>
          <cell r="G934" t="str">
            <v>20a</v>
          </cell>
          <cell r="H934" t="str">
            <v>Beräkna</v>
          </cell>
        </row>
        <row r="935">
          <cell r="E935" t="str">
            <v>9789152302484-1-x1_4x-R-20a</v>
          </cell>
          <cell r="F935">
            <v>385</v>
          </cell>
          <cell r="G935" t="str">
            <v>20a</v>
          </cell>
          <cell r="H935" t="str">
            <v>Beräkna</v>
          </cell>
        </row>
        <row r="936">
          <cell r="E936" t="str">
            <v>9789152302484-1-x1_4x-R-20a</v>
          </cell>
          <cell r="F936">
            <v>385</v>
          </cell>
          <cell r="G936" t="str">
            <v>20a</v>
          </cell>
          <cell r="H936" t="str">
            <v>Beräkna</v>
          </cell>
        </row>
        <row r="937">
          <cell r="E937" t="str">
            <v>9789152302484-1-x1_4x-R-20b</v>
          </cell>
          <cell r="F937">
            <v>386</v>
          </cell>
          <cell r="G937" t="str">
            <v>20b</v>
          </cell>
          <cell r="H937" t="str">
            <v>Beräkna</v>
          </cell>
        </row>
        <row r="938">
          <cell r="E938" t="str">
            <v>9789152302484-1-x1_4x-R-20b</v>
          </cell>
          <cell r="F938">
            <v>386</v>
          </cell>
          <cell r="G938" t="str">
            <v>20b</v>
          </cell>
          <cell r="H938" t="str">
            <v>Beräkna</v>
          </cell>
        </row>
        <row r="939">
          <cell r="E939" t="str">
            <v>9789152302484-1-x1_4x-R-20b</v>
          </cell>
          <cell r="F939">
            <v>386</v>
          </cell>
          <cell r="G939" t="str">
            <v>20b</v>
          </cell>
          <cell r="H939" t="str">
            <v>Beräkna</v>
          </cell>
        </row>
        <row r="940">
          <cell r="E940" t="str">
            <v>9789152302484-1-x1_4x-R-20c</v>
          </cell>
          <cell r="F940">
            <v>387</v>
          </cell>
          <cell r="G940" t="str">
            <v>20c</v>
          </cell>
          <cell r="H940" t="str">
            <v>Beräkna</v>
          </cell>
        </row>
        <row r="941">
          <cell r="E941" t="str">
            <v>9789152302484-1-x1_4x-R-20c</v>
          </cell>
          <cell r="F941">
            <v>387</v>
          </cell>
          <cell r="G941" t="str">
            <v>20c</v>
          </cell>
          <cell r="H941" t="str">
            <v>Beräkna</v>
          </cell>
        </row>
        <row r="942">
          <cell r="E942" t="str">
            <v>9789152302484-1-x1_4x-R-20c</v>
          </cell>
          <cell r="F942">
            <v>387</v>
          </cell>
          <cell r="G942" t="str">
            <v>20c</v>
          </cell>
          <cell r="H942" t="str">
            <v>Beräkna</v>
          </cell>
        </row>
        <row r="943">
          <cell r="E943" t="str">
            <v>9789152302484-1-x1_4x-R-21a</v>
          </cell>
          <cell r="F943">
            <v>388</v>
          </cell>
          <cell r="G943" t="str">
            <v>21a</v>
          </cell>
          <cell r="H943" t="str">
            <v>Beräkna</v>
          </cell>
        </row>
        <row r="944">
          <cell r="E944" t="str">
            <v>9789152302484-1-x1_4x-R-21a</v>
          </cell>
          <cell r="F944">
            <v>388</v>
          </cell>
          <cell r="G944" t="str">
            <v>21a</v>
          </cell>
          <cell r="H944" t="str">
            <v>Beräkna</v>
          </cell>
        </row>
        <row r="945">
          <cell r="E945" t="str">
            <v>9789152302484-1-x1_4x-R-21a</v>
          </cell>
          <cell r="F945">
            <v>388</v>
          </cell>
          <cell r="G945" t="str">
            <v>21a</v>
          </cell>
          <cell r="H945" t="str">
            <v>Beräkna</v>
          </cell>
        </row>
        <row r="946">
          <cell r="E946" t="str">
            <v>9789152302484-1-x1_4x-R-21b</v>
          </cell>
          <cell r="F946">
            <v>389</v>
          </cell>
          <cell r="G946" t="str">
            <v>21b</v>
          </cell>
          <cell r="H946" t="str">
            <v>Beräkna</v>
          </cell>
        </row>
        <row r="947">
          <cell r="E947" t="str">
            <v>9789152302484-1-x1_4x-R-21b</v>
          </cell>
          <cell r="F947">
            <v>389</v>
          </cell>
          <cell r="G947" t="str">
            <v>21b</v>
          </cell>
          <cell r="H947" t="str">
            <v>Beräkna</v>
          </cell>
        </row>
        <row r="948">
          <cell r="E948" t="str">
            <v>9789152302484-1-x1_4x-R-21b</v>
          </cell>
          <cell r="F948">
            <v>389</v>
          </cell>
          <cell r="G948" t="str">
            <v>21b</v>
          </cell>
          <cell r="H948" t="str">
            <v>Beräkna</v>
          </cell>
        </row>
        <row r="949">
          <cell r="E949" t="str">
            <v>9789152302484-1-x1_4x-R-21c</v>
          </cell>
          <cell r="F949">
            <v>390</v>
          </cell>
          <cell r="G949" t="str">
            <v>21c</v>
          </cell>
          <cell r="H949" t="str">
            <v>Beräkna</v>
          </cell>
        </row>
        <row r="950">
          <cell r="E950" t="str">
            <v>9789152302484-1-x1_4x-R-21c</v>
          </cell>
          <cell r="F950">
            <v>390</v>
          </cell>
          <cell r="G950" t="str">
            <v>21c</v>
          </cell>
          <cell r="H950" t="str">
            <v>Beräkna</v>
          </cell>
        </row>
        <row r="951">
          <cell r="E951" t="str">
            <v>9789152302484-1-x1_4x-R-21c</v>
          </cell>
          <cell r="F951">
            <v>390</v>
          </cell>
          <cell r="G951" t="str">
            <v>21c</v>
          </cell>
          <cell r="H951" t="str">
            <v>Beräkna</v>
          </cell>
        </row>
        <row r="952">
          <cell r="E952" t="str">
            <v>9789152302484-1-x1_4x-R-22a</v>
          </cell>
          <cell r="F952">
            <v>391</v>
          </cell>
          <cell r="G952" t="str">
            <v>22a</v>
          </cell>
          <cell r="H952" t="str">
            <v>Beräkna</v>
          </cell>
        </row>
        <row r="953">
          <cell r="E953" t="str">
            <v>9789152302484-1-x1_4x-R-22a</v>
          </cell>
          <cell r="F953">
            <v>391</v>
          </cell>
          <cell r="G953" t="str">
            <v>22a</v>
          </cell>
          <cell r="H953" t="str">
            <v>Beräkna</v>
          </cell>
        </row>
        <row r="954">
          <cell r="E954" t="str">
            <v>9789152302484-1-x1_4x-R-22a</v>
          </cell>
          <cell r="F954">
            <v>391</v>
          </cell>
          <cell r="G954" t="str">
            <v>22a</v>
          </cell>
          <cell r="H954" t="str">
            <v>Beräkna</v>
          </cell>
        </row>
        <row r="955">
          <cell r="E955" t="str">
            <v>9789152302484-1-x1_4x-R-22b</v>
          </cell>
          <cell r="F955">
            <v>392</v>
          </cell>
          <cell r="G955" t="str">
            <v>22b</v>
          </cell>
          <cell r="H955" t="str">
            <v>Beräkna</v>
          </cell>
        </row>
        <row r="956">
          <cell r="E956" t="str">
            <v>9789152302484-1-x1_4x-R-22b</v>
          </cell>
          <cell r="F956">
            <v>392</v>
          </cell>
          <cell r="G956" t="str">
            <v>22b</v>
          </cell>
          <cell r="H956" t="str">
            <v>Beräkna</v>
          </cell>
        </row>
        <row r="957">
          <cell r="E957" t="str">
            <v>9789152302484-1-x1_4x-R-22b</v>
          </cell>
          <cell r="F957">
            <v>392</v>
          </cell>
          <cell r="G957" t="str">
            <v>22b</v>
          </cell>
          <cell r="H957" t="str">
            <v>Beräkna</v>
          </cell>
        </row>
        <row r="958">
          <cell r="E958" t="str">
            <v>9789152302484-1-x1_4x-R-22c</v>
          </cell>
          <cell r="F958">
            <v>393</v>
          </cell>
          <cell r="G958" t="str">
            <v>22c</v>
          </cell>
          <cell r="H958" t="str">
            <v>Beräkna</v>
          </cell>
        </row>
        <row r="959">
          <cell r="E959" t="str">
            <v>9789152302484-1-x1_4x-R-22c</v>
          </cell>
          <cell r="F959">
            <v>393</v>
          </cell>
          <cell r="G959" t="str">
            <v>22c</v>
          </cell>
          <cell r="H959" t="str">
            <v>Beräkna</v>
          </cell>
        </row>
        <row r="960">
          <cell r="E960" t="str">
            <v>9789152302484-1-x1_4x-R-22c</v>
          </cell>
          <cell r="F960">
            <v>393</v>
          </cell>
          <cell r="G960" t="str">
            <v>22c</v>
          </cell>
          <cell r="H960" t="str">
            <v>Beräkna</v>
          </cell>
        </row>
        <row r="961">
          <cell r="E961" t="str">
            <v>9789152302484-1-x1_4x-R-22d</v>
          </cell>
          <cell r="F961">
            <v>394</v>
          </cell>
          <cell r="G961" t="str">
            <v>22d</v>
          </cell>
          <cell r="H961" t="str">
            <v>Beräkna</v>
          </cell>
        </row>
        <row r="962">
          <cell r="E962" t="str">
            <v>9789152302484-1-x1_4x-R-22d</v>
          </cell>
          <cell r="F962">
            <v>394</v>
          </cell>
          <cell r="G962" t="str">
            <v>22d</v>
          </cell>
          <cell r="H962" t="str">
            <v>Beräkna</v>
          </cell>
        </row>
        <row r="963">
          <cell r="E963" t="str">
            <v>9789152302484-1-x1_4x-R-22d</v>
          </cell>
          <cell r="F963">
            <v>394</v>
          </cell>
          <cell r="G963" t="str">
            <v>22d</v>
          </cell>
          <cell r="H963" t="str">
            <v>Beräkna</v>
          </cell>
        </row>
        <row r="964">
          <cell r="E964" t="str">
            <v>9789152302484-1-x1_4x-R-23a</v>
          </cell>
          <cell r="F964">
            <v>395</v>
          </cell>
          <cell r="G964" t="str">
            <v>23a</v>
          </cell>
          <cell r="H964" t="str">
            <v>Resonera</v>
          </cell>
        </row>
        <row r="965">
          <cell r="E965" t="str">
            <v>9789152302484-1-x1_4x-R-23a</v>
          </cell>
          <cell r="F965">
            <v>395</v>
          </cell>
          <cell r="G965" t="str">
            <v>23a</v>
          </cell>
          <cell r="H965" t="str">
            <v>Resonera</v>
          </cell>
        </row>
        <row r="966">
          <cell r="E966" t="str">
            <v>9789152302484-1-x1_4x-R-23b</v>
          </cell>
          <cell r="F966">
            <v>396</v>
          </cell>
          <cell r="G966" t="str">
            <v>23b</v>
          </cell>
          <cell r="H966" t="str">
            <v>Resonera</v>
          </cell>
        </row>
        <row r="967">
          <cell r="E967" t="str">
            <v>9789152302484-1-x1_4x-R-23b</v>
          </cell>
          <cell r="F967">
            <v>396</v>
          </cell>
          <cell r="G967" t="str">
            <v>23b</v>
          </cell>
          <cell r="H967" t="str">
            <v>Resonera</v>
          </cell>
        </row>
        <row r="968">
          <cell r="E968" t="str">
            <v>9789152302484-1-x1_4x-R-24a</v>
          </cell>
          <cell r="F968">
            <v>397</v>
          </cell>
          <cell r="G968" t="str">
            <v>24a</v>
          </cell>
          <cell r="H968" t="str">
            <v>Lös</v>
          </cell>
        </row>
        <row r="969">
          <cell r="E969" t="str">
            <v>9789152302484-1-x1_4x-R-24a</v>
          </cell>
          <cell r="F969">
            <v>397</v>
          </cell>
          <cell r="G969" t="str">
            <v>24a</v>
          </cell>
          <cell r="H969" t="str">
            <v>Lös</v>
          </cell>
        </row>
        <row r="970">
          <cell r="E970" t="str">
            <v>9789152302484-1-x1_4x-R-24a</v>
          </cell>
          <cell r="F970">
            <v>397</v>
          </cell>
          <cell r="G970" t="str">
            <v>24a</v>
          </cell>
          <cell r="H970" t="str">
            <v>Lös</v>
          </cell>
        </row>
        <row r="971">
          <cell r="E971" t="str">
            <v>9789152302484-1-x1_4x-R-24a</v>
          </cell>
          <cell r="F971">
            <v>397</v>
          </cell>
          <cell r="G971" t="str">
            <v>24a</v>
          </cell>
          <cell r="H971" t="str">
            <v>Lös</v>
          </cell>
        </row>
        <row r="972">
          <cell r="E972" t="str">
            <v>9789152302484-1-x1_4x-R-24b</v>
          </cell>
          <cell r="F972">
            <v>398</v>
          </cell>
          <cell r="G972" t="str">
            <v>24b</v>
          </cell>
          <cell r="H972" t="str">
            <v>Lös</v>
          </cell>
        </row>
        <row r="973">
          <cell r="E973" t="str">
            <v>9789152302484-1-x1_4x-R-24b</v>
          </cell>
          <cell r="F973">
            <v>398</v>
          </cell>
          <cell r="G973" t="str">
            <v>24b</v>
          </cell>
          <cell r="H973" t="str">
            <v>Lös</v>
          </cell>
        </row>
        <row r="974">
          <cell r="E974" t="str">
            <v>9789152302484-1-x1_4x-R-24b</v>
          </cell>
          <cell r="F974">
            <v>398</v>
          </cell>
          <cell r="G974" t="str">
            <v>24b</v>
          </cell>
          <cell r="H974" t="str">
            <v>Lös</v>
          </cell>
        </row>
        <row r="975">
          <cell r="E975" t="str">
            <v>9789152302484-1-x1_4x-R-24c</v>
          </cell>
          <cell r="F975">
            <v>399</v>
          </cell>
          <cell r="G975" t="str">
            <v>24c</v>
          </cell>
          <cell r="H975" t="str">
            <v>Lös</v>
          </cell>
        </row>
        <row r="976">
          <cell r="E976" t="str">
            <v>9789152302484-1-x1_4x-R-24c</v>
          </cell>
          <cell r="F976">
            <v>399</v>
          </cell>
          <cell r="G976" t="str">
            <v>24c</v>
          </cell>
          <cell r="H976" t="str">
            <v>Lös</v>
          </cell>
        </row>
        <row r="977">
          <cell r="E977" t="str">
            <v>9789152302484-1-x1_4x-R-24c</v>
          </cell>
          <cell r="F977">
            <v>399</v>
          </cell>
          <cell r="G977" t="str">
            <v>24c</v>
          </cell>
          <cell r="H977" t="str">
            <v>Lös</v>
          </cell>
        </row>
        <row r="978">
          <cell r="E978" t="str">
            <v>9789152302484-1-x1_4x-R-24c</v>
          </cell>
          <cell r="F978">
            <v>399</v>
          </cell>
          <cell r="G978" t="str">
            <v>24c</v>
          </cell>
          <cell r="H978" t="str">
            <v>Lös</v>
          </cell>
        </row>
        <row r="979">
          <cell r="E979" t="str">
            <v>9789152302484-1-x1_4x-R-24d</v>
          </cell>
          <cell r="F979">
            <v>400</v>
          </cell>
          <cell r="G979" t="str">
            <v>24d</v>
          </cell>
          <cell r="H979" t="str">
            <v>Lös</v>
          </cell>
        </row>
        <row r="980">
          <cell r="E980" t="str">
            <v>9789152302484-1-x1_4x-R-24d</v>
          </cell>
          <cell r="F980">
            <v>400</v>
          </cell>
          <cell r="G980" t="str">
            <v>24d</v>
          </cell>
          <cell r="H980" t="str">
            <v>Lös</v>
          </cell>
        </row>
        <row r="981">
          <cell r="E981" t="str">
            <v>9789152302484-1-x1_4x-R-24d</v>
          </cell>
          <cell r="F981">
            <v>400</v>
          </cell>
          <cell r="G981" t="str">
            <v>24d</v>
          </cell>
          <cell r="H981" t="str">
            <v>Lös</v>
          </cell>
        </row>
        <row r="982">
          <cell r="E982" t="str">
            <v>9789152302484-1-x1_4x-R-25a</v>
          </cell>
          <cell r="F982">
            <v>401</v>
          </cell>
          <cell r="G982" t="str">
            <v>25a</v>
          </cell>
          <cell r="H982" t="str">
            <v>Beräkna</v>
          </cell>
        </row>
        <row r="983">
          <cell r="E983" t="str">
            <v>9789152302484-1-x1_4x-R-25b</v>
          </cell>
          <cell r="F983">
            <v>402</v>
          </cell>
          <cell r="G983" t="str">
            <v>25b</v>
          </cell>
          <cell r="H983" t="str">
            <v>Beräkna</v>
          </cell>
        </row>
        <row r="984">
          <cell r="E984" t="str">
            <v>9789152302484-1-x1_4x-R-25c</v>
          </cell>
          <cell r="F984">
            <v>403</v>
          </cell>
          <cell r="G984" t="str">
            <v>25c</v>
          </cell>
          <cell r="H984" t="str">
            <v>Beräkna</v>
          </cell>
        </row>
        <row r="985">
          <cell r="E985" t="str">
            <v>9789152302484-1-x1_4x-R-25d</v>
          </cell>
          <cell r="F985">
            <v>404</v>
          </cell>
          <cell r="G985" t="str">
            <v>25d</v>
          </cell>
          <cell r="H985" t="str">
            <v>Beräkna</v>
          </cell>
        </row>
        <row r="986">
          <cell r="E986" t="str">
            <v>9789152302484-1-x1_4x-R-26a</v>
          </cell>
          <cell r="F986">
            <v>405</v>
          </cell>
          <cell r="G986" t="str">
            <v>26a</v>
          </cell>
          <cell r="H986" t="str">
            <v>Problemlösning</v>
          </cell>
        </row>
        <row r="987">
          <cell r="E987" t="str">
            <v>9789152302484-1-x1_4x-R-26a</v>
          </cell>
          <cell r="F987">
            <v>405</v>
          </cell>
          <cell r="G987" t="str">
            <v>26a</v>
          </cell>
          <cell r="H987" t="str">
            <v>Problemlösning</v>
          </cell>
        </row>
        <row r="988">
          <cell r="E988" t="str">
            <v>9789152302484-1-x1_4x-R-26a</v>
          </cell>
          <cell r="F988">
            <v>405</v>
          </cell>
          <cell r="G988" t="str">
            <v>26a</v>
          </cell>
          <cell r="H988" t="str">
            <v>Problemlösning</v>
          </cell>
        </row>
        <row r="989">
          <cell r="E989" t="str">
            <v>9789152302484-1-x1_4x-R-26a</v>
          </cell>
          <cell r="F989">
            <v>405</v>
          </cell>
          <cell r="G989" t="str">
            <v>26a</v>
          </cell>
          <cell r="H989" t="str">
            <v>Problemlösning</v>
          </cell>
        </row>
        <row r="990">
          <cell r="E990" t="str">
            <v>9789152302484-1-x1_4x-R-26b</v>
          </cell>
          <cell r="F990">
            <v>406</v>
          </cell>
          <cell r="G990" t="str">
            <v>26b</v>
          </cell>
          <cell r="H990" t="str">
            <v>Problemlösning</v>
          </cell>
        </row>
        <row r="991">
          <cell r="E991" t="str">
            <v>9789152302484-1-x1_4x-R-26b</v>
          </cell>
          <cell r="F991">
            <v>406</v>
          </cell>
          <cell r="G991" t="str">
            <v>26b</v>
          </cell>
          <cell r="H991" t="str">
            <v>Problemlösning</v>
          </cell>
        </row>
        <row r="992">
          <cell r="E992" t="str">
            <v>9789152302484-1-x1_4x-R-26b</v>
          </cell>
          <cell r="F992">
            <v>406</v>
          </cell>
          <cell r="G992" t="str">
            <v>26b</v>
          </cell>
          <cell r="H992" t="str">
            <v>Problemlösning</v>
          </cell>
        </row>
        <row r="993">
          <cell r="E993" t="str">
            <v>9789152302484-1-x1_4x-R-26b</v>
          </cell>
          <cell r="F993">
            <v>406</v>
          </cell>
          <cell r="G993" t="str">
            <v>26b</v>
          </cell>
          <cell r="H993" t="str">
            <v>Problemlösning</v>
          </cell>
        </row>
        <row r="994">
          <cell r="E994" t="str">
            <v>9789152302484-1-x1_4x-R-26b</v>
          </cell>
          <cell r="F994">
            <v>406</v>
          </cell>
          <cell r="G994" t="str">
            <v>26b</v>
          </cell>
          <cell r="H994" t="str">
            <v>Problemlösning</v>
          </cell>
        </row>
        <row r="995">
          <cell r="E995" t="str">
            <v>9789152302484-1-x1_4x-R-27</v>
          </cell>
          <cell r="F995">
            <v>407</v>
          </cell>
          <cell r="G995">
            <v>27</v>
          </cell>
          <cell r="H995" t="str">
            <v>Beräkna</v>
          </cell>
        </row>
        <row r="996">
          <cell r="E996" t="str">
            <v>9789152302484-1-x1_4x-R-27</v>
          </cell>
          <cell r="F996">
            <v>407</v>
          </cell>
          <cell r="G996">
            <v>27</v>
          </cell>
          <cell r="H996" t="str">
            <v>Beräkna</v>
          </cell>
        </row>
        <row r="997">
          <cell r="E997" t="str">
            <v>9789152302484-1-x1_4x-R-27</v>
          </cell>
          <cell r="F997">
            <v>407</v>
          </cell>
          <cell r="G997">
            <v>27</v>
          </cell>
          <cell r="H997" t="str">
            <v>Beräkna</v>
          </cell>
        </row>
        <row r="998">
          <cell r="E998" t="str">
            <v>9789152302484-1-x1_4x-R-27</v>
          </cell>
          <cell r="F998">
            <v>407</v>
          </cell>
          <cell r="G998">
            <v>27</v>
          </cell>
          <cell r="H998" t="str">
            <v>Beräkna</v>
          </cell>
        </row>
        <row r="999">
          <cell r="E999" t="str">
            <v>9789152302484-1-x1_4x-R-27</v>
          </cell>
          <cell r="F999">
            <v>407</v>
          </cell>
          <cell r="G999">
            <v>27</v>
          </cell>
          <cell r="H999" t="str">
            <v>Beräkna</v>
          </cell>
        </row>
        <row r="1000">
          <cell r="E1000" t="str">
            <v>9789152302484-1-x1_4x-R-27</v>
          </cell>
          <cell r="F1000">
            <v>407</v>
          </cell>
          <cell r="G1000">
            <v>27</v>
          </cell>
          <cell r="H1000" t="str">
            <v>Beräkna</v>
          </cell>
        </row>
        <row r="1001">
          <cell r="E1001" t="str">
            <v>9789152302484-1-x1_4x-R-28a</v>
          </cell>
          <cell r="F1001">
            <v>408</v>
          </cell>
          <cell r="G1001" t="str">
            <v>28a</v>
          </cell>
          <cell r="H1001" t="str">
            <v>Beräkna</v>
          </cell>
        </row>
        <row r="1002">
          <cell r="E1002" t="str">
            <v>9789152302484-1-x1_4x-R-28a</v>
          </cell>
          <cell r="F1002">
            <v>408</v>
          </cell>
          <cell r="G1002" t="str">
            <v>28a</v>
          </cell>
          <cell r="H1002" t="str">
            <v>Beräkna</v>
          </cell>
        </row>
        <row r="1003">
          <cell r="E1003" t="str">
            <v>9789152302484-1-x1_4x-R-28a</v>
          </cell>
          <cell r="F1003">
            <v>408</v>
          </cell>
          <cell r="G1003" t="str">
            <v>28a</v>
          </cell>
          <cell r="H1003" t="str">
            <v>Beräkna</v>
          </cell>
        </row>
        <row r="1004">
          <cell r="E1004" t="str">
            <v>9789152302484-1-x1_4x-R-28a</v>
          </cell>
          <cell r="F1004">
            <v>408</v>
          </cell>
          <cell r="G1004" t="str">
            <v>28a</v>
          </cell>
          <cell r="H1004" t="str">
            <v>Beräkna</v>
          </cell>
        </row>
        <row r="1005">
          <cell r="E1005" t="str">
            <v>9789152302484-1-x1_4x-R-28a</v>
          </cell>
          <cell r="F1005">
            <v>408</v>
          </cell>
          <cell r="G1005" t="str">
            <v>28a</v>
          </cell>
          <cell r="H1005" t="str">
            <v>Beräkna</v>
          </cell>
        </row>
        <row r="1006">
          <cell r="E1006" t="str">
            <v>9789152302484-1-x1_4x-R-28b</v>
          </cell>
          <cell r="F1006">
            <v>409</v>
          </cell>
          <cell r="G1006" t="str">
            <v>28b</v>
          </cell>
          <cell r="H1006" t="str">
            <v>Beräkna</v>
          </cell>
        </row>
        <row r="1007">
          <cell r="E1007" t="str">
            <v>9789152302484-1-x1_4x-R-28b</v>
          </cell>
          <cell r="F1007">
            <v>409</v>
          </cell>
          <cell r="G1007" t="str">
            <v>28b</v>
          </cell>
          <cell r="H1007" t="str">
            <v>Beräkna</v>
          </cell>
        </row>
        <row r="1008">
          <cell r="E1008" t="str">
            <v>9789152302484-1-x1_4x-R-29</v>
          </cell>
          <cell r="F1008">
            <v>410</v>
          </cell>
          <cell r="G1008">
            <v>29</v>
          </cell>
          <cell r="H1008" t="str">
            <v>Beräkna</v>
          </cell>
        </row>
        <row r="1009">
          <cell r="E1009" t="str">
            <v>9789152302484-1-x1_4x-R-30</v>
          </cell>
          <cell r="F1009">
            <v>411</v>
          </cell>
          <cell r="G1009">
            <v>30</v>
          </cell>
          <cell r="H1009" t="str">
            <v>Rita</v>
          </cell>
        </row>
        <row r="1010">
          <cell r="E1010" t="str">
            <v>9789152302484-1-x1_4x-R-30</v>
          </cell>
          <cell r="F1010">
            <v>411</v>
          </cell>
          <cell r="G1010">
            <v>30</v>
          </cell>
          <cell r="H1010" t="str">
            <v>Resonera</v>
          </cell>
        </row>
        <row r="1011">
          <cell r="E1011" t="str">
            <v>9789152302484-1-x1_4x-R-30</v>
          </cell>
          <cell r="F1011">
            <v>411</v>
          </cell>
          <cell r="G1011">
            <v>30</v>
          </cell>
          <cell r="H1011" t="str">
            <v>Beräkna</v>
          </cell>
        </row>
        <row r="1012">
          <cell r="E1012" t="str">
            <v>9789152302484-1-x1_4x-R-30</v>
          </cell>
          <cell r="F1012">
            <v>411</v>
          </cell>
          <cell r="G1012">
            <v>30</v>
          </cell>
          <cell r="H1012" t="str">
            <v>Beräkna</v>
          </cell>
        </row>
        <row r="1013">
          <cell r="E1013" t="str">
            <v>9789152302484-1-x1_4x-R-30</v>
          </cell>
          <cell r="F1013">
            <v>411</v>
          </cell>
          <cell r="G1013">
            <v>30</v>
          </cell>
          <cell r="H1013" t="str">
            <v>Beräkna</v>
          </cell>
        </row>
        <row r="1014">
          <cell r="E1014" t="str">
            <v>9789152302484-1-x1_4x-R-30</v>
          </cell>
          <cell r="F1014">
            <v>411</v>
          </cell>
          <cell r="G1014">
            <v>30</v>
          </cell>
          <cell r="H1014" t="str">
            <v>Beräkna</v>
          </cell>
        </row>
        <row r="1015">
          <cell r="E1015" t="str">
            <v>9789152302484-1-x1_4x-R-30</v>
          </cell>
          <cell r="F1015">
            <v>411</v>
          </cell>
          <cell r="G1015">
            <v>30</v>
          </cell>
          <cell r="H1015" t="str">
            <v>Resonera</v>
          </cell>
        </row>
        <row r="1016">
          <cell r="E1016" t="str">
            <v>9789152302484-1-x1_4x-R-31</v>
          </cell>
          <cell r="F1016">
            <v>412</v>
          </cell>
          <cell r="G1016">
            <v>31</v>
          </cell>
          <cell r="H1016" t="str">
            <v>Rita</v>
          </cell>
        </row>
        <row r="1017">
          <cell r="E1017" t="str">
            <v>9789152302484-1-x1_4x-R-31</v>
          </cell>
          <cell r="F1017">
            <v>412</v>
          </cell>
          <cell r="G1017">
            <v>31</v>
          </cell>
          <cell r="H1017" t="str">
            <v>Resonera</v>
          </cell>
        </row>
        <row r="1018">
          <cell r="E1018" t="str">
            <v>9789152302484-1-x1_4x-R-31</v>
          </cell>
          <cell r="F1018">
            <v>412</v>
          </cell>
          <cell r="G1018">
            <v>31</v>
          </cell>
          <cell r="H1018" t="str">
            <v>Beräkna</v>
          </cell>
        </row>
        <row r="1019">
          <cell r="E1019" t="str">
            <v>9789152302484-1-x1_4x-R-31</v>
          </cell>
          <cell r="F1019">
            <v>412</v>
          </cell>
          <cell r="G1019">
            <v>31</v>
          </cell>
          <cell r="H1019" t="str">
            <v>Beräkna</v>
          </cell>
        </row>
        <row r="1020">
          <cell r="E1020" t="str">
            <v>9789152302484-1-x1_4x-R-31</v>
          </cell>
          <cell r="F1020">
            <v>412</v>
          </cell>
          <cell r="G1020">
            <v>31</v>
          </cell>
          <cell r="H1020" t="str">
            <v>Beräkna</v>
          </cell>
        </row>
        <row r="1021">
          <cell r="E1021" t="str">
            <v>9789152302484-1-x1_4x-R-31</v>
          </cell>
          <cell r="F1021">
            <v>412</v>
          </cell>
          <cell r="G1021">
            <v>31</v>
          </cell>
          <cell r="H1021" t="str">
            <v>Beräkna</v>
          </cell>
        </row>
        <row r="1022">
          <cell r="E1022" t="str">
            <v>9789152302484-1-x1_4x-R-31</v>
          </cell>
          <cell r="F1022">
            <v>412</v>
          </cell>
          <cell r="G1022">
            <v>31</v>
          </cell>
          <cell r="H1022" t="str">
            <v>Resonera</v>
          </cell>
        </row>
        <row r="1023">
          <cell r="E1023" t="str">
            <v>9789152302484-1-x1_4x-R-32</v>
          </cell>
          <cell r="F1023">
            <v>413</v>
          </cell>
          <cell r="G1023">
            <v>32</v>
          </cell>
          <cell r="H1023" t="str">
            <v>Rita</v>
          </cell>
        </row>
        <row r="1024">
          <cell r="E1024" t="str">
            <v>9789152302484-1-x1_4x-R-32</v>
          </cell>
          <cell r="F1024">
            <v>413</v>
          </cell>
          <cell r="G1024">
            <v>32</v>
          </cell>
          <cell r="H1024" t="str">
            <v>Resonera</v>
          </cell>
        </row>
        <row r="1025">
          <cell r="E1025" t="str">
            <v>9789152302484-1-x1_4x-R-32</v>
          </cell>
          <cell r="F1025">
            <v>413</v>
          </cell>
          <cell r="G1025">
            <v>32</v>
          </cell>
          <cell r="H1025" t="str">
            <v>Beräkna</v>
          </cell>
        </row>
        <row r="1026">
          <cell r="E1026" t="str">
            <v>9789152302484-1-x1_4x-R-32</v>
          </cell>
          <cell r="F1026">
            <v>413</v>
          </cell>
          <cell r="G1026">
            <v>32</v>
          </cell>
          <cell r="H1026" t="str">
            <v>Beräkna</v>
          </cell>
        </row>
        <row r="1027">
          <cell r="E1027" t="str">
            <v>9789152302484-1-x1_4x-R-32</v>
          </cell>
          <cell r="F1027">
            <v>413</v>
          </cell>
          <cell r="G1027">
            <v>32</v>
          </cell>
          <cell r="H1027" t="str">
            <v>Beräkna</v>
          </cell>
        </row>
        <row r="1028">
          <cell r="E1028" t="str">
            <v>9789152302484-1-x1_4x-R-32</v>
          </cell>
          <cell r="F1028">
            <v>413</v>
          </cell>
          <cell r="G1028">
            <v>32</v>
          </cell>
          <cell r="H1028" t="str">
            <v>Beräkna</v>
          </cell>
        </row>
        <row r="1029">
          <cell r="E1029" t="str">
            <v>9789152302484-1-x1_4x-R-32</v>
          </cell>
          <cell r="F1029">
            <v>413</v>
          </cell>
          <cell r="G1029">
            <v>32</v>
          </cell>
          <cell r="H1029" t="str">
            <v>Resonera</v>
          </cell>
        </row>
        <row r="1030">
          <cell r="E1030" t="str">
            <v>9789152302484-1-x1_4x-R-33</v>
          </cell>
          <cell r="F1030">
            <v>414</v>
          </cell>
          <cell r="G1030">
            <v>33</v>
          </cell>
          <cell r="H1030" t="str">
            <v>Rita</v>
          </cell>
        </row>
        <row r="1031">
          <cell r="E1031" t="str">
            <v>9789152302484-1-x1_4x-R-33</v>
          </cell>
          <cell r="F1031">
            <v>414</v>
          </cell>
          <cell r="G1031">
            <v>33</v>
          </cell>
          <cell r="H1031" t="str">
            <v>Resonera</v>
          </cell>
        </row>
        <row r="1032">
          <cell r="E1032" t="str">
            <v>9789152302484-1-x1_4x-R-33</v>
          </cell>
          <cell r="F1032">
            <v>414</v>
          </cell>
          <cell r="G1032">
            <v>33</v>
          </cell>
          <cell r="H1032" t="str">
            <v>Beräkna</v>
          </cell>
        </row>
        <row r="1033">
          <cell r="E1033" t="str">
            <v>9789152302484-1-x1_4x-R-33</v>
          </cell>
          <cell r="F1033">
            <v>414</v>
          </cell>
          <cell r="G1033">
            <v>33</v>
          </cell>
          <cell r="H1033" t="str">
            <v>Beräkna</v>
          </cell>
        </row>
        <row r="1034">
          <cell r="E1034" t="str">
            <v>9789152302484-1-x1_4x-R-33</v>
          </cell>
          <cell r="F1034">
            <v>414</v>
          </cell>
          <cell r="G1034">
            <v>33</v>
          </cell>
          <cell r="H1034" t="str">
            <v>Beräkna</v>
          </cell>
        </row>
        <row r="1035">
          <cell r="E1035" t="str">
            <v>9789152302484-1-x1_4x-R-33</v>
          </cell>
          <cell r="F1035">
            <v>414</v>
          </cell>
          <cell r="G1035">
            <v>33</v>
          </cell>
          <cell r="H1035" t="str">
            <v>Problemlösning</v>
          </cell>
        </row>
        <row r="1036">
          <cell r="E1036" t="str">
            <v>9789152302484-1-x1_4x-R-33</v>
          </cell>
          <cell r="F1036">
            <v>414</v>
          </cell>
          <cell r="G1036">
            <v>33</v>
          </cell>
          <cell r="H1036" t="str">
            <v>Beräkna</v>
          </cell>
        </row>
        <row r="1037">
          <cell r="E1037" t="str">
            <v>9789152302484-1-x1_4x-R-33</v>
          </cell>
          <cell r="F1037">
            <v>414</v>
          </cell>
          <cell r="G1037">
            <v>33</v>
          </cell>
          <cell r="H1037" t="str">
            <v>Beräkna</v>
          </cell>
        </row>
        <row r="1038">
          <cell r="E1038" t="str">
            <v>9789152302484-1-x1_4x-R-33</v>
          </cell>
          <cell r="F1038">
            <v>414</v>
          </cell>
          <cell r="G1038">
            <v>33</v>
          </cell>
          <cell r="H1038" t="str">
            <v>Beräkna</v>
          </cell>
        </row>
        <row r="1039">
          <cell r="E1039" t="str">
            <v>9789152302484-1-x1_4x-R-33</v>
          </cell>
          <cell r="F1039">
            <v>414</v>
          </cell>
          <cell r="G1039">
            <v>33</v>
          </cell>
          <cell r="H1039" t="str">
            <v>Resonera</v>
          </cell>
        </row>
        <row r="1040">
          <cell r="E1040" t="str">
            <v>9789152302484-1-x1_4x-R-34</v>
          </cell>
          <cell r="F1040">
            <v>415</v>
          </cell>
          <cell r="G1040">
            <v>34</v>
          </cell>
          <cell r="H1040" t="str">
            <v>Problemlösning</v>
          </cell>
        </row>
        <row r="1041">
          <cell r="E1041" t="str">
            <v>9789152302484-1-x1_4x-R-34</v>
          </cell>
          <cell r="F1041">
            <v>415</v>
          </cell>
          <cell r="G1041">
            <v>34</v>
          </cell>
          <cell r="H1041" t="str">
            <v>Problemlösning</v>
          </cell>
        </row>
        <row r="1042">
          <cell r="E1042" t="str">
            <v>9789152302484-1-x1_4x-R-34</v>
          </cell>
          <cell r="F1042">
            <v>415</v>
          </cell>
          <cell r="G1042">
            <v>34</v>
          </cell>
          <cell r="H1042" t="str">
            <v>Problemlösning</v>
          </cell>
        </row>
        <row r="1043">
          <cell r="E1043" t="str">
            <v>9789152302484-1-x1_4x-R-34</v>
          </cell>
          <cell r="F1043">
            <v>415</v>
          </cell>
          <cell r="G1043">
            <v>34</v>
          </cell>
          <cell r="H1043" t="str">
            <v>Problemlösning</v>
          </cell>
        </row>
        <row r="1044">
          <cell r="E1044" t="str">
            <v>9789152302484-1-x1_4x-R-34</v>
          </cell>
          <cell r="F1044">
            <v>415</v>
          </cell>
          <cell r="G1044">
            <v>34</v>
          </cell>
          <cell r="H1044" t="str">
            <v>Problemlösning</v>
          </cell>
        </row>
        <row r="1045">
          <cell r="E1045" t="str">
            <v>9789152302484-1-x1_4x-R-34</v>
          </cell>
          <cell r="F1045">
            <v>415</v>
          </cell>
          <cell r="G1045">
            <v>34</v>
          </cell>
          <cell r="H1045" t="str">
            <v>Problemlösning</v>
          </cell>
        </row>
        <row r="1046">
          <cell r="E1046" t="str">
            <v>9789152302484-1-x1_4x-R-34</v>
          </cell>
          <cell r="F1046">
            <v>415</v>
          </cell>
          <cell r="G1046">
            <v>34</v>
          </cell>
          <cell r="H1046" t="str">
            <v>Problemlösning</v>
          </cell>
        </row>
        <row r="1047">
          <cell r="E1047" t="str">
            <v>9789152302484-1-x1_4x-R-34</v>
          </cell>
          <cell r="F1047">
            <v>415</v>
          </cell>
          <cell r="G1047">
            <v>34</v>
          </cell>
          <cell r="H1047" t="str">
            <v>Problemlösning</v>
          </cell>
        </row>
        <row r="1048">
          <cell r="E1048" t="str">
            <v>9789152302484-1-x1_4x-R-34</v>
          </cell>
          <cell r="F1048">
            <v>415</v>
          </cell>
          <cell r="G1048">
            <v>34</v>
          </cell>
          <cell r="H1048" t="str">
            <v>Problemlösning</v>
          </cell>
        </row>
        <row r="1049">
          <cell r="E1049" t="str">
            <v>9789152302484-1-x1_4x-R-34</v>
          </cell>
          <cell r="F1049">
            <v>415</v>
          </cell>
          <cell r="G1049">
            <v>34</v>
          </cell>
          <cell r="H1049" t="str">
            <v>Problemlösning</v>
          </cell>
        </row>
        <row r="1050">
          <cell r="E1050" t="str">
            <v>9789152302484-1-x1_4x-R-34</v>
          </cell>
          <cell r="F1050">
            <v>415</v>
          </cell>
          <cell r="G1050">
            <v>34</v>
          </cell>
          <cell r="H1050" t="str">
            <v>Problemlösning</v>
          </cell>
        </row>
        <row r="1051">
          <cell r="E1051" t="str">
            <v>9789152302484-1-x1_4x-R-34</v>
          </cell>
          <cell r="F1051">
            <v>415</v>
          </cell>
          <cell r="G1051">
            <v>34</v>
          </cell>
          <cell r="H1051" t="str">
            <v>Problemlösning</v>
          </cell>
        </row>
        <row r="1052">
          <cell r="E1052" t="str">
            <v>9789152302484-1-x1_4x-R-34</v>
          </cell>
          <cell r="F1052">
            <v>415</v>
          </cell>
          <cell r="G1052">
            <v>34</v>
          </cell>
          <cell r="H1052" t="str">
            <v>Problemlösning</v>
          </cell>
        </row>
        <row r="1053">
          <cell r="E1053" t="str">
            <v>9789152302484-1-x1_4x-R-34</v>
          </cell>
          <cell r="F1053">
            <v>415</v>
          </cell>
          <cell r="G1053">
            <v>34</v>
          </cell>
          <cell r="H1053" t="str">
            <v>Problemlösning</v>
          </cell>
        </row>
        <row r="1054">
          <cell r="E1054" t="str">
            <v>9789152302484-1-x1_4x-R-34</v>
          </cell>
          <cell r="F1054">
            <v>415</v>
          </cell>
          <cell r="G1054">
            <v>34</v>
          </cell>
          <cell r="H1054" t="str">
            <v>Problemlösning</v>
          </cell>
        </row>
        <row r="1055">
          <cell r="E1055" t="str">
            <v>9789152302484-1-x1_4x-R-34</v>
          </cell>
          <cell r="F1055">
            <v>415</v>
          </cell>
          <cell r="G1055">
            <v>34</v>
          </cell>
          <cell r="H1055" t="str">
            <v>Problemlösning</v>
          </cell>
        </row>
        <row r="1056">
          <cell r="E1056" t="str">
            <v>9789152302484-1-x1_4x-R-34</v>
          </cell>
          <cell r="F1056">
            <v>415</v>
          </cell>
          <cell r="G1056">
            <v>34</v>
          </cell>
          <cell r="H1056" t="str">
            <v>Problemlösning</v>
          </cell>
        </row>
        <row r="1057">
          <cell r="E1057" t="str">
            <v>9789152302484-1-x1_4x-R-34</v>
          </cell>
          <cell r="F1057">
            <v>415</v>
          </cell>
          <cell r="G1057">
            <v>34</v>
          </cell>
          <cell r="H1057" t="str">
            <v>Problemlösning</v>
          </cell>
        </row>
        <row r="1058">
          <cell r="E1058" t="str">
            <v>9789152302484-1-x1_4x-R-35</v>
          </cell>
          <cell r="F1058">
            <v>416</v>
          </cell>
          <cell r="G1058">
            <v>35</v>
          </cell>
          <cell r="H1058" t="str">
            <v>Problemlösning</v>
          </cell>
        </row>
        <row r="1059">
          <cell r="E1059" t="str">
            <v>9789152302484-1-x1_4x-R-35</v>
          </cell>
          <cell r="F1059">
            <v>416</v>
          </cell>
          <cell r="G1059">
            <v>35</v>
          </cell>
          <cell r="H1059" t="str">
            <v>Problemlösning</v>
          </cell>
        </row>
        <row r="1060">
          <cell r="E1060" t="str">
            <v>9789152302484-1-x1_4x-R-35</v>
          </cell>
          <cell r="F1060">
            <v>416</v>
          </cell>
          <cell r="G1060">
            <v>35</v>
          </cell>
          <cell r="H1060" t="str">
            <v>Problemlösning</v>
          </cell>
        </row>
        <row r="1061">
          <cell r="E1061" t="str">
            <v>9789152302484-1-x1_4x-R-35</v>
          </cell>
          <cell r="F1061">
            <v>416</v>
          </cell>
          <cell r="G1061">
            <v>35</v>
          </cell>
          <cell r="H1061" t="str">
            <v>Problemlösning</v>
          </cell>
        </row>
        <row r="1062">
          <cell r="E1062" t="str">
            <v>9789152302484-1-x1_4x-R-35</v>
          </cell>
          <cell r="F1062">
            <v>416</v>
          </cell>
          <cell r="G1062">
            <v>35</v>
          </cell>
          <cell r="H1062" t="str">
            <v>Problemlösning</v>
          </cell>
        </row>
        <row r="1063">
          <cell r="E1063" t="str">
            <v>9789152302484-1-x1_4x-R-35</v>
          </cell>
          <cell r="F1063">
            <v>416</v>
          </cell>
          <cell r="G1063">
            <v>35</v>
          </cell>
          <cell r="H1063" t="str">
            <v>Problemlösning</v>
          </cell>
        </row>
        <row r="1064">
          <cell r="E1064" t="str">
            <v>9789152302484-1-x1_5x-U-Aa</v>
          </cell>
          <cell r="F1064">
            <v>417</v>
          </cell>
          <cell r="G1064" t="str">
            <v>Aa</v>
          </cell>
          <cell r="H1064" t="str">
            <v>Resonera</v>
          </cell>
        </row>
        <row r="1065">
          <cell r="E1065" t="str">
            <v>9789152302484-1-x1_5x-U-Aa</v>
          </cell>
          <cell r="F1065">
            <v>417</v>
          </cell>
          <cell r="G1065" t="str">
            <v>Aa</v>
          </cell>
          <cell r="H1065" t="str">
            <v>Resonera</v>
          </cell>
        </row>
        <row r="1066">
          <cell r="E1066" t="str">
            <v>9789152302484-1-x1_5x-U-Ab</v>
          </cell>
          <cell r="F1066">
            <v>418</v>
          </cell>
          <cell r="G1066" t="str">
            <v>Ab</v>
          </cell>
          <cell r="H1066" t="str">
            <v>Resonera</v>
          </cell>
        </row>
        <row r="1067">
          <cell r="E1067" t="str">
            <v>9789152302484-1-x1_5x-U-Ab</v>
          </cell>
          <cell r="F1067">
            <v>418</v>
          </cell>
          <cell r="G1067" t="str">
            <v>Ab</v>
          </cell>
          <cell r="H1067" t="str">
            <v>Resonera</v>
          </cell>
        </row>
        <row r="1068">
          <cell r="E1068" t="str">
            <v>9789152302484-1-x1_5x-U-B</v>
          </cell>
          <cell r="F1068">
            <v>419</v>
          </cell>
          <cell r="G1068" t="str">
            <v>B</v>
          </cell>
          <cell r="H1068" t="str">
            <v>Problemlösning</v>
          </cell>
        </row>
        <row r="1069">
          <cell r="E1069" t="str">
            <v>9789152302484-1-x1_5x-U-B</v>
          </cell>
          <cell r="F1069">
            <v>419</v>
          </cell>
          <cell r="G1069" t="str">
            <v>B</v>
          </cell>
          <cell r="H1069" t="str">
            <v>Problemlösning</v>
          </cell>
        </row>
        <row r="1070">
          <cell r="E1070" t="str">
            <v>9789152302484-1-x1_5x-U-Ca</v>
          </cell>
          <cell r="F1070">
            <v>420</v>
          </cell>
          <cell r="G1070" t="str">
            <v>Ca</v>
          </cell>
          <cell r="H1070" t="str">
            <v>Problemlösning</v>
          </cell>
        </row>
        <row r="1071">
          <cell r="E1071" t="str">
            <v>9789152302484-1-x1_5x-U-Ca</v>
          </cell>
          <cell r="F1071">
            <v>420</v>
          </cell>
          <cell r="G1071" t="str">
            <v>Ca</v>
          </cell>
          <cell r="H1071" t="str">
            <v>Problemlösning</v>
          </cell>
        </row>
        <row r="1072">
          <cell r="E1072" t="str">
            <v>9789152302484-1-x1_5x-U-Cb</v>
          </cell>
          <cell r="F1072">
            <v>421</v>
          </cell>
          <cell r="G1072" t="str">
            <v>Cb</v>
          </cell>
          <cell r="H1072" t="str">
            <v>Problemlösning</v>
          </cell>
        </row>
        <row r="1073">
          <cell r="E1073" t="str">
            <v>9789152302484-1-x1_5x-U-Cb</v>
          </cell>
          <cell r="F1073">
            <v>421</v>
          </cell>
          <cell r="G1073" t="str">
            <v>Cb</v>
          </cell>
          <cell r="H1073" t="str">
            <v>Problemlösning</v>
          </cell>
        </row>
        <row r="1074">
          <cell r="E1074" t="str">
            <v>9789152302484-1-x1_5x-U-Cc</v>
          </cell>
          <cell r="F1074">
            <v>422</v>
          </cell>
          <cell r="G1074" t="str">
            <v>Cc</v>
          </cell>
          <cell r="H1074" t="str">
            <v>Problemlösning</v>
          </cell>
        </row>
        <row r="1075">
          <cell r="E1075" t="str">
            <v>9789152302484-1-x1_5x-U-Cc</v>
          </cell>
          <cell r="F1075">
            <v>422</v>
          </cell>
          <cell r="G1075" t="str">
            <v>Cc</v>
          </cell>
          <cell r="H1075" t="str">
            <v>Problemlösning</v>
          </cell>
        </row>
        <row r="1076">
          <cell r="E1076" t="str">
            <v>9789152302484-1-x1_5x-U-Da</v>
          </cell>
          <cell r="F1076">
            <v>423</v>
          </cell>
          <cell r="G1076" t="str">
            <v>Da</v>
          </cell>
          <cell r="H1076" t="str">
            <v>Problemlösning</v>
          </cell>
        </row>
        <row r="1077">
          <cell r="E1077" t="str">
            <v>9789152302484-1-x1_5x-U-Da</v>
          </cell>
          <cell r="F1077">
            <v>423</v>
          </cell>
          <cell r="G1077" t="str">
            <v>Da</v>
          </cell>
          <cell r="H1077" t="str">
            <v>Problemlösning</v>
          </cell>
        </row>
        <row r="1078">
          <cell r="E1078" t="str">
            <v>9789152302484-1-x1_5x-U-Db</v>
          </cell>
          <cell r="F1078">
            <v>424</v>
          </cell>
          <cell r="G1078" t="str">
            <v>Db</v>
          </cell>
          <cell r="H1078" t="str">
            <v>Problemlösning</v>
          </cell>
        </row>
        <row r="1079">
          <cell r="E1079" t="str">
            <v>9789152302484-1-x1_5x-U-Db</v>
          </cell>
          <cell r="F1079">
            <v>424</v>
          </cell>
          <cell r="G1079" t="str">
            <v>Db</v>
          </cell>
          <cell r="H1079" t="str">
            <v>Problemlösning</v>
          </cell>
        </row>
        <row r="1080">
          <cell r="E1080" t="str">
            <v>9789152302484-1-x1_5x-U-E</v>
          </cell>
          <cell r="F1080">
            <v>425</v>
          </cell>
          <cell r="G1080" t="str">
            <v>E</v>
          </cell>
          <cell r="H1080" t="str">
            <v>Problemlösning</v>
          </cell>
        </row>
        <row r="1081">
          <cell r="E1081" t="str">
            <v>9789152302484-1-x1_5x-U-E</v>
          </cell>
          <cell r="F1081">
            <v>425</v>
          </cell>
          <cell r="G1081" t="str">
            <v>E</v>
          </cell>
          <cell r="H1081" t="str">
            <v>Problemlösning</v>
          </cell>
        </row>
        <row r="1082">
          <cell r="E1082" t="str">
            <v>9789152302484-1-x1_5x-U-E</v>
          </cell>
          <cell r="F1082">
            <v>425</v>
          </cell>
          <cell r="G1082" t="str">
            <v>E</v>
          </cell>
          <cell r="H1082" t="str">
            <v>Problemlösning</v>
          </cell>
        </row>
        <row r="1083">
          <cell r="E1083" t="str">
            <v>9789152302484-1-x1_5x-U-E</v>
          </cell>
          <cell r="F1083">
            <v>425</v>
          </cell>
          <cell r="G1083" t="str">
            <v>E</v>
          </cell>
          <cell r="H1083" t="str">
            <v>Problemlösning</v>
          </cell>
        </row>
        <row r="1084">
          <cell r="E1084" t="str">
            <v>9789152302484-1-x1_5x-SU-A</v>
          </cell>
          <cell r="F1084">
            <v>426</v>
          </cell>
          <cell r="G1084" t="str">
            <v>A</v>
          </cell>
          <cell r="H1084" t="str">
            <v>Problemlösning</v>
          </cell>
        </row>
        <row r="1085">
          <cell r="E1085" t="str">
            <v>9789152302484-1-x1_5x-SU-B</v>
          </cell>
          <cell r="F1085">
            <v>427</v>
          </cell>
          <cell r="G1085" t="str">
            <v>B</v>
          </cell>
          <cell r="H1085" t="str">
            <v>Problemlösning</v>
          </cell>
        </row>
        <row r="1086">
          <cell r="E1086" t="str">
            <v>9789152302484-1-x1_5x-SU-C</v>
          </cell>
          <cell r="F1086">
            <v>428</v>
          </cell>
          <cell r="G1086" t="str">
            <v>C</v>
          </cell>
          <cell r="H1086" t="str">
            <v>Problemlösning</v>
          </cell>
        </row>
        <row r="1087">
          <cell r="E1087" t="str">
            <v>9789152302484-1-x1_5x-AH-1</v>
          </cell>
          <cell r="F1087">
            <v>429</v>
          </cell>
          <cell r="G1087">
            <v>1</v>
          </cell>
          <cell r="H1087" t="str">
            <v>Problemlösning</v>
          </cell>
        </row>
        <row r="1088">
          <cell r="E1088" t="str">
            <v>9789152302484-1-x1_5x-AH-2</v>
          </cell>
          <cell r="F1088">
            <v>430</v>
          </cell>
          <cell r="G1088">
            <v>2</v>
          </cell>
          <cell r="H1088" t="str">
            <v>Problemlösning</v>
          </cell>
        </row>
        <row r="1089">
          <cell r="E1089" t="str">
            <v>9789152302484-1-x1_5x-AH-3</v>
          </cell>
          <cell r="F1089">
            <v>431</v>
          </cell>
          <cell r="G1089">
            <v>3</v>
          </cell>
          <cell r="H1089" t="str">
            <v>Problemlösning</v>
          </cell>
        </row>
      </sheetData>
      <sheetData sheetId="4"/>
      <sheetData sheetId="5"/>
      <sheetData sheetId="6"/>
      <sheetData sheetId="7"/>
      <sheetData sheetId="8">
        <row r="2">
          <cell r="O2" t="str">
            <v>1_1</v>
          </cell>
          <cell r="P2" t="str">
            <v>y1_1y</v>
          </cell>
          <cell r="Q2" t="str">
            <v>Algebra</v>
          </cell>
          <cell r="R2" t="str">
            <v>T_1_1</v>
          </cell>
          <cell r="S2" t="str">
            <v>Algebra</v>
          </cell>
        </row>
        <row r="3">
          <cell r="O3" t="str">
            <v>1_2</v>
          </cell>
          <cell r="P3" t="str">
            <v>y1_2y</v>
          </cell>
          <cell r="Q3" t="str">
            <v>Bråk</v>
          </cell>
          <cell r="R3" t="str">
            <v>T_1_2</v>
          </cell>
          <cell r="S3" t="str">
            <v>Bråk</v>
          </cell>
        </row>
        <row r="4">
          <cell r="O4" t="str">
            <v>1_2_1</v>
          </cell>
          <cell r="P4" t="str">
            <v>y1_2_1y</v>
          </cell>
          <cell r="Q4" t="str">
            <v>Bråk - Addera och subtrahera bråk</v>
          </cell>
          <cell r="R4" t="str">
            <v>T_1_2</v>
          </cell>
          <cell r="S4" t="str">
            <v>Bråk</v>
          </cell>
        </row>
        <row r="5">
          <cell r="O5" t="str">
            <v>1_2_2</v>
          </cell>
          <cell r="P5" t="str">
            <v>y1_2_2y</v>
          </cell>
          <cell r="Q5" t="str">
            <v>Bråk - Delbarhet</v>
          </cell>
          <cell r="R5" t="str">
            <v>T_1_2</v>
          </cell>
          <cell r="S5" t="str">
            <v>Bråk</v>
          </cell>
        </row>
        <row r="6">
          <cell r="O6" t="str">
            <v>1_2_3</v>
          </cell>
          <cell r="P6" t="str">
            <v>y1_2_3y</v>
          </cell>
        </row>
      </sheetData>
      <sheetData sheetId="9"/>
    </sheetDataSet>
  </externalBook>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1:X702"/>
  <sheetViews>
    <sheetView windowProtection="false" showFormulas="false" showGridLines="true" showRowColHeaders="true" showZeros="true" rightToLeft="false" tabSelected="true" showOutlineSymbols="true" defaultGridColor="true" view="normal" topLeftCell="J692" colorId="64" zoomScale="100" zoomScaleNormal="100" zoomScalePageLayoutView="100" workbookViewId="0">
      <selection pane="topLeft" activeCell="J703" activeCellId="0" sqref="J703"/>
    </sheetView>
  </sheetViews>
  <sheetFormatPr defaultRowHeight="12.8"/>
  <cols>
    <col collapsed="false" hidden="false" max="1" min="1" style="0" width="21.734693877551"/>
    <col collapsed="false" hidden="false" max="2" min="2" style="0" width="18.3571428571429"/>
    <col collapsed="false" hidden="false" max="3" min="3" style="0" width="15.9285714285714"/>
    <col collapsed="false" hidden="false" max="4" min="4" style="0" width="24.4336734693878"/>
    <col collapsed="false" hidden="false" max="5" min="5" style="0" width="18.0867346938776"/>
    <col collapsed="false" hidden="false" max="6" min="6" style="0" width="26.7295918367347"/>
    <col collapsed="false" hidden="false" max="7" min="7" style="0" width="27.4030612244898"/>
    <col collapsed="false" hidden="false" max="10" min="8" style="0" width="8.36734693877551"/>
    <col collapsed="false" hidden="false" max="11" min="11" style="0" width="23.0816326530612"/>
    <col collapsed="false" hidden="false" max="12" min="12" style="0" width="25.9183673469388"/>
    <col collapsed="false" hidden="false" max="13" min="13" style="0" width="25.515306122449"/>
    <col collapsed="false" hidden="false" max="14" min="14" style="0" width="28.0765306122449"/>
    <col collapsed="false" hidden="false" max="15" min="15" style="0" width="22.4081632653061"/>
    <col collapsed="false" hidden="false" max="16" min="16" style="0" width="22.0051020408163"/>
    <col collapsed="false" hidden="false" max="17" min="17" style="0" width="36.719387755102"/>
    <col collapsed="false" hidden="false" max="18" min="18" style="0" width="20.5204081632653"/>
    <col collapsed="false" hidden="false" max="19" min="19" style="0" width="8.36734693877551"/>
    <col collapsed="false" hidden="false" max="20" min="20" style="0" width="22.5459183673469"/>
    <col collapsed="false" hidden="false" max="21" min="21" style="0" width="22.9489795918367"/>
    <col collapsed="false" hidden="false" max="22" min="22" style="0" width="22.6785714285714"/>
    <col collapsed="false" hidden="false" max="23" min="23" style="0" width="32.9387755102041"/>
    <col collapsed="false" hidden="false" max="24" min="24" style="0" width="56.1581632653061"/>
    <col collapsed="false" hidden="false" max="1025" min="25" style="0" width="8.36734693877551"/>
  </cols>
  <sheetData>
    <row r="1" s="6" customFormat="true" ht="29.85" hidden="false" customHeight="false" outlineLevel="0" collapsed="false">
      <c r="A1" s="1" t="s">
        <v>0</v>
      </c>
      <c r="B1" s="2" t="s">
        <v>1</v>
      </c>
      <c r="C1" s="2" t="s">
        <v>2</v>
      </c>
      <c r="D1" s="2" t="s">
        <v>3</v>
      </c>
      <c r="E1" s="3" t="s">
        <v>4</v>
      </c>
      <c r="F1" s="2" t="s">
        <v>5</v>
      </c>
      <c r="G1" s="2" t="s">
        <v>6</v>
      </c>
      <c r="H1" s="2" t="s">
        <v>7</v>
      </c>
      <c r="I1" s="2" t="s">
        <v>8</v>
      </c>
      <c r="J1" s="2" t="s">
        <v>9</v>
      </c>
      <c r="K1" s="2" t="s">
        <v>10</v>
      </c>
      <c r="L1" s="2" t="s">
        <v>11</v>
      </c>
      <c r="M1" s="2" t="s">
        <v>12</v>
      </c>
      <c r="N1" s="2" t="s">
        <v>13</v>
      </c>
      <c r="O1" s="2" t="s">
        <v>14</v>
      </c>
      <c r="P1" s="2" t="s">
        <v>15</v>
      </c>
      <c r="Q1" s="3" t="s">
        <v>16</v>
      </c>
      <c r="R1" s="2" t="s">
        <v>17</v>
      </c>
      <c r="S1" s="4" t="s">
        <v>18</v>
      </c>
      <c r="T1" s="4" t="s">
        <v>19</v>
      </c>
      <c r="U1" s="4" t="s">
        <v>20</v>
      </c>
      <c r="V1" s="4" t="s">
        <v>21</v>
      </c>
      <c r="W1" s="4" t="s">
        <v>22</v>
      </c>
      <c r="X1" s="5" t="s">
        <v>23</v>
      </c>
    </row>
    <row r="2" customFormat="false" ht="46.25" hidden="false" customHeight="false" outlineLevel="0" collapsed="false">
      <c r="A2" s="7" t="n">
        <v>9789152302484</v>
      </c>
      <c r="B2" s="8" t="n">
        <v>1</v>
      </c>
      <c r="C2" s="8" t="s">
        <v>24</v>
      </c>
      <c r="D2" s="8" t="s">
        <v>25</v>
      </c>
      <c r="E2" s="8" t="s">
        <v>26</v>
      </c>
      <c r="F2" s="8" t="s">
        <v>27</v>
      </c>
      <c r="G2" s="8" t="s">
        <v>28</v>
      </c>
      <c r="H2" s="8" t="s">
        <v>29</v>
      </c>
      <c r="I2" s="8" t="n">
        <v>1</v>
      </c>
      <c r="J2" s="9"/>
      <c r="K2" s="10" t="str">
        <f aca="false">G2</f>
        <v>Grundkurs</v>
      </c>
      <c r="L2" s="11" t="s">
        <v>30</v>
      </c>
      <c r="M2" s="11" t="str">
        <f aca="false">B2&amp;"_"&amp;F2&amp;"_"&amp;H2&amp;"_"&amp;I2&amp;J2</f>
        <v>1_x1_1x_G_1</v>
      </c>
      <c r="N2" s="11" t="str">
        <f aca="false">A2&amp;"-"&amp;B2&amp;"-"&amp;F2&amp;"-"&amp;H2&amp;"-"&amp;I2&amp;J2</f>
        <v>9789152302484-1-x1_1x-G-1</v>
      </c>
      <c r="O2" s="11" t="str">
        <f aca="false">INDEX([1]'Kap 1'!$E$2:$H$1089,MATCH(Лист1!N2,[1]'Kap 1'!$E$2:$E$1089,0),4)</f>
        <v>Rita</v>
      </c>
      <c r="P2" s="9"/>
      <c r="Q2" s="12" t="str">
        <f aca="false">INDEX([1]Freelancer!$A$1140:$J$2572,MATCH(Лист1!M2,[1]Freelancer!$G$1140:$G$2572,0),9)</f>
        <v>Rita en tallinje och placera ut följande tal: $$\displaystyle \frac{4}{5} \qquad 1,2 \qquad 0,3 \qquad -1,5 \qquad -0,1 \qquad - \frac{3}{4}$$</v>
      </c>
      <c r="R2" s="8" t="e">
        <f aca="false">IF(INDEX([1]Freelancer!$A$1140:$J$2572,MATCH(Лист1!M2,[1]Freelancer!$G$1140:$G$2572,0),10)=0,"",INDEX([1]Freelancer!$A$1140:$J$2572,MATCH(Лист1!M2,[1]Freelancer!$G$1140:$G$2572,0),10))</f>
        <v>#N/A</v>
      </c>
      <c r="S2" s="13" t="s">
        <v>31</v>
      </c>
      <c r="T2" s="13" t="str">
        <f aca="false">"y"&amp;S2&amp;"y"</f>
        <v>y2_8_3y</v>
      </c>
      <c r="U2" s="13" t="str">
        <f aca="false">INDEX([1]Lista!$O$2:$S$206,MATCH(Лист1!T2,[1]Lista!$P$2:$P$206,0),3)</f>
        <v>Funktioner - Definition- och värdemängd</v>
      </c>
      <c r="V2" s="13" t="str">
        <f aca="false">INDEX([1]Lista!$O$2:$S$206,MATCH(Лист1!T2,[1]Lista!$P$2:$P$206,0),4)</f>
        <v>SF_2_8</v>
      </c>
      <c r="W2" s="13" t="str">
        <f aca="false">INDEX([1]Lista!$O$2:$S$206,MATCH(Лист1!T2,[1]Lista!$P$2:$P$206,0),5)</f>
        <v>Funktioner</v>
      </c>
      <c r="X2" s="14" t="s">
        <v>32</v>
      </c>
    </row>
    <row r="3" customFormat="false" ht="23.85" hidden="false" customHeight="false" outlineLevel="0" collapsed="false">
      <c r="A3" s="7" t="n">
        <v>9789152302484</v>
      </c>
      <c r="B3" s="8" t="n">
        <v>1</v>
      </c>
      <c r="C3" s="8" t="s">
        <v>24</v>
      </c>
      <c r="D3" s="8" t="s">
        <v>25</v>
      </c>
      <c r="E3" s="8" t="s">
        <v>26</v>
      </c>
      <c r="F3" s="8" t="s">
        <v>27</v>
      </c>
      <c r="G3" s="8" t="s">
        <v>28</v>
      </c>
      <c r="H3" s="8" t="s">
        <v>29</v>
      </c>
      <c r="I3" s="8" t="n">
        <v>2</v>
      </c>
      <c r="J3" s="11" t="s">
        <v>33</v>
      </c>
      <c r="K3" s="10" t="str">
        <f aca="false">G3</f>
        <v>Grundkurs</v>
      </c>
      <c r="L3" s="11" t="s">
        <v>34</v>
      </c>
      <c r="M3" s="11" t="str">
        <f aca="false">B3&amp;"_"&amp;F3&amp;"_"&amp;H3&amp;"_"&amp;I3&amp;J3</f>
        <v>1_x1_1x_G_2a</v>
      </c>
      <c r="N3" s="11" t="str">
        <f aca="false">A3&amp;"-"&amp;B3&amp;"-"&amp;F3&amp;"-"&amp;H3&amp;"-"&amp;I3&amp;J3</f>
        <v>9789152302484-1-x1_1x-G-2a</v>
      </c>
      <c r="O3" s="11" t="str">
        <f aca="false">INDEX([1]'Kap 1'!$E$2:$H$1089,MATCH(Лист1!N3,[1]'Kap 1'!$E$2:$E$1089,0),4)</f>
        <v>Resonera</v>
      </c>
      <c r="P3" s="15"/>
      <c r="Q3" s="12" t="str">
        <f aca="false">INDEX([1]Freelancer!$A$1140:$J$2572,MATCH(Лист1!M3,[1]Freelancer!$G$1140:$G$2572,0),9)</f>
        <v>Svara sant eller falskt på följande: -5 är ett naturligt tal.</v>
      </c>
      <c r="R3" s="8" t="e">
        <f aca="false">IF(INDEX([1]Freelancer!$A$1140:$J$2572,MATCH(Лист1!M3,[1]Freelancer!$G$1140:$G$2572,0),10)=0,"",INDEX([1]Freelancer!$A$1140:$J$2572,MATCH(Лист1!M3,[1]Freelancer!$G$1140:$G$2572,0),10))</f>
        <v>#N/A</v>
      </c>
      <c r="S3" s="13" t="s">
        <v>35</v>
      </c>
      <c r="T3" s="13" t="str">
        <f aca="false">"y"&amp;S3&amp;"y"</f>
        <v>y2_19_3y</v>
      </c>
      <c r="U3" s="13" t="str">
        <f aca="false">INDEX([1]Lista!$O$2:$S$206,MATCH(Лист1!T3,[1]Lista!$P$2:$P$206,0),3)</f>
        <v>Procent - Företagsekonomi/budgetering</v>
      </c>
      <c r="V3" s="13" t="str">
        <f aca="false">INDEX([1]Lista!$O$2:$S$206,MATCH(Лист1!T3,[1]Lista!$P$2:$P$206,0),4)</f>
        <v>SF_2_19</v>
      </c>
      <c r="W3" s="13" t="str">
        <f aca="false">INDEX([1]Lista!$O$2:$S$206,MATCH(Лист1!T3,[1]Lista!$P$2:$P$206,0),5)</f>
        <v>Procent</v>
      </c>
      <c r="X3" s="14" t="s">
        <v>32</v>
      </c>
    </row>
    <row r="4" customFormat="false" ht="23.85" hidden="false" customHeight="false" outlineLevel="0" collapsed="false">
      <c r="A4" s="7" t="n">
        <v>9789152302484</v>
      </c>
      <c r="B4" s="8" t="n">
        <v>1</v>
      </c>
      <c r="C4" s="8" t="s">
        <v>24</v>
      </c>
      <c r="D4" s="8" t="s">
        <v>25</v>
      </c>
      <c r="E4" s="8" t="s">
        <v>26</v>
      </c>
      <c r="F4" s="8" t="s">
        <v>27</v>
      </c>
      <c r="G4" s="8" t="s">
        <v>28</v>
      </c>
      <c r="H4" s="8" t="s">
        <v>29</v>
      </c>
      <c r="I4" s="8" t="n">
        <v>2</v>
      </c>
      <c r="J4" s="11" t="s">
        <v>36</v>
      </c>
      <c r="K4" s="10" t="str">
        <f aca="false">G4</f>
        <v>Grundkurs</v>
      </c>
      <c r="L4" s="11" t="s">
        <v>34</v>
      </c>
      <c r="M4" s="11" t="str">
        <f aca="false">B4&amp;"_"&amp;F4&amp;"_"&amp;H4&amp;"_"&amp;I4&amp;J4</f>
        <v>1_x1_1x_G_2b</v>
      </c>
      <c r="N4" s="11" t="str">
        <f aca="false">A4&amp;"-"&amp;B4&amp;"-"&amp;F4&amp;"-"&amp;H4&amp;"-"&amp;I4&amp;J4</f>
        <v>9789152302484-1-x1_1x-G-2b</v>
      </c>
      <c r="O4" s="11" t="str">
        <f aca="false">INDEX([1]'Kap 1'!$E$2:$H$1089,MATCH(Лист1!N4,[1]'Kap 1'!$E$2:$E$1089,0),4)</f>
        <v>Resonera</v>
      </c>
      <c r="P4" s="15"/>
      <c r="Q4" s="12" t="str">
        <f aca="false">INDEX([1]Freelancer!$A$1140:$J$2572,MATCH(Лист1!M4,[1]Freelancer!$G$1140:$G$2572,0),9)</f>
        <v>Svara sant eller falskt på följande: $\pi$ är ett naturligt tal.</v>
      </c>
      <c r="R4" s="8" t="e">
        <f aca="false">IF(INDEX([1]Freelancer!$A$1140:$J$2572,MATCH(Лист1!M4,[1]Freelancer!$G$1140:$G$2572,0),10)=0,"",INDEX([1]Freelancer!$A$1140:$J$2572,MATCH(Лист1!M4,[1]Freelancer!$G$1140:$G$2572,0),10))</f>
        <v>#N/A</v>
      </c>
      <c r="S4" s="13" t="s">
        <v>37</v>
      </c>
      <c r="T4" s="13" t="str">
        <f aca="false">"y"&amp;S4&amp;"y"</f>
        <v>y4_18_10y</v>
      </c>
      <c r="U4" s="13" t="str">
        <f aca="false">INDEX([1]Lista!$O$2:$S$206,MATCH(Лист1!T4,[1]Lista!$P$2:$P$206,0),3)</f>
        <v>Satser &amp; Bevis - Yttervinkelsatsen</v>
      </c>
      <c r="V4" s="13" t="str">
        <f aca="false">INDEX([1]Lista!$O$2:$S$206,MATCH(Лист1!T4,[1]Lista!$P$2:$P$206,0),4)</f>
        <v>G_4_18</v>
      </c>
      <c r="W4" s="13" t="str">
        <f aca="false">INDEX([1]Lista!$O$2:$S$206,MATCH(Лист1!T4,[1]Lista!$P$2:$P$206,0),5)</f>
        <v>Satser &amp; bevis</v>
      </c>
      <c r="X4" s="14" t="s">
        <v>32</v>
      </c>
    </row>
    <row r="5" customFormat="false" ht="35.05" hidden="false" customHeight="false" outlineLevel="0" collapsed="false">
      <c r="A5" s="7" t="n">
        <v>9789152302484</v>
      </c>
      <c r="B5" s="8" t="n">
        <v>1</v>
      </c>
      <c r="C5" s="8" t="s">
        <v>24</v>
      </c>
      <c r="D5" s="8" t="s">
        <v>25</v>
      </c>
      <c r="E5" s="8" t="s">
        <v>26</v>
      </c>
      <c r="F5" s="8" t="s">
        <v>27</v>
      </c>
      <c r="G5" s="8" t="s">
        <v>28</v>
      </c>
      <c r="H5" s="8" t="s">
        <v>29</v>
      </c>
      <c r="I5" s="8" t="n">
        <v>2</v>
      </c>
      <c r="J5" s="11" t="s">
        <v>38</v>
      </c>
      <c r="K5" s="10" t="str">
        <f aca="false">G5</f>
        <v>Grundkurs</v>
      </c>
      <c r="L5" s="11" t="s">
        <v>34</v>
      </c>
      <c r="M5" s="11" t="str">
        <f aca="false">B5&amp;"_"&amp;F5&amp;"_"&amp;H5&amp;"_"&amp;I5&amp;J5</f>
        <v>1_x1_1x_G_2c</v>
      </c>
      <c r="N5" s="11" t="str">
        <f aca="false">A5&amp;"-"&amp;B5&amp;"-"&amp;F5&amp;"-"&amp;H5&amp;"-"&amp;I5&amp;J5</f>
        <v>9789152302484-1-x1_1x-G-2c</v>
      </c>
      <c r="O5" s="11" t="str">
        <f aca="false">INDEX([1]'Kap 1'!$E$2:$H$1089,MATCH(Лист1!N5,[1]'Kap 1'!$E$2:$E$1089,0),4)</f>
        <v>Resonera</v>
      </c>
      <c r="P5" s="15"/>
      <c r="Q5" s="12" t="str">
        <f aca="false">INDEX([1]Freelancer!$A$1140:$J$2572,MATCH(Лист1!M5,[1]Freelancer!$G$1140:$G$2572,0),9)</f>
        <v>Svara sant eller falskt på följande: $\displaystyle \frac{1}{99}$ är ett rationellt tal.</v>
      </c>
      <c r="R5" s="8" t="e">
        <f aca="false">IF(INDEX([1]Freelancer!$A$1140:$J$2572,MATCH(Лист1!M5,[1]Freelancer!$G$1140:$G$2572,0),10)=0,"",INDEX([1]Freelancer!$A$1140:$J$2572,MATCH(Лист1!M5,[1]Freelancer!$G$1140:$G$2572,0),10))</f>
        <v>#N/A</v>
      </c>
      <c r="S5" s="13" t="s">
        <v>39</v>
      </c>
      <c r="T5" s="13" t="str">
        <f aca="false">"y"&amp;S5&amp;"y"</f>
        <v>y1_3_7y</v>
      </c>
      <c r="U5" s="13" t="str">
        <f aca="false">INDEX([1]Lista!$O$2:$S$206,MATCH(Лист1!T5,[1]Lista!$P$2:$P$206,0),3)</f>
        <v>Ekvationer - Ekvationer med procent</v>
      </c>
      <c r="V5" s="13" t="str">
        <f aca="false">INDEX([1]Lista!$O$2:$S$206,MATCH(Лист1!T5,[1]Lista!$P$2:$P$206,0),4)</f>
        <v>T_1_3</v>
      </c>
      <c r="W5" s="13" t="str">
        <f aca="false">INDEX([1]Lista!$O$2:$S$206,MATCH(Лист1!T5,[1]Lista!$P$2:$P$206,0),5)</f>
        <v>Ekvationer</v>
      </c>
      <c r="X5" s="14" t="s">
        <v>32</v>
      </c>
    </row>
    <row r="6" customFormat="false" ht="23.85" hidden="false" customHeight="false" outlineLevel="0" collapsed="false">
      <c r="A6" s="7" t="n">
        <v>9789152302484</v>
      </c>
      <c r="B6" s="8" t="n">
        <v>1</v>
      </c>
      <c r="C6" s="8" t="s">
        <v>24</v>
      </c>
      <c r="D6" s="8" t="s">
        <v>25</v>
      </c>
      <c r="E6" s="8" t="s">
        <v>26</v>
      </c>
      <c r="F6" s="8" t="s">
        <v>27</v>
      </c>
      <c r="G6" s="8" t="s">
        <v>28</v>
      </c>
      <c r="H6" s="8" t="s">
        <v>29</v>
      </c>
      <c r="I6" s="8" t="n">
        <v>2</v>
      </c>
      <c r="J6" s="11" t="s">
        <v>40</v>
      </c>
      <c r="K6" s="10" t="str">
        <f aca="false">G6</f>
        <v>Grundkurs</v>
      </c>
      <c r="L6" s="11" t="s">
        <v>34</v>
      </c>
      <c r="M6" s="11" t="str">
        <f aca="false">B6&amp;"_"&amp;F6&amp;"_"&amp;H6&amp;"_"&amp;I6&amp;J6</f>
        <v>1_x1_1x_G_2d</v>
      </c>
      <c r="N6" s="11" t="str">
        <f aca="false">A6&amp;"-"&amp;B6&amp;"-"&amp;F6&amp;"-"&amp;H6&amp;"-"&amp;I6&amp;J6</f>
        <v>9789152302484-1-x1_1x-G-2d</v>
      </c>
      <c r="O6" s="11" t="str">
        <f aca="false">INDEX([1]'Kap 1'!$E$2:$H$1089,MATCH(Лист1!N6,[1]'Kap 1'!$E$2:$E$1089,0),4)</f>
        <v>Resonera</v>
      </c>
      <c r="P6" s="15"/>
      <c r="Q6" s="12" t="str">
        <f aca="false">INDEX([1]Freelancer!$A$1140:$J$2572,MATCH(Лист1!M6,[1]Freelancer!$G$1140:$G$2572,0),9)</f>
        <v>Svara sant eller falskt på följande: 0 är ett reellt tal.</v>
      </c>
      <c r="R6" s="8" t="e">
        <f aca="false">IF(INDEX([1]Freelancer!$A$1140:$J$2572,MATCH(Лист1!M6,[1]Freelancer!$G$1140:$G$2572,0),10)=0,"",INDEX([1]Freelancer!$A$1140:$J$2572,MATCH(Лист1!M6,[1]Freelancer!$G$1140:$G$2572,0),10))</f>
        <v>#N/A</v>
      </c>
      <c r="S6" s="13" t="s">
        <v>41</v>
      </c>
      <c r="T6" s="13" t="str">
        <f aca="false">"y"&amp;S6&amp;"y"</f>
        <v>y2_19_14y</v>
      </c>
      <c r="U6" s="13" t="str">
        <f aca="false">INDEX([1]Lista!$O$2:$S$206,MATCH(Лист1!T6,[1]Lista!$P$2:$P$206,0),3)</f>
        <v>Procent - Procentuell förändring</v>
      </c>
      <c r="V6" s="13" t="str">
        <f aca="false">INDEX([1]Lista!$O$2:$S$206,MATCH(Лист1!T6,[1]Lista!$P$2:$P$206,0),4)</f>
        <v>SF_2_19</v>
      </c>
      <c r="W6" s="13" t="str">
        <f aca="false">INDEX([1]Lista!$O$2:$S$206,MATCH(Лист1!T6,[1]Lista!$P$2:$P$206,0),5)</f>
        <v>Procent</v>
      </c>
      <c r="X6" s="14" t="s">
        <v>32</v>
      </c>
    </row>
    <row r="7" customFormat="false" ht="35.05" hidden="false" customHeight="false" outlineLevel="0" collapsed="false">
      <c r="A7" s="7" t="n">
        <v>9789152302484</v>
      </c>
      <c r="B7" s="8" t="n">
        <v>1</v>
      </c>
      <c r="C7" s="8" t="s">
        <v>24</v>
      </c>
      <c r="D7" s="8" t="s">
        <v>25</v>
      </c>
      <c r="E7" s="8" t="s">
        <v>26</v>
      </c>
      <c r="F7" s="8" t="s">
        <v>27</v>
      </c>
      <c r="G7" s="8" t="s">
        <v>28</v>
      </c>
      <c r="H7" s="8" t="s">
        <v>29</v>
      </c>
      <c r="I7" s="8" t="n">
        <v>3</v>
      </c>
      <c r="J7" s="11" t="s">
        <v>33</v>
      </c>
      <c r="K7" s="10" t="str">
        <f aca="false">G7</f>
        <v>Grundkurs</v>
      </c>
      <c r="L7" s="11" t="s">
        <v>30</v>
      </c>
      <c r="M7" s="11" t="str">
        <f aca="false">B7&amp;"_"&amp;F7&amp;"_"&amp;H7&amp;"_"&amp;I7&amp;J7</f>
        <v>1_x1_1x_G_3a</v>
      </c>
      <c r="N7" s="11" t="str">
        <f aca="false">A7&amp;"-"&amp;B7&amp;"-"&amp;F7&amp;"-"&amp;H7&amp;"-"&amp;I7&amp;J7</f>
        <v>9789152302484-1-x1_1x-G-3a</v>
      </c>
      <c r="O7" s="11" t="str">
        <f aca="false">INDEX([1]'Kap 1'!$E$2:$H$1089,MATCH(Лист1!N7,[1]'Kap 1'!$E$2:$E$1089,0),4)</f>
        <v>Resonera</v>
      </c>
      <c r="P7" s="15"/>
      <c r="Q7" s="12" t="str">
        <f aca="false">INDEX([1]Freelancer!$A$1140:$J$2572,MATCH(Лист1!M7,[1]Freelancer!$G$1140:$G$2572,0),9)</f>
        <v>Tänk efter. Vissa av talen kan ingå i fler än en talmängd. Vilka av talen i rutan är naturliga tal</v>
      </c>
      <c r="R7" s="8" t="str">
        <f aca="false">IF(INDEX([1]Freelancer!$A$1140:$J$2572,MATCH(Лист1!M7,[1]Freelancer!$G$1140:$G$2572,0),10)=0,"",INDEX([1]Freelancer!$A$1140:$J$2572,MATCH(Лист1!M7,[1]Freelancer!$G$1140:$G$2572,0),10))</f>
        <v>MD9_9_1</v>
      </c>
      <c r="S7" s="13" t="s">
        <v>42</v>
      </c>
      <c r="T7" s="13" t="str">
        <f aca="false">"y"&amp;S7&amp;"y"</f>
        <v>y2_8_6y</v>
      </c>
      <c r="U7" s="13" t="str">
        <f aca="false">INDEX([1]Lista!$O$2:$S$206,MATCH(Лист1!T7,[1]Lista!$P$2:$P$206,0),3)</f>
        <v>Funktioner - Exponentialfunktioner</v>
      </c>
      <c r="V7" s="13" t="str">
        <f aca="false">INDEX([1]Lista!$O$2:$S$206,MATCH(Лист1!T7,[1]Lista!$P$2:$P$206,0),4)</f>
        <v>SF_2_8</v>
      </c>
      <c r="W7" s="13" t="str">
        <f aca="false">INDEX([1]Lista!$O$2:$S$206,MATCH(Лист1!T7,[1]Lista!$P$2:$P$206,0),5)</f>
        <v>Funktioner</v>
      </c>
      <c r="X7" s="14" t="s">
        <v>32</v>
      </c>
    </row>
    <row r="8" customFormat="false" ht="23.85" hidden="false" customHeight="false" outlineLevel="0" collapsed="false">
      <c r="A8" s="7" t="n">
        <v>9789152302484</v>
      </c>
      <c r="B8" s="8" t="n">
        <v>1</v>
      </c>
      <c r="C8" s="8" t="s">
        <v>24</v>
      </c>
      <c r="D8" s="8" t="s">
        <v>25</v>
      </c>
      <c r="E8" s="8" t="s">
        <v>26</v>
      </c>
      <c r="F8" s="8" t="s">
        <v>27</v>
      </c>
      <c r="G8" s="8" t="s">
        <v>28</v>
      </c>
      <c r="H8" s="8" t="s">
        <v>29</v>
      </c>
      <c r="I8" s="8" t="n">
        <v>3</v>
      </c>
      <c r="J8" s="11" t="s">
        <v>36</v>
      </c>
      <c r="K8" s="10" t="str">
        <f aca="false">G8</f>
        <v>Grundkurs</v>
      </c>
      <c r="L8" s="11" t="s">
        <v>30</v>
      </c>
      <c r="M8" s="11" t="str">
        <f aca="false">B8&amp;"_"&amp;F8&amp;"_"&amp;H8&amp;"_"&amp;I8&amp;J8</f>
        <v>1_x1_1x_G_3b</v>
      </c>
      <c r="N8" s="11" t="str">
        <f aca="false">A8&amp;"-"&amp;B8&amp;"-"&amp;F8&amp;"-"&amp;H8&amp;"-"&amp;I8&amp;J8</f>
        <v>9789152302484-1-x1_1x-G-3b</v>
      </c>
      <c r="O8" s="11" t="str">
        <f aca="false">INDEX([1]'Kap 1'!$E$2:$H$1089,MATCH(Лист1!N8,[1]'Kap 1'!$E$2:$E$1089,0),4)</f>
        <v>Resonera</v>
      </c>
      <c r="P8" s="15"/>
      <c r="Q8" s="12" t="str">
        <f aca="false">INDEX([1]Freelancer!$A$1140:$J$2572,MATCH(Лист1!M8,[1]Freelancer!$G$1140:$G$2572,0),9)</f>
        <v>Tänk efter. Vissa av talen kan ingå i fler än en talmängd. Vilka av talen i rutan är hela tal</v>
      </c>
      <c r="R8" s="8" t="str">
        <f aca="false">IF(INDEX([1]Freelancer!$A$1140:$J$2572,MATCH(Лист1!M8,[1]Freelancer!$G$1140:$G$2572,0),10)=0,"",INDEX([1]Freelancer!$A$1140:$J$2572,MATCH(Лист1!M8,[1]Freelancer!$G$1140:$G$2572,0),10))</f>
        <v>MD9_9_1</v>
      </c>
      <c r="S8" s="13" t="s">
        <v>43</v>
      </c>
      <c r="T8" s="13" t="str">
        <f aca="false">"y"&amp;S8&amp;"y"</f>
        <v>y1_3y</v>
      </c>
      <c r="U8" s="13" t="str">
        <f aca="false">INDEX([1]Lista!$O$2:$S$206,MATCH(Лист1!T8,[1]Lista!$P$2:$P$206,0),3)</f>
        <v>Ekvationer</v>
      </c>
      <c r="V8" s="13" t="str">
        <f aca="false">INDEX([1]Lista!$O$2:$S$206,MATCH(Лист1!T8,[1]Lista!$P$2:$P$206,0),4)</f>
        <v>T_1_3</v>
      </c>
      <c r="W8" s="13" t="str">
        <f aca="false">INDEX([1]Lista!$O$2:$S$206,MATCH(Лист1!T8,[1]Lista!$P$2:$P$206,0),5)</f>
        <v>Ekvationer</v>
      </c>
      <c r="X8" s="14" t="s">
        <v>32</v>
      </c>
    </row>
    <row r="9" customFormat="false" ht="35.05" hidden="false" customHeight="false" outlineLevel="0" collapsed="false">
      <c r="A9" s="7" t="n">
        <v>9789152302484</v>
      </c>
      <c r="B9" s="8" t="n">
        <v>1</v>
      </c>
      <c r="C9" s="8" t="s">
        <v>24</v>
      </c>
      <c r="D9" s="8" t="s">
        <v>25</v>
      </c>
      <c r="E9" s="8" t="s">
        <v>26</v>
      </c>
      <c r="F9" s="8" t="s">
        <v>27</v>
      </c>
      <c r="G9" s="8" t="s">
        <v>28</v>
      </c>
      <c r="H9" s="8" t="s">
        <v>29</v>
      </c>
      <c r="I9" s="8" t="n">
        <v>3</v>
      </c>
      <c r="J9" s="11" t="s">
        <v>38</v>
      </c>
      <c r="K9" s="10" t="str">
        <f aca="false">G9</f>
        <v>Grundkurs</v>
      </c>
      <c r="L9" s="11" t="s">
        <v>30</v>
      </c>
      <c r="M9" s="11" t="str">
        <f aca="false">B9&amp;"_"&amp;F9&amp;"_"&amp;H9&amp;"_"&amp;I9&amp;J9</f>
        <v>1_x1_1x_G_3c</v>
      </c>
      <c r="N9" s="11" t="str">
        <f aca="false">A9&amp;"-"&amp;B9&amp;"-"&amp;F9&amp;"-"&amp;H9&amp;"-"&amp;I9&amp;J9</f>
        <v>9789152302484-1-x1_1x-G-3c</v>
      </c>
      <c r="O9" s="11" t="str">
        <f aca="false">INDEX([1]'Kap 1'!$E$2:$H$1089,MATCH(Лист1!N9,[1]'Kap 1'!$E$2:$E$1089,0),4)</f>
        <v>Resonera</v>
      </c>
      <c r="P9" s="15"/>
      <c r="Q9" s="12" t="str">
        <f aca="false">INDEX([1]Freelancer!$A$1140:$J$2572,MATCH(Лист1!M9,[1]Freelancer!$G$1140:$G$2572,0),9)</f>
        <v>Tänk efter. Vissa av talen kan ingå i fler än en talmängd. Vilka av talen i rutan är rationella tal</v>
      </c>
      <c r="R9" s="8" t="str">
        <f aca="false">IF(INDEX([1]Freelancer!$A$1140:$J$2572,MATCH(Лист1!M9,[1]Freelancer!$G$1140:$G$2572,0),10)=0,"",INDEX([1]Freelancer!$A$1140:$J$2572,MATCH(Лист1!M9,[1]Freelancer!$G$1140:$G$2572,0),10))</f>
        <v>MD9_9_1</v>
      </c>
      <c r="S9" s="13" t="s">
        <v>44</v>
      </c>
      <c r="T9" s="13" t="str">
        <f aca="false">"y"&amp;S9&amp;"y"</f>
        <v>y6_4y</v>
      </c>
      <c r="U9" s="13" t="str">
        <f aca="false">INDEX([1]Lista!$O$2:$S$206,MATCH(Лист1!T9,[1]Lista!$P$2:$P$206,0),3)</f>
        <v>Problemlösning - Taluppfattning, aritmetik &amp; algebra</v>
      </c>
      <c r="V9" s="13" t="str">
        <f aca="false">INDEX([1]Lista!$O$2:$S$206,MATCH(Лист1!T9,[1]Lista!$P$2:$P$206,0),4)</f>
        <v>P_6_4</v>
      </c>
      <c r="W9" s="13" t="str">
        <f aca="false">INDEX([1]Lista!$O$2:$S$206,MATCH(Лист1!T9,[1]Lista!$P$2:$P$206,0),5)</f>
        <v>Problemlösning - Taluppfattning, aritmetik &amp; algebra</v>
      </c>
      <c r="X9" s="14" t="s">
        <v>32</v>
      </c>
    </row>
    <row r="10" customFormat="false" ht="23.85" hidden="false" customHeight="false" outlineLevel="0" collapsed="false">
      <c r="A10" s="7" t="n">
        <v>9789152302484</v>
      </c>
      <c r="B10" s="8" t="n">
        <v>1</v>
      </c>
      <c r="C10" s="8" t="s">
        <v>24</v>
      </c>
      <c r="D10" s="8" t="s">
        <v>25</v>
      </c>
      <c r="E10" s="8" t="s">
        <v>26</v>
      </c>
      <c r="F10" s="8" t="s">
        <v>27</v>
      </c>
      <c r="G10" s="8" t="s">
        <v>28</v>
      </c>
      <c r="H10" s="8" t="s">
        <v>29</v>
      </c>
      <c r="I10" s="8" t="n">
        <v>4</v>
      </c>
      <c r="J10" s="11" t="s">
        <v>33</v>
      </c>
      <c r="K10" s="10" t="str">
        <f aca="false">G10</f>
        <v>Grundkurs</v>
      </c>
      <c r="L10" s="11" t="s">
        <v>34</v>
      </c>
      <c r="M10" s="11" t="str">
        <f aca="false">B10&amp;"_"&amp;F10&amp;"_"&amp;H10&amp;"_"&amp;I10&amp;J10</f>
        <v>1_x1_1x_G_4a</v>
      </c>
      <c r="N10" s="11" t="str">
        <f aca="false">A10&amp;"-"&amp;B10&amp;"-"&amp;F10&amp;"-"&amp;H10&amp;"-"&amp;I10&amp;J10</f>
        <v>9789152302484-1-x1_1x-G-4a</v>
      </c>
      <c r="O10" s="11" t="str">
        <f aca="false">INDEX([1]'Kap 1'!$E$2:$H$1089,MATCH(Лист1!N10,[1]'Kap 1'!$E$2:$E$1089,0),4)</f>
        <v>Resonera</v>
      </c>
      <c r="P10" s="15"/>
      <c r="Q10" s="12" t="str">
        <f aca="false">INDEX([1]Freelancer!$A$1140:$J$2572,MATCH(Лист1!M10,[1]Freelancer!$G$1140:$G$2572,0),9)</f>
        <v>Skriv ett tal som är ett heltal men inte ett naturligt tal</v>
      </c>
      <c r="R10" s="8" t="e">
        <f aca="false">IF(INDEX([1]Freelancer!$A$1140:$J$2572,MATCH(Лист1!M10,[1]Freelancer!$G$1140:$G$2572,0),10)=0,"",INDEX([1]Freelancer!$A$1140:$J$2572,MATCH(Лист1!M10,[1]Freelancer!$G$1140:$G$2572,0),10))</f>
        <v>#N/A</v>
      </c>
      <c r="S10" s="13" t="s">
        <v>45</v>
      </c>
      <c r="T10" s="13" t="str">
        <f aca="false">"y"&amp;S10&amp;"y"</f>
        <v>y1_10_2y</v>
      </c>
      <c r="U10" s="13" t="str">
        <f aca="false">INDEX([1]Lista!$O$2:$S$206,MATCH(Лист1!T10,[1]Lista!$P$2:$P$206,0),3)</f>
        <v>Multiplikation</v>
      </c>
      <c r="V10" s="13" t="str">
        <f aca="false">INDEX([1]Lista!$O$2:$S$206,MATCH(Лист1!T10,[1]Lista!$P$2:$P$206,0),4)</f>
        <v>T_1_10</v>
      </c>
      <c r="W10" s="13" t="str">
        <f aca="false">INDEX([1]Lista!$O$2:$S$206,MATCH(Лист1!T10,[1]Lista!$P$2:$P$206,0),5)</f>
        <v>Olika räknemetoder</v>
      </c>
      <c r="X10" s="14" t="s">
        <v>32</v>
      </c>
    </row>
    <row r="11" customFormat="false" ht="23.85" hidden="false" customHeight="false" outlineLevel="0" collapsed="false">
      <c r="A11" s="7" t="n">
        <v>9789152302484</v>
      </c>
      <c r="B11" s="8" t="n">
        <v>1</v>
      </c>
      <c r="C11" s="8" t="s">
        <v>24</v>
      </c>
      <c r="D11" s="8" t="s">
        <v>25</v>
      </c>
      <c r="E11" s="8" t="s">
        <v>26</v>
      </c>
      <c r="F11" s="8" t="s">
        <v>27</v>
      </c>
      <c r="G11" s="8" t="s">
        <v>28</v>
      </c>
      <c r="H11" s="8" t="s">
        <v>29</v>
      </c>
      <c r="I11" s="8" t="n">
        <v>4</v>
      </c>
      <c r="J11" s="11" t="s">
        <v>36</v>
      </c>
      <c r="K11" s="10" t="str">
        <f aca="false">G11</f>
        <v>Grundkurs</v>
      </c>
      <c r="L11" s="11" t="s">
        <v>34</v>
      </c>
      <c r="M11" s="11" t="str">
        <f aca="false">B11&amp;"_"&amp;F11&amp;"_"&amp;H11&amp;"_"&amp;I11&amp;J11</f>
        <v>1_x1_1x_G_4b</v>
      </c>
      <c r="N11" s="11" t="str">
        <f aca="false">A11&amp;"-"&amp;B11&amp;"-"&amp;F11&amp;"-"&amp;H11&amp;"-"&amp;I11&amp;J11</f>
        <v>9789152302484-1-x1_1x-G-4b</v>
      </c>
      <c r="O11" s="11" t="str">
        <f aca="false">INDEX([1]'Kap 1'!$E$2:$H$1089,MATCH(Лист1!N11,[1]'Kap 1'!$E$2:$E$1089,0),4)</f>
        <v>Resonera</v>
      </c>
      <c r="P11" s="15"/>
      <c r="Q11" s="12" t="str">
        <f aca="false">INDEX([1]Freelancer!$A$1140:$J$2572,MATCH(Лист1!M11,[1]Freelancer!$G$1140:$G$2572,0),9)</f>
        <v>Skriv ett tal som är ett rationellt tal men inte ett heltal</v>
      </c>
      <c r="R11" s="8" t="e">
        <f aca="false">IF(INDEX([1]Freelancer!$A$1140:$J$2572,MATCH(Лист1!M11,[1]Freelancer!$G$1140:$G$2572,0),10)=0,"",INDEX([1]Freelancer!$A$1140:$J$2572,MATCH(Лист1!M11,[1]Freelancer!$G$1140:$G$2572,0),10))</f>
        <v>#N/A</v>
      </c>
      <c r="S11" s="13" t="s">
        <v>46</v>
      </c>
      <c r="T11" s="13" t="str">
        <f aca="false">"y"&amp;S11&amp;"y"</f>
        <v>y3_2_5y</v>
      </c>
      <c r="U11" s="13" t="str">
        <f aca="false">INDEX([1]Lista!$O$2:$S$206,MATCH(Лист1!T11,[1]Lista!$P$2:$P$206,0),3)</f>
        <v>Statistik - Lägesmått</v>
      </c>
      <c r="V11" s="13" t="str">
        <f aca="false">INDEX([1]Lista!$O$2:$S$206,MATCH(Лист1!T11,[1]Lista!$P$2:$P$206,0),4)</f>
        <v>SS_3_2</v>
      </c>
      <c r="W11" s="13" t="str">
        <f aca="false">INDEX([1]Lista!$O$2:$S$206,MATCH(Лист1!T11,[1]Lista!$P$2:$P$206,0),5)</f>
        <v>Statistik</v>
      </c>
      <c r="X11" s="14" t="s">
        <v>32</v>
      </c>
    </row>
    <row r="12" customFormat="false" ht="46.25" hidden="false" customHeight="false" outlineLevel="0" collapsed="false">
      <c r="A12" s="7" t="n">
        <v>9789152302484</v>
      </c>
      <c r="B12" s="8" t="n">
        <v>1</v>
      </c>
      <c r="C12" s="8" t="s">
        <v>24</v>
      </c>
      <c r="D12" s="8" t="s">
        <v>25</v>
      </c>
      <c r="E12" s="8" t="s">
        <v>26</v>
      </c>
      <c r="F12" s="8" t="s">
        <v>27</v>
      </c>
      <c r="G12" s="8" t="s">
        <v>28</v>
      </c>
      <c r="H12" s="8" t="s">
        <v>29</v>
      </c>
      <c r="I12" s="8" t="n">
        <v>5</v>
      </c>
      <c r="J12" s="11" t="s">
        <v>33</v>
      </c>
      <c r="K12" s="10" t="str">
        <f aca="false">G12</f>
        <v>Grundkurs</v>
      </c>
      <c r="L12" s="11" t="s">
        <v>30</v>
      </c>
      <c r="M12" s="11" t="str">
        <f aca="false">B12&amp;"_"&amp;F12&amp;"_"&amp;H12&amp;"_"&amp;I12&amp;J12</f>
        <v>1_x1_1x_G_5a</v>
      </c>
      <c r="N12" s="11" t="str">
        <f aca="false">A12&amp;"-"&amp;B12&amp;"-"&amp;F12&amp;"-"&amp;H12&amp;"-"&amp;I12&amp;J12</f>
        <v>9789152302484-1-x1_1x-G-5a</v>
      </c>
      <c r="O12" s="11" t="str">
        <f aca="false">INDEX([1]'Kap 1'!$E$2:$H$1089,MATCH(Лист1!N12,[1]'Kap 1'!$E$2:$E$1089,0),4)</f>
        <v>Rita</v>
      </c>
      <c r="P12" s="15"/>
      <c r="Q12" s="12" t="str">
        <f aca="false">INDEX([1]Freelancer!$A$1140:$J$2572,MATCH(Лист1!M12,[1]Freelancer!$G$1140:$G$2572,0),9)</f>
        <v>Avgör om följande påståenden alltid är sanna, alltid falska, eller kan vara både sanna och falska. Rita av tipsraden och kryssa i ditt svar. Ett naturligt tal är ett heltal.</v>
      </c>
      <c r="R12" s="8" t="str">
        <f aca="false">IF(INDEX([1]Freelancer!$A$1140:$J$2572,MATCH(Лист1!M12,[1]Freelancer!$G$1140:$G$2572,0),10)=0,"",INDEX([1]Freelancer!$A$1140:$J$2572,MATCH(Лист1!M12,[1]Freelancer!$G$1140:$G$2572,0),10))</f>
        <v>MD9_9_2</v>
      </c>
      <c r="S12" s="13" t="s">
        <v>47</v>
      </c>
      <c r="T12" s="13" t="str">
        <f aca="false">"y"&amp;S12&amp;"y"</f>
        <v>y1_3_15y</v>
      </c>
      <c r="U12" s="13" t="str">
        <f aca="false">INDEX([1]Lista!$O$2:$S$206,MATCH(Лист1!T12,[1]Lista!$P$2:$P$206,0),3)</f>
        <v>Ekvationer - Teckna ekvationer</v>
      </c>
      <c r="V12" s="13" t="str">
        <f aca="false">INDEX([1]Lista!$O$2:$S$206,MATCH(Лист1!T12,[1]Lista!$P$2:$P$206,0),4)</f>
        <v>T_1_3</v>
      </c>
      <c r="W12" s="13" t="str">
        <f aca="false">INDEX([1]Lista!$O$2:$S$206,MATCH(Лист1!T12,[1]Lista!$P$2:$P$206,0),5)</f>
        <v>Ekvationer</v>
      </c>
      <c r="X12" s="14" t="s">
        <v>32</v>
      </c>
    </row>
    <row r="13" customFormat="false" ht="46.25" hidden="false" customHeight="false" outlineLevel="0" collapsed="false">
      <c r="A13" s="7" t="n">
        <v>9789152302484</v>
      </c>
      <c r="B13" s="8" t="n">
        <v>1</v>
      </c>
      <c r="C13" s="8" t="s">
        <v>24</v>
      </c>
      <c r="D13" s="8" t="s">
        <v>25</v>
      </c>
      <c r="E13" s="8" t="s">
        <v>26</v>
      </c>
      <c r="F13" s="8" t="s">
        <v>27</v>
      </c>
      <c r="G13" s="8" t="s">
        <v>28</v>
      </c>
      <c r="H13" s="8" t="s">
        <v>29</v>
      </c>
      <c r="I13" s="8" t="n">
        <v>5</v>
      </c>
      <c r="J13" s="11" t="s">
        <v>36</v>
      </c>
      <c r="K13" s="10" t="str">
        <f aca="false">G13</f>
        <v>Grundkurs</v>
      </c>
      <c r="L13" s="11" t="s">
        <v>30</v>
      </c>
      <c r="M13" s="11" t="str">
        <f aca="false">B13&amp;"_"&amp;F13&amp;"_"&amp;H13&amp;"_"&amp;I13&amp;J13</f>
        <v>1_x1_1x_G_5b</v>
      </c>
      <c r="N13" s="11" t="str">
        <f aca="false">A13&amp;"-"&amp;B13&amp;"-"&amp;F13&amp;"-"&amp;H13&amp;"-"&amp;I13&amp;J13</f>
        <v>9789152302484-1-x1_1x-G-5b</v>
      </c>
      <c r="O13" s="11" t="str">
        <f aca="false">INDEX([1]'Kap 1'!$E$2:$H$1089,MATCH(Лист1!N13,[1]'Kap 1'!$E$2:$E$1089,0),4)</f>
        <v>Rita</v>
      </c>
      <c r="P13" s="15"/>
      <c r="Q13" s="12" t="str">
        <f aca="false">INDEX([1]Freelancer!$A$1140:$J$2572,MATCH(Лист1!M13,[1]Freelancer!$G$1140:$G$2572,0),9)</f>
        <v>Avgör om följande påståenden alltid är sanna, alltid falska, eller kan vara både sanna och falska. Rita av tipsraden och kryssa i ditt svar. Ett heltal är ett naturligt tal.</v>
      </c>
      <c r="R13" s="8" t="str">
        <f aca="false">IF(INDEX([1]Freelancer!$A$1140:$J$2572,MATCH(Лист1!M13,[1]Freelancer!$G$1140:$G$2572,0),10)=0,"",INDEX([1]Freelancer!$A$1140:$J$2572,MATCH(Лист1!M13,[1]Freelancer!$G$1140:$G$2572,0),10))</f>
        <v>MD9_9_2</v>
      </c>
      <c r="S13" s="13" t="s">
        <v>48</v>
      </c>
      <c r="T13" s="13" t="str">
        <f aca="false">"y"&amp;S13&amp;"y"</f>
        <v>y4_18_6y</v>
      </c>
      <c r="U13" s="13" t="str">
        <f aca="false">INDEX([1]Lista!$O$2:$S$206,MATCH(Лист1!T13,[1]Lista!$P$2:$P$206,0),3)</f>
        <v>Satser &amp; Bevis - Randvinkelsatsen</v>
      </c>
      <c r="V13" s="13" t="str">
        <f aca="false">INDEX([1]Lista!$O$2:$S$206,MATCH(Лист1!T13,[1]Lista!$P$2:$P$206,0),4)</f>
        <v>G_4_18</v>
      </c>
      <c r="W13" s="13" t="str">
        <f aca="false">INDEX([1]Lista!$O$2:$S$206,MATCH(Лист1!T13,[1]Lista!$P$2:$P$206,0),5)</f>
        <v>Satser &amp; bevis</v>
      </c>
      <c r="X13" s="14" t="s">
        <v>32</v>
      </c>
    </row>
    <row r="14" customFormat="false" ht="57.45" hidden="false" customHeight="false" outlineLevel="0" collapsed="false">
      <c r="A14" s="7" t="n">
        <v>9789152302484</v>
      </c>
      <c r="B14" s="8" t="n">
        <v>1</v>
      </c>
      <c r="C14" s="8" t="s">
        <v>24</v>
      </c>
      <c r="D14" s="8" t="s">
        <v>25</v>
      </c>
      <c r="E14" s="8" t="s">
        <v>26</v>
      </c>
      <c r="F14" s="8" t="s">
        <v>27</v>
      </c>
      <c r="G14" s="8" t="s">
        <v>28</v>
      </c>
      <c r="H14" s="8" t="s">
        <v>29</v>
      </c>
      <c r="I14" s="8" t="n">
        <v>5</v>
      </c>
      <c r="J14" s="11" t="s">
        <v>38</v>
      </c>
      <c r="K14" s="10" t="str">
        <f aca="false">G14</f>
        <v>Grundkurs</v>
      </c>
      <c r="L14" s="11" t="s">
        <v>30</v>
      </c>
      <c r="M14" s="11" t="str">
        <f aca="false">B14&amp;"_"&amp;F14&amp;"_"&amp;H14&amp;"_"&amp;I14&amp;J14</f>
        <v>1_x1_1x_G_5c</v>
      </c>
      <c r="N14" s="11" t="str">
        <f aca="false">A14&amp;"-"&amp;B14&amp;"-"&amp;F14&amp;"-"&amp;H14&amp;"-"&amp;I14&amp;J14</f>
        <v>9789152302484-1-x1_1x-G-5c</v>
      </c>
      <c r="O14" s="11" t="str">
        <f aca="false">INDEX([1]'Kap 1'!$E$2:$H$1089,MATCH(Лист1!N14,[1]'Kap 1'!$E$2:$E$1089,0),4)</f>
        <v>Rita</v>
      </c>
      <c r="P14" s="15"/>
      <c r="Q14" s="12" t="str">
        <f aca="false">INDEX([1]Freelancer!$A$1140:$J$2572,MATCH(Лист1!M14,[1]Freelancer!$G$1140:$G$2572,0),9)</f>
        <v>Avgör om följande påståenden alltid är sanna, alltid falska, eller kan vara både sanna och falska. Rita av tipsraden och kryssa i ditt svar. Ett negativt tal är ett naturligt tal.</v>
      </c>
      <c r="R14" s="8" t="str">
        <f aca="false">IF(INDEX([1]Freelancer!$A$1140:$J$2572,MATCH(Лист1!M14,[1]Freelancer!$G$1140:$G$2572,0),10)=0,"",INDEX([1]Freelancer!$A$1140:$J$2572,MATCH(Лист1!M14,[1]Freelancer!$G$1140:$G$2572,0),10))</f>
        <v>MD9_9_2</v>
      </c>
      <c r="S14" s="13" t="s">
        <v>49</v>
      </c>
      <c r="T14" s="13" t="str">
        <f aca="false">"y"&amp;S14&amp;"y"</f>
        <v>y1_3_6y</v>
      </c>
      <c r="U14" s="13" t="str">
        <f aca="false">INDEX([1]Lista!$O$2:$S$206,MATCH(Лист1!T14,[1]Lista!$P$2:$P$206,0),3)</f>
        <v>Ekvationer - Ekvationer med potenser</v>
      </c>
      <c r="V14" s="13" t="str">
        <f aca="false">INDEX([1]Lista!$O$2:$S$206,MATCH(Лист1!T14,[1]Lista!$P$2:$P$206,0),4)</f>
        <v>T_1_3</v>
      </c>
      <c r="W14" s="13" t="str">
        <f aca="false">INDEX([1]Lista!$O$2:$S$206,MATCH(Лист1!T14,[1]Lista!$P$2:$P$206,0),5)</f>
        <v>Ekvationer</v>
      </c>
      <c r="X14" s="14" t="s">
        <v>32</v>
      </c>
    </row>
    <row r="15" customFormat="false" ht="57.45" hidden="false" customHeight="false" outlineLevel="0" collapsed="false">
      <c r="A15" s="7" t="n">
        <v>9789152302484</v>
      </c>
      <c r="B15" s="8" t="n">
        <v>1</v>
      </c>
      <c r="C15" s="8" t="s">
        <v>24</v>
      </c>
      <c r="D15" s="8" t="s">
        <v>25</v>
      </c>
      <c r="E15" s="8" t="s">
        <v>26</v>
      </c>
      <c r="F15" s="8" t="s">
        <v>27</v>
      </c>
      <c r="G15" s="8" t="s">
        <v>28</v>
      </c>
      <c r="H15" s="8" t="s">
        <v>29</v>
      </c>
      <c r="I15" s="8" t="n">
        <v>5</v>
      </c>
      <c r="J15" s="11" t="s">
        <v>40</v>
      </c>
      <c r="K15" s="10" t="str">
        <f aca="false">G15</f>
        <v>Grundkurs</v>
      </c>
      <c r="L15" s="11" t="s">
        <v>30</v>
      </c>
      <c r="M15" s="11" t="str">
        <f aca="false">B15&amp;"_"&amp;F15&amp;"_"&amp;H15&amp;"_"&amp;I15&amp;J15</f>
        <v>1_x1_1x_G_5d</v>
      </c>
      <c r="N15" s="11" t="str">
        <f aca="false">A15&amp;"-"&amp;B15&amp;"-"&amp;F15&amp;"-"&amp;H15&amp;"-"&amp;I15&amp;J15</f>
        <v>9789152302484-1-x1_1x-G-5d</v>
      </c>
      <c r="O15" s="11" t="str">
        <f aca="false">INDEX([1]'Kap 1'!$E$2:$H$1089,MATCH(Лист1!N15,[1]'Kap 1'!$E$2:$E$1089,0),4)</f>
        <v>Rita</v>
      </c>
      <c r="P15" s="15"/>
      <c r="Q15" s="12" t="str">
        <f aca="false">INDEX([1]Freelancer!$A$1140:$J$2572,MATCH(Лист1!M15,[1]Freelancer!$G$1140:$G$2572,0),9)</f>
        <v>Avgör om följande påståenden alltid är sanna, alltid falska, eller kan vara både sanna och falska. Rita av tipsraden och kryssa i ditt svar. Ett rationellt tal är ett naturligt tal.</v>
      </c>
      <c r="R15" s="8" t="str">
        <f aca="false">IF(INDEX([1]Freelancer!$A$1140:$J$2572,MATCH(Лист1!M15,[1]Freelancer!$G$1140:$G$2572,0),10)=0,"",INDEX([1]Freelancer!$A$1140:$J$2572,MATCH(Лист1!M15,[1]Freelancer!$G$1140:$G$2572,0),10))</f>
        <v>MD9_9_2</v>
      </c>
      <c r="S15" s="13" t="s">
        <v>50</v>
      </c>
      <c r="T15" s="13" t="str">
        <f aca="false">"y"&amp;S15&amp;"y"</f>
        <v>y4_14y</v>
      </c>
      <c r="U15" s="13" t="str">
        <f aca="false">INDEX([1]Lista!$O$2:$S$206,MATCH(Лист1!T15,[1]Lista!$P$2:$P$206,0),3)</f>
        <v>Månghörningar</v>
      </c>
      <c r="V15" s="13" t="str">
        <f aca="false">INDEX([1]Lista!$O$2:$S$206,MATCH(Лист1!T15,[1]Lista!$P$2:$P$206,0),4)</f>
        <v>G_4_14</v>
      </c>
      <c r="W15" s="13" t="str">
        <f aca="false">INDEX([1]Lista!$O$2:$S$206,MATCH(Лист1!T15,[1]Lista!$P$2:$P$206,0),5)</f>
        <v>Månghörningar</v>
      </c>
      <c r="X15" s="14" t="s">
        <v>32</v>
      </c>
    </row>
    <row r="16" customFormat="false" ht="57.45" hidden="false" customHeight="false" outlineLevel="0" collapsed="false">
      <c r="A16" s="7" t="n">
        <v>9789152302484</v>
      </c>
      <c r="B16" s="8" t="n">
        <v>1</v>
      </c>
      <c r="C16" s="8" t="s">
        <v>24</v>
      </c>
      <c r="D16" s="8" t="s">
        <v>25</v>
      </c>
      <c r="E16" s="8" t="s">
        <v>26</v>
      </c>
      <c r="F16" s="8" t="s">
        <v>27</v>
      </c>
      <c r="G16" s="8" t="s">
        <v>28</v>
      </c>
      <c r="H16" s="8" t="s">
        <v>29</v>
      </c>
      <c r="I16" s="8" t="n">
        <v>5</v>
      </c>
      <c r="J16" s="11" t="s">
        <v>51</v>
      </c>
      <c r="K16" s="10" t="str">
        <f aca="false">G16</f>
        <v>Grundkurs</v>
      </c>
      <c r="L16" s="11" t="s">
        <v>30</v>
      </c>
      <c r="M16" s="11" t="str">
        <f aca="false">B16&amp;"_"&amp;F16&amp;"_"&amp;H16&amp;"_"&amp;I16&amp;J16</f>
        <v>1_x1_1x_G_5e</v>
      </c>
      <c r="N16" s="11" t="str">
        <f aca="false">A16&amp;"-"&amp;B16&amp;"-"&amp;F16&amp;"-"&amp;H16&amp;"-"&amp;I16&amp;J16</f>
        <v>9789152302484-1-x1_1x-G-5e</v>
      </c>
      <c r="O16" s="11" t="str">
        <f aca="false">INDEX([1]'Kap 1'!$E$2:$H$1089,MATCH(Лист1!N16,[1]'Kap 1'!$E$2:$E$1089,0),4)</f>
        <v>Rita</v>
      </c>
      <c r="P16" s="15"/>
      <c r="Q16" s="12" t="str">
        <f aca="false">INDEX([1]Freelancer!$A$1140:$J$2572,MATCH(Лист1!M16,[1]Freelancer!$G$1140:$G$2572,0),9)</f>
        <v>Avgör om följande påståenden alltid är sanna, alltid falska, eller kan vara både sanna och falska. Rita av tipsraden och kryssa i ditt svar. Ett rationellt tal är ett reellt tal.</v>
      </c>
      <c r="R16" s="8" t="str">
        <f aca="false">IF(INDEX([1]Freelancer!$A$1140:$J$2572,MATCH(Лист1!M16,[1]Freelancer!$G$1140:$G$2572,0),10)=0,"",INDEX([1]Freelancer!$A$1140:$J$2572,MATCH(Лист1!M16,[1]Freelancer!$G$1140:$G$2572,0),10))</f>
        <v>MD9_9_2</v>
      </c>
      <c r="S16" s="13" t="s">
        <v>52</v>
      </c>
      <c r="T16" s="13" t="str">
        <f aca="false">"y"&amp;S16&amp;"y"</f>
        <v>y1_17_4y</v>
      </c>
      <c r="U16" s="13" t="str">
        <f aca="false">INDEX([1]Lista!$O$2:$S$206,MATCH(Лист1!T16,[1]Lista!$P$2:$P$206,0),3)</f>
        <v>Tal - Naturliga tal</v>
      </c>
      <c r="V16" s="13" t="str">
        <f aca="false">INDEX([1]Lista!$O$2:$S$206,MATCH(Лист1!T16,[1]Lista!$P$2:$P$206,0),4)</f>
        <v>T_1_17</v>
      </c>
      <c r="W16" s="13" t="str">
        <f aca="false">INDEX([1]Lista!$O$2:$S$206,MATCH(Лист1!T16,[1]Lista!$P$2:$P$206,0),5)</f>
        <v>Tal</v>
      </c>
      <c r="X16" s="14" t="s">
        <v>32</v>
      </c>
    </row>
    <row r="17" customFormat="false" ht="57.45" hidden="false" customHeight="false" outlineLevel="0" collapsed="false">
      <c r="A17" s="7" t="n">
        <v>9789152302484</v>
      </c>
      <c r="B17" s="8" t="n">
        <v>1</v>
      </c>
      <c r="C17" s="8" t="s">
        <v>24</v>
      </c>
      <c r="D17" s="8" t="s">
        <v>25</v>
      </c>
      <c r="E17" s="8" t="s">
        <v>26</v>
      </c>
      <c r="F17" s="8" t="s">
        <v>27</v>
      </c>
      <c r="G17" s="8" t="s">
        <v>28</v>
      </c>
      <c r="H17" s="8" t="s">
        <v>29</v>
      </c>
      <c r="I17" s="8" t="n">
        <v>5</v>
      </c>
      <c r="J17" s="11" t="s">
        <v>53</v>
      </c>
      <c r="K17" s="10" t="str">
        <f aca="false">G17</f>
        <v>Grundkurs</v>
      </c>
      <c r="L17" s="11" t="s">
        <v>30</v>
      </c>
      <c r="M17" s="11" t="str">
        <f aca="false">B17&amp;"_"&amp;F17&amp;"_"&amp;H17&amp;"_"&amp;I17&amp;J17</f>
        <v>1_x1_1x_G_5f</v>
      </c>
      <c r="N17" s="11" t="str">
        <f aca="false">A17&amp;"-"&amp;B17&amp;"-"&amp;F17&amp;"-"&amp;H17&amp;"-"&amp;I17&amp;J17</f>
        <v>9789152302484-1-x1_1x-G-5f</v>
      </c>
      <c r="O17" s="11" t="str">
        <f aca="false">INDEX([1]'Kap 1'!$E$2:$H$1089,MATCH(Лист1!N17,[1]'Kap 1'!$E$2:$E$1089,0),4)</f>
        <v>Rita</v>
      </c>
      <c r="P17" s="15"/>
      <c r="Q17" s="12" t="str">
        <f aca="false">INDEX([1]Freelancer!$A$1140:$J$2572,MATCH(Лист1!M17,[1]Freelancer!$G$1140:$G$2572,0),9)</f>
        <v>Avgör om följande påståenden alltid är sanna, alltid falska, eller kan vara både sanna och falska. Rita av tipsraden och kryssa i ditt svar. Ett irrationellt tal är ett reellt tal.</v>
      </c>
      <c r="R17" s="8" t="str">
        <f aca="false">IF(INDEX([1]Freelancer!$A$1140:$J$2572,MATCH(Лист1!M17,[1]Freelancer!$G$1140:$G$2572,0),10)=0,"",INDEX([1]Freelancer!$A$1140:$J$2572,MATCH(Лист1!M17,[1]Freelancer!$G$1140:$G$2572,0),10))</f>
        <v>MD9_9_2</v>
      </c>
      <c r="S17" s="13" t="s">
        <v>54</v>
      </c>
      <c r="T17" s="13" t="str">
        <f aca="false">"y"&amp;S17&amp;"y"</f>
        <v>y1_5_1y</v>
      </c>
      <c r="U17" s="13" t="str">
        <f aca="false">INDEX([1]Lista!$O$2:$S$206,MATCH(Лист1!T17,[1]Lista!$P$2:$P$206,0),3)</f>
        <v>Ekvationssystem - 3 obekanta</v>
      </c>
      <c r="V17" s="13" t="str">
        <f aca="false">INDEX([1]Lista!$O$2:$S$206,MATCH(Лист1!T17,[1]Lista!$P$2:$P$206,0),4)</f>
        <v>T_1_5</v>
      </c>
      <c r="W17" s="13" t="str">
        <f aca="false">INDEX([1]Lista!$O$2:$S$206,MATCH(Лист1!T17,[1]Lista!$P$2:$P$206,0),5)</f>
        <v>Ekvationssystem</v>
      </c>
      <c r="X17" s="14" t="s">
        <v>32</v>
      </c>
    </row>
    <row r="18" customFormat="false" ht="35.05" hidden="false" customHeight="false" outlineLevel="0" collapsed="false">
      <c r="A18" s="7" t="n">
        <v>9789152302484</v>
      </c>
      <c r="B18" s="8" t="n">
        <v>1</v>
      </c>
      <c r="C18" s="8" t="s">
        <v>24</v>
      </c>
      <c r="D18" s="8" t="s">
        <v>25</v>
      </c>
      <c r="E18" s="8" t="s">
        <v>26</v>
      </c>
      <c r="F18" s="8" t="s">
        <v>27</v>
      </c>
      <c r="G18" s="8" t="s">
        <v>28</v>
      </c>
      <c r="H18" s="8" t="s">
        <v>29</v>
      </c>
      <c r="I18" s="11" t="n">
        <v>6</v>
      </c>
      <c r="J18" s="11"/>
      <c r="K18" s="10" t="str">
        <f aca="false">G18</f>
        <v>Grundkurs</v>
      </c>
      <c r="L18" s="11" t="s">
        <v>34</v>
      </c>
      <c r="M18" s="11" t="str">
        <f aca="false">B18&amp;"_"&amp;F18&amp;"_"&amp;H18&amp;"_"&amp;I18&amp;J18</f>
        <v>1_x1_1x_G_6</v>
      </c>
      <c r="N18" s="11" t="str">
        <f aca="false">A18&amp;"-"&amp;B18&amp;"-"&amp;F18&amp;"-"&amp;H18&amp;"-"&amp;I18&amp;J18</f>
        <v>9789152302484-1-x1_1x-G-6</v>
      </c>
      <c r="O18" s="11" t="str">
        <f aca="false">INDEX([1]'Kap 1'!$E$2:$H$1089,MATCH(Лист1!N18,[1]'Kap 1'!$E$2:$E$1089,0),4)</f>
        <v>Resonera</v>
      </c>
      <c r="P18" s="15"/>
      <c r="Q18" s="12" t="str">
        <f aca="false">INDEX([1]Freelancer!$A$1140:$J$2572,MATCH(Лист1!M18,[1]Freelancer!$G$1140:$G$2572,0),9)</f>
        <v>John säger att 0,454 är ett rationellt tal och kan skrivas som en kvot av två hela tal. Visa att han har rätt.</v>
      </c>
      <c r="R18" s="8" t="e">
        <f aca="false">IF(INDEX([1]Freelancer!$A$1140:$J$2572,MATCH(Лист1!M18,[1]Freelancer!$G$1140:$G$2572,0),10)=0,"",INDEX([1]Freelancer!$A$1140:$J$2572,MATCH(Лист1!M18,[1]Freelancer!$G$1140:$G$2572,0),10))</f>
        <v>#N/A</v>
      </c>
      <c r="S18" s="13" t="s">
        <v>55</v>
      </c>
      <c r="T18" s="13" t="str">
        <f aca="false">"y"&amp;S18&amp;"y"</f>
        <v>y2_24_1y</v>
      </c>
      <c r="U18" s="13" t="str">
        <f aca="false">INDEX([1]Lista!$O$2:$S$206,MATCH(Лист1!T18,[1]Lista!$P$2:$P$206,0),3)</f>
        <v>Variabler och uttryck - Faktorisering</v>
      </c>
      <c r="V18" s="13" t="str">
        <f aca="false">INDEX([1]Lista!$O$2:$S$206,MATCH(Лист1!T18,[1]Lista!$P$2:$P$206,0),4)</f>
        <v>SF_2_24</v>
      </c>
      <c r="W18" s="13" t="str">
        <f aca="false">INDEX([1]Lista!$O$2:$S$206,MATCH(Лист1!T18,[1]Lista!$P$2:$P$206,0),5)</f>
        <v>Variabler och uttryck</v>
      </c>
      <c r="X18" s="14" t="s">
        <v>32</v>
      </c>
    </row>
    <row r="19" customFormat="false" ht="23.85" hidden="false" customHeight="false" outlineLevel="0" collapsed="false">
      <c r="A19" s="7" t="n">
        <v>9789152302484</v>
      </c>
      <c r="B19" s="8" t="n">
        <v>1</v>
      </c>
      <c r="C19" s="8" t="s">
        <v>24</v>
      </c>
      <c r="D19" s="8" t="s">
        <v>25</v>
      </c>
      <c r="E19" s="8" t="s">
        <v>26</v>
      </c>
      <c r="F19" s="8" t="s">
        <v>27</v>
      </c>
      <c r="G19" s="8" t="s">
        <v>28</v>
      </c>
      <c r="H19" s="8" t="s">
        <v>29</v>
      </c>
      <c r="I19" s="11" t="n">
        <v>7</v>
      </c>
      <c r="J19" s="11" t="s">
        <v>33</v>
      </c>
      <c r="K19" s="10" t="str">
        <f aca="false">G19</f>
        <v>Grundkurs</v>
      </c>
      <c r="L19" s="11" t="s">
        <v>30</v>
      </c>
      <c r="M19" s="11" t="str">
        <f aca="false">B19&amp;"_"&amp;F19&amp;"_"&amp;H19&amp;"_"&amp;I19&amp;J19</f>
        <v>1_x1_1x_G_7a</v>
      </c>
      <c r="N19" s="11" t="str">
        <f aca="false">A19&amp;"-"&amp;B19&amp;"-"&amp;F19&amp;"-"&amp;H19&amp;"-"&amp;I19&amp;J19</f>
        <v>9789152302484-1-x1_1x-G-7a</v>
      </c>
      <c r="O19" s="11" t="str">
        <f aca="false">INDEX([1]'Kap 1'!$E$2:$H$1089,MATCH(Лист1!N19,[1]'Kap 1'!$E$2:$E$1089,0),4)</f>
        <v>Resonera</v>
      </c>
      <c r="P19" s="15"/>
      <c r="Q19" s="12" t="str">
        <f aca="false">INDEX([1]Freelancer!$A$1140:$J$2572,MATCH(Лист1!M19,[1]Freelancer!$G$1140:$G$2572,0),9)</f>
        <v>Använd delbarhetsreglerna och ta reda på vilka av talen som är delbara med  2</v>
      </c>
      <c r="R19" s="8" t="str">
        <f aca="false">IF(INDEX([1]Freelancer!$A$1140:$J$2572,MATCH(Лист1!M19,[1]Freelancer!$G$1140:$G$2572,0),10)=0,"",INDEX([1]Freelancer!$A$1140:$J$2572,MATCH(Лист1!M19,[1]Freelancer!$G$1140:$G$2572,0),10))</f>
        <v>MD9_10_1</v>
      </c>
      <c r="S19" s="13" t="s">
        <v>56</v>
      </c>
      <c r="T19" s="13" t="str">
        <f aca="false">"y"&amp;S19&amp;"y"</f>
        <v>y3_1_11y</v>
      </c>
      <c r="U19" s="13" t="str">
        <f aca="false">INDEX([1]Lista!$O$2:$S$206,MATCH(Лист1!T19,[1]Lista!$P$2:$P$206,0),3)</f>
        <v>Sannolikhetslära - Pascals triangel</v>
      </c>
      <c r="V19" s="13" t="str">
        <f aca="false">INDEX([1]Lista!$O$2:$S$206,MATCH(Лист1!T19,[1]Lista!$P$2:$P$206,0),4)</f>
        <v>SS_3_1</v>
      </c>
      <c r="W19" s="13" t="str">
        <f aca="false">INDEX([1]Lista!$O$2:$S$206,MATCH(Лист1!T19,[1]Lista!$P$2:$P$206,0),5)</f>
        <v>Sannolikhetslära</v>
      </c>
      <c r="X19" s="14" t="s">
        <v>32</v>
      </c>
    </row>
    <row r="20" customFormat="false" ht="23.85" hidden="false" customHeight="false" outlineLevel="0" collapsed="false">
      <c r="A20" s="7" t="n">
        <v>9789152302484</v>
      </c>
      <c r="B20" s="8" t="n">
        <v>1</v>
      </c>
      <c r="C20" s="8" t="s">
        <v>24</v>
      </c>
      <c r="D20" s="8" t="s">
        <v>25</v>
      </c>
      <c r="E20" s="8" t="s">
        <v>26</v>
      </c>
      <c r="F20" s="8" t="s">
        <v>27</v>
      </c>
      <c r="G20" s="8" t="s">
        <v>28</v>
      </c>
      <c r="H20" s="8" t="s">
        <v>29</v>
      </c>
      <c r="I20" s="11" t="n">
        <v>7</v>
      </c>
      <c r="J20" s="11" t="s">
        <v>36</v>
      </c>
      <c r="K20" s="10" t="str">
        <f aca="false">G20</f>
        <v>Grundkurs</v>
      </c>
      <c r="L20" s="11" t="s">
        <v>30</v>
      </c>
      <c r="M20" s="11" t="str">
        <f aca="false">B20&amp;"_"&amp;F20&amp;"_"&amp;H20&amp;"_"&amp;I20&amp;J20</f>
        <v>1_x1_1x_G_7b</v>
      </c>
      <c r="N20" s="11" t="str">
        <f aca="false">A20&amp;"-"&amp;B20&amp;"-"&amp;F20&amp;"-"&amp;H20&amp;"-"&amp;I20&amp;J20</f>
        <v>9789152302484-1-x1_1x-G-7b</v>
      </c>
      <c r="O20" s="11" t="str">
        <f aca="false">INDEX([1]'Kap 1'!$E$2:$H$1089,MATCH(Лист1!N20,[1]'Kap 1'!$E$2:$E$1089,0),4)</f>
        <v>Resonera</v>
      </c>
      <c r="P20" s="15"/>
      <c r="Q20" s="12" t="str">
        <f aca="false">INDEX([1]Freelancer!$A$1140:$J$2572,MATCH(Лист1!M20,[1]Freelancer!$G$1140:$G$2572,0),9)</f>
        <v>Använd delbarhetsreglerna och ta reda på vilka av talen som är delbara med 5</v>
      </c>
      <c r="R20" s="8" t="str">
        <f aca="false">IF(INDEX([1]Freelancer!$A$1140:$J$2572,MATCH(Лист1!M20,[1]Freelancer!$G$1140:$G$2572,0),10)=0,"",INDEX([1]Freelancer!$A$1140:$J$2572,MATCH(Лист1!M20,[1]Freelancer!$G$1140:$G$2572,0),10))</f>
        <v>MD9_10_1</v>
      </c>
      <c r="S20" s="13" t="s">
        <v>57</v>
      </c>
      <c r="T20" s="13" t="str">
        <f aca="false">"y"&amp;S20&amp;"y"</f>
        <v>y1_17_9y</v>
      </c>
      <c r="U20" s="13" t="str">
        <f aca="false">INDEX([1]Lista!$O$2:$S$206,MATCH(Лист1!T20,[1]Lista!$P$2:$P$206,0),3)</f>
        <v>Tal - Reella tal</v>
      </c>
      <c r="V20" s="13" t="str">
        <f aca="false">INDEX([1]Lista!$O$2:$S$206,MATCH(Лист1!T20,[1]Lista!$P$2:$P$206,0),4)</f>
        <v>T_1_17</v>
      </c>
      <c r="W20" s="13" t="str">
        <f aca="false">INDEX([1]Lista!$O$2:$S$206,MATCH(Лист1!T20,[1]Lista!$P$2:$P$206,0),5)</f>
        <v>Tal</v>
      </c>
      <c r="X20" s="14" t="s">
        <v>32</v>
      </c>
    </row>
    <row r="21" customFormat="false" ht="15.65" hidden="false" customHeight="false" outlineLevel="0" collapsed="false">
      <c r="A21" s="7" t="n">
        <v>9789152302484</v>
      </c>
      <c r="B21" s="8" t="n">
        <v>1</v>
      </c>
      <c r="C21" s="8" t="s">
        <v>24</v>
      </c>
      <c r="D21" s="8" t="s">
        <v>25</v>
      </c>
      <c r="E21" s="8" t="s">
        <v>26</v>
      </c>
      <c r="F21" s="8" t="s">
        <v>27</v>
      </c>
      <c r="G21" s="8" t="s">
        <v>28</v>
      </c>
      <c r="H21" s="8" t="s">
        <v>29</v>
      </c>
      <c r="I21" s="11" t="n">
        <v>8</v>
      </c>
      <c r="J21" s="11" t="s">
        <v>33</v>
      </c>
      <c r="K21" s="10" t="str">
        <f aca="false">G21</f>
        <v>Grundkurs</v>
      </c>
      <c r="L21" s="11" t="s">
        <v>34</v>
      </c>
      <c r="M21" s="11" t="str">
        <f aca="false">B21&amp;"_"&amp;F21&amp;"_"&amp;H21&amp;"_"&amp;I21&amp;J21</f>
        <v>1_x1_1x_G_8a</v>
      </c>
      <c r="N21" s="11" t="str">
        <f aca="false">A21&amp;"-"&amp;B21&amp;"-"&amp;F21&amp;"-"&amp;H21&amp;"-"&amp;I21&amp;J21</f>
        <v>9789152302484-1-x1_1x-G-8a</v>
      </c>
      <c r="O21" s="11" t="str">
        <f aca="false">INDEX([1]'Kap 1'!$E$2:$H$1089,MATCH(Лист1!N21,[1]'Kap 1'!$E$2:$E$1089,0),4)</f>
        <v>Beräkna</v>
      </c>
      <c r="P21" s="15"/>
      <c r="Q21" s="12" t="str">
        <f aca="false">INDEX([1]Freelancer!$A$1140:$J$2572,MATCH(Лист1!M21,[1]Freelancer!$G$1140:$G$2572,0),9)</f>
        <v>Beräkna siffersumman för varje tal i rutan.</v>
      </c>
      <c r="R21" s="8" t="str">
        <f aca="false">IF(INDEX([1]Freelancer!$A$1140:$J$2572,MATCH(Лист1!M21,[1]Freelancer!$G$1140:$G$2572,0),10)=0,"",INDEX([1]Freelancer!$A$1140:$J$2572,MATCH(Лист1!M21,[1]Freelancer!$G$1140:$G$2572,0),10))</f>
        <v>MD9_10_2</v>
      </c>
      <c r="S21" s="13" t="s">
        <v>58</v>
      </c>
      <c r="T21" s="13" t="str">
        <f aca="false">"y"&amp;S21&amp;"y"</f>
        <v>y2_1_2y</v>
      </c>
      <c r="U21" s="13" t="str">
        <f aca="false">INDEX([1]Lista!$O$2:$S$206,MATCH(Лист1!T21,[1]Lista!$P$2:$P$206,0),3)</f>
        <v>Andragradsfunktionen - Funktionens nollställen</v>
      </c>
      <c r="V21" s="13" t="str">
        <f aca="false">INDEX([1]Lista!$O$2:$S$206,MATCH(Лист1!T21,[1]Lista!$P$2:$P$206,0),4)</f>
        <v>SF_2_1</v>
      </c>
      <c r="W21" s="13" t="str">
        <f aca="false">INDEX([1]Lista!$O$2:$S$206,MATCH(Лист1!T21,[1]Lista!$P$2:$P$206,0),5)</f>
        <v>Andragradsfunktionen</v>
      </c>
      <c r="X21" s="14" t="s">
        <v>32</v>
      </c>
    </row>
    <row r="22" customFormat="false" ht="15.65" hidden="false" customHeight="false" outlineLevel="0" collapsed="false">
      <c r="A22" s="7" t="n">
        <v>9789152302484</v>
      </c>
      <c r="B22" s="8" t="n">
        <v>1</v>
      </c>
      <c r="C22" s="8" t="s">
        <v>24</v>
      </c>
      <c r="D22" s="8" t="s">
        <v>25</v>
      </c>
      <c r="E22" s="8" t="s">
        <v>26</v>
      </c>
      <c r="F22" s="8" t="s">
        <v>27</v>
      </c>
      <c r="G22" s="8" t="s">
        <v>28</v>
      </c>
      <c r="H22" s="8" t="s">
        <v>29</v>
      </c>
      <c r="I22" s="11" t="n">
        <v>8</v>
      </c>
      <c r="J22" s="11" t="s">
        <v>36</v>
      </c>
      <c r="K22" s="10" t="str">
        <f aca="false">G22</f>
        <v>Grundkurs</v>
      </c>
      <c r="L22" s="11" t="s">
        <v>34</v>
      </c>
      <c r="M22" s="11" t="str">
        <f aca="false">B22&amp;"_"&amp;F22&amp;"_"&amp;H22&amp;"_"&amp;I22&amp;J22</f>
        <v>1_x1_1x_G_8b</v>
      </c>
      <c r="N22" s="11" t="str">
        <f aca="false">A22&amp;"-"&amp;B22&amp;"-"&amp;F22&amp;"-"&amp;H22&amp;"-"&amp;I22&amp;J22</f>
        <v>9789152302484-1-x1_1x-G-8b</v>
      </c>
      <c r="O22" s="11" t="str">
        <f aca="false">INDEX([1]'Kap 1'!$E$2:$H$1089,MATCH(Лист1!N22,[1]'Kap 1'!$E$2:$E$1089,0),4)</f>
        <v>Resonera</v>
      </c>
      <c r="P22" s="15"/>
      <c r="Q22" s="12" t="str">
        <f aca="false">INDEX([1]Freelancer!$A$1140:$J$2572,MATCH(Лист1!M22,[1]Freelancer!$G$1140:$G$2572,0),9)</f>
        <v>Vilka av talen är delbara med 3?</v>
      </c>
      <c r="R22" s="8" t="str">
        <f aca="false">IF(INDEX([1]Freelancer!$A$1140:$J$2572,MATCH(Лист1!M22,[1]Freelancer!$G$1140:$G$2572,0),10)=0,"",INDEX([1]Freelancer!$A$1140:$J$2572,MATCH(Лист1!M22,[1]Freelancer!$G$1140:$G$2572,0),10))</f>
        <v>MD9_10_2</v>
      </c>
      <c r="S22" s="13" t="s">
        <v>59</v>
      </c>
      <c r="T22" s="13" t="str">
        <f aca="false">"y"&amp;S22&amp;"y"</f>
        <v>y1_16_5y</v>
      </c>
      <c r="U22" s="13" t="str">
        <f aca="false">INDEX([1]Lista!$O$2:$S$206,MATCH(Лист1!T22,[1]Lista!$P$2:$P$206,0),3)</f>
        <v>Räta linjen - Linjens lutning</v>
      </c>
      <c r="V22" s="13" t="str">
        <f aca="false">INDEX([1]Lista!$O$2:$S$206,MATCH(Лист1!T22,[1]Lista!$P$2:$P$206,0),4)</f>
        <v>T_1_16</v>
      </c>
      <c r="W22" s="13" t="str">
        <f aca="false">INDEX([1]Lista!$O$2:$S$206,MATCH(Лист1!T22,[1]Lista!$P$2:$P$206,0),5)</f>
        <v>Räta linjen</v>
      </c>
      <c r="X22" s="14" t="s">
        <v>32</v>
      </c>
    </row>
    <row r="23" customFormat="false" ht="15.65" hidden="false" customHeight="false" outlineLevel="0" collapsed="false">
      <c r="A23" s="7" t="n">
        <v>9789152302484</v>
      </c>
      <c r="B23" s="8" t="n">
        <v>1</v>
      </c>
      <c r="C23" s="8" t="s">
        <v>24</v>
      </c>
      <c r="D23" s="8" t="s">
        <v>25</v>
      </c>
      <c r="E23" s="8" t="s">
        <v>26</v>
      </c>
      <c r="F23" s="8" t="s">
        <v>27</v>
      </c>
      <c r="G23" s="8" t="s">
        <v>28</v>
      </c>
      <c r="H23" s="8" t="s">
        <v>29</v>
      </c>
      <c r="I23" s="11" t="n">
        <v>9</v>
      </c>
      <c r="J23" s="11" t="s">
        <v>33</v>
      </c>
      <c r="K23" s="10" t="str">
        <f aca="false">G23</f>
        <v>Grundkurs</v>
      </c>
      <c r="L23" s="11" t="s">
        <v>30</v>
      </c>
      <c r="M23" s="11" t="str">
        <f aca="false">B23&amp;"_"&amp;F23&amp;"_"&amp;H23&amp;"_"&amp;I23&amp;J23</f>
        <v>1_x1_1x_G_9a</v>
      </c>
      <c r="N23" s="11" t="str">
        <f aca="false">A23&amp;"-"&amp;B23&amp;"-"&amp;F23&amp;"-"&amp;H23&amp;"-"&amp;I23&amp;J23</f>
        <v>9789152302484-1-x1_1x-G-9a</v>
      </c>
      <c r="O23" s="11" t="str">
        <f aca="false">INDEX([1]'Kap 1'!$E$2:$H$1089,MATCH(Лист1!N23,[1]'Kap 1'!$E$2:$E$1089,0),4)</f>
        <v>Resonera</v>
      </c>
      <c r="P23" s="15"/>
      <c r="Q23" s="12" t="str">
        <f aca="false">INDEX([1]Freelancer!$A$1140:$J$2572,MATCH(Лист1!M23,[1]Freelancer!$G$1140:$G$2572,0),9)</f>
        <v>Vilka av talen i rutan är delbara med 2</v>
      </c>
      <c r="R23" s="8" t="str">
        <f aca="false">IF(INDEX([1]Freelancer!$A$1140:$J$2572,MATCH(Лист1!M23,[1]Freelancer!$G$1140:$G$2572,0),10)=0,"",INDEX([1]Freelancer!$A$1140:$J$2572,MATCH(Лист1!M23,[1]Freelancer!$G$1140:$G$2572,0),10))</f>
        <v>MD9_10_3</v>
      </c>
      <c r="S23" s="13" t="s">
        <v>60</v>
      </c>
      <c r="T23" s="13" t="str">
        <f aca="false">"y"&amp;S23&amp;"y"</f>
        <v>y1_18_2y</v>
      </c>
      <c r="U23" s="13" t="str">
        <f aca="false">INDEX([1]Lista!$O$2:$S$206,MATCH(Лист1!T23,[1]Lista!$P$2:$P$206,0),3)</f>
        <v>Talformer - Decimalform</v>
      </c>
      <c r="V23" s="13" t="str">
        <f aca="false">INDEX([1]Lista!$O$2:$S$206,MATCH(Лист1!T23,[1]Lista!$P$2:$P$206,0),4)</f>
        <v>T_1_18</v>
      </c>
      <c r="W23" s="13" t="str">
        <f aca="false">INDEX([1]Lista!$O$2:$S$206,MATCH(Лист1!T23,[1]Lista!$P$2:$P$206,0),5)</f>
        <v>Talform</v>
      </c>
      <c r="X23" s="14" t="s">
        <v>32</v>
      </c>
    </row>
    <row r="24" customFormat="false" ht="15.65" hidden="false" customHeight="false" outlineLevel="0" collapsed="false">
      <c r="A24" s="7" t="n">
        <v>9789152302484</v>
      </c>
      <c r="B24" s="8" t="n">
        <v>1</v>
      </c>
      <c r="C24" s="8" t="s">
        <v>24</v>
      </c>
      <c r="D24" s="8" t="s">
        <v>25</v>
      </c>
      <c r="E24" s="8" t="s">
        <v>26</v>
      </c>
      <c r="F24" s="8" t="s">
        <v>27</v>
      </c>
      <c r="G24" s="8" t="s">
        <v>28</v>
      </c>
      <c r="H24" s="8" t="s">
        <v>29</v>
      </c>
      <c r="I24" s="11" t="n">
        <v>9</v>
      </c>
      <c r="J24" s="11" t="s">
        <v>36</v>
      </c>
      <c r="K24" s="10" t="str">
        <f aca="false">G24</f>
        <v>Grundkurs</v>
      </c>
      <c r="L24" s="11" t="s">
        <v>30</v>
      </c>
      <c r="M24" s="11" t="str">
        <f aca="false">B24&amp;"_"&amp;F24&amp;"_"&amp;H24&amp;"_"&amp;I24&amp;J24</f>
        <v>1_x1_1x_G_9b</v>
      </c>
      <c r="N24" s="11" t="str">
        <f aca="false">A24&amp;"-"&amp;B24&amp;"-"&amp;F24&amp;"-"&amp;H24&amp;"-"&amp;I24&amp;J24</f>
        <v>9789152302484-1-x1_1x-G-9b</v>
      </c>
      <c r="O24" s="11" t="str">
        <f aca="false">INDEX([1]'Kap 1'!$E$2:$H$1089,MATCH(Лист1!N24,[1]'Kap 1'!$E$2:$E$1089,0),4)</f>
        <v>Resonera</v>
      </c>
      <c r="P24" s="15"/>
      <c r="Q24" s="12" t="str">
        <f aca="false">INDEX([1]Freelancer!$A$1140:$J$2572,MATCH(Лист1!M24,[1]Freelancer!$G$1140:$G$2572,0),9)</f>
        <v>Vilka av talen i rutan är delbara med 3</v>
      </c>
      <c r="R24" s="8" t="str">
        <f aca="false">IF(INDEX([1]Freelancer!$A$1140:$J$2572,MATCH(Лист1!M24,[1]Freelancer!$G$1140:$G$2572,0),10)=0,"",INDEX([1]Freelancer!$A$1140:$J$2572,MATCH(Лист1!M24,[1]Freelancer!$G$1140:$G$2572,0),10))</f>
        <v>MD9_10_3</v>
      </c>
      <c r="S24" s="13" t="s">
        <v>61</v>
      </c>
      <c r="T24" s="13" t="str">
        <f aca="false">"y"&amp;S24&amp;"y"</f>
        <v>y6_1y</v>
      </c>
      <c r="U24" s="13" t="str">
        <f aca="false">INDEX([1]Lista!$O$2:$S$206,MATCH(Лист1!T24,[1]Lista!$P$2:$P$206,0),3)</f>
        <v>Problemlösning - Geometri</v>
      </c>
      <c r="V24" s="13" t="str">
        <f aca="false">INDEX([1]Lista!$O$2:$S$206,MATCH(Лист1!T24,[1]Lista!$P$2:$P$206,0),4)</f>
        <v>P_6_1</v>
      </c>
      <c r="W24" s="13" t="str">
        <f aca="false">INDEX([1]Lista!$O$2:$S$206,MATCH(Лист1!T24,[1]Lista!$P$2:$P$206,0),5)</f>
        <v>Problemlösning - Geometri</v>
      </c>
      <c r="X24" s="14" t="s">
        <v>32</v>
      </c>
    </row>
    <row r="25" customFormat="false" ht="15.65" hidden="false" customHeight="false" outlineLevel="0" collapsed="false">
      <c r="A25" s="7" t="n">
        <v>9789152302484</v>
      </c>
      <c r="B25" s="8" t="n">
        <v>1</v>
      </c>
      <c r="C25" s="8" t="s">
        <v>24</v>
      </c>
      <c r="D25" s="8" t="s">
        <v>25</v>
      </c>
      <c r="E25" s="8" t="s">
        <v>26</v>
      </c>
      <c r="F25" s="8" t="s">
        <v>27</v>
      </c>
      <c r="G25" s="8" t="s">
        <v>28</v>
      </c>
      <c r="H25" s="8" t="s">
        <v>29</v>
      </c>
      <c r="I25" s="11" t="n">
        <v>9</v>
      </c>
      <c r="J25" s="11" t="s">
        <v>38</v>
      </c>
      <c r="K25" s="10" t="str">
        <f aca="false">G25</f>
        <v>Grundkurs</v>
      </c>
      <c r="L25" s="11" t="s">
        <v>30</v>
      </c>
      <c r="M25" s="11" t="str">
        <f aca="false">B25&amp;"_"&amp;F25&amp;"_"&amp;H25&amp;"_"&amp;I25&amp;J25</f>
        <v>1_x1_1x_G_9c</v>
      </c>
      <c r="N25" s="11" t="str">
        <f aca="false">A25&amp;"-"&amp;B25&amp;"-"&amp;F25&amp;"-"&amp;H25&amp;"-"&amp;I25&amp;J25</f>
        <v>9789152302484-1-x1_1x-G-9c</v>
      </c>
      <c r="O25" s="11" t="str">
        <f aca="false">INDEX([1]'Kap 1'!$E$2:$H$1089,MATCH(Лист1!N25,[1]'Kap 1'!$E$2:$E$1089,0),4)</f>
        <v>Resonera</v>
      </c>
      <c r="P25" s="15"/>
      <c r="Q25" s="12" t="str">
        <f aca="false">INDEX([1]Freelancer!$A$1140:$J$2572,MATCH(Лист1!M25,[1]Freelancer!$G$1140:$G$2572,0),9)</f>
        <v>Vilka av talen i rutan är delbara med 5</v>
      </c>
      <c r="R25" s="8" t="str">
        <f aca="false">IF(INDEX([1]Freelancer!$A$1140:$J$2572,MATCH(Лист1!M25,[1]Freelancer!$G$1140:$G$2572,0),10)=0,"",INDEX([1]Freelancer!$A$1140:$J$2572,MATCH(Лист1!M25,[1]Freelancer!$G$1140:$G$2572,0),10))</f>
        <v>MD9_10_3</v>
      </c>
      <c r="S25" s="13" t="s">
        <v>62</v>
      </c>
      <c r="T25" s="13" t="str">
        <f aca="false">"y"&amp;S25&amp;"y"</f>
        <v>y4_15_3y</v>
      </c>
      <c r="U25" s="13" t="str">
        <f aca="false">INDEX([1]Lista!$O$2:$S$206,MATCH(Лист1!T25,[1]Lista!$P$2:$P$206,0),3)</f>
        <v>Volym &amp; olika sorters kroppar - Klot</v>
      </c>
      <c r="V25" s="13" t="str">
        <f aca="false">INDEX([1]Lista!$O$2:$S$206,MATCH(Лист1!T25,[1]Lista!$P$2:$P$206,0),4)</f>
        <v>G_4_15</v>
      </c>
      <c r="W25" s="13" t="str">
        <f aca="false">INDEX([1]Lista!$O$2:$S$206,MATCH(Лист1!T25,[1]Lista!$P$2:$P$206,0),5)</f>
        <v>Volym &amp; olika sorters kroppar</v>
      </c>
      <c r="X25" s="14" t="s">
        <v>32</v>
      </c>
    </row>
    <row r="26" customFormat="false" ht="15.65" hidden="false" customHeight="false" outlineLevel="0" collapsed="false">
      <c r="A26" s="7" t="n">
        <v>9789152302484</v>
      </c>
      <c r="B26" s="8" t="n">
        <v>1</v>
      </c>
      <c r="C26" s="8" t="s">
        <v>24</v>
      </c>
      <c r="D26" s="8" t="s">
        <v>25</v>
      </c>
      <c r="E26" s="8" t="s">
        <v>26</v>
      </c>
      <c r="F26" s="8" t="s">
        <v>27</v>
      </c>
      <c r="G26" s="8" t="s">
        <v>28</v>
      </c>
      <c r="H26" s="8" t="s">
        <v>29</v>
      </c>
      <c r="I26" s="11" t="n">
        <v>9</v>
      </c>
      <c r="J26" s="11" t="s">
        <v>40</v>
      </c>
      <c r="K26" s="10" t="str">
        <f aca="false">G26</f>
        <v>Grundkurs</v>
      </c>
      <c r="L26" s="11" t="s">
        <v>30</v>
      </c>
      <c r="M26" s="11" t="str">
        <f aca="false">B26&amp;"_"&amp;F26&amp;"_"&amp;H26&amp;"_"&amp;I26&amp;J26</f>
        <v>1_x1_1x_G_9d</v>
      </c>
      <c r="N26" s="11" t="str">
        <f aca="false">A26&amp;"-"&amp;B26&amp;"-"&amp;F26&amp;"-"&amp;H26&amp;"-"&amp;I26&amp;J26</f>
        <v>9789152302484-1-x1_1x-G-9d</v>
      </c>
      <c r="O26" s="11" t="str">
        <f aca="false">INDEX([1]'Kap 1'!$E$2:$H$1089,MATCH(Лист1!N26,[1]'Kap 1'!$E$2:$E$1089,0),4)</f>
        <v>Resonera</v>
      </c>
      <c r="P26" s="15"/>
      <c r="Q26" s="12" t="str">
        <f aca="false">INDEX([1]Freelancer!$A$1140:$J$2572,MATCH(Лист1!M26,[1]Freelancer!$G$1140:$G$2572,0),9)</f>
        <v>Vilka av talen i rutan är delbara med 6</v>
      </c>
      <c r="R26" s="8" t="str">
        <f aca="false">IF(INDEX([1]Freelancer!$A$1140:$J$2572,MATCH(Лист1!M26,[1]Freelancer!$G$1140:$G$2572,0),10)=0,"",INDEX([1]Freelancer!$A$1140:$J$2572,MATCH(Лист1!M26,[1]Freelancer!$G$1140:$G$2572,0),10))</f>
        <v>MD9_10_3</v>
      </c>
      <c r="S26" s="13" t="s">
        <v>63</v>
      </c>
      <c r="T26" s="13" t="str">
        <f aca="false">"y"&amp;S26&amp;"y"</f>
        <v>y3_1_4y</v>
      </c>
      <c r="U26" s="13" t="str">
        <f aca="false">INDEX([1]Lista!$O$2:$S$206,MATCH(Лист1!T26,[1]Lista!$P$2:$P$206,0),3)</f>
        <v>Sannolikhetslära - Flera oberoende händelser</v>
      </c>
      <c r="V26" s="13" t="str">
        <f aca="false">INDEX([1]Lista!$O$2:$S$206,MATCH(Лист1!T26,[1]Lista!$P$2:$P$206,0),4)</f>
        <v>SS_3_1</v>
      </c>
      <c r="W26" s="13" t="str">
        <f aca="false">INDEX([1]Lista!$O$2:$S$206,MATCH(Лист1!T26,[1]Lista!$P$2:$P$206,0),5)</f>
        <v>Sannolikhetslära</v>
      </c>
      <c r="X26" s="14" t="s">
        <v>32</v>
      </c>
    </row>
    <row r="27" customFormat="false" ht="15.65" hidden="false" customHeight="false" outlineLevel="0" collapsed="false">
      <c r="A27" s="7" t="n">
        <v>9789152302484</v>
      </c>
      <c r="B27" s="8" t="n">
        <v>1</v>
      </c>
      <c r="C27" s="8" t="s">
        <v>24</v>
      </c>
      <c r="D27" s="8" t="s">
        <v>25</v>
      </c>
      <c r="E27" s="8" t="s">
        <v>26</v>
      </c>
      <c r="F27" s="8" t="s">
        <v>27</v>
      </c>
      <c r="G27" s="8" t="s">
        <v>28</v>
      </c>
      <c r="H27" s="8" t="s">
        <v>29</v>
      </c>
      <c r="I27" s="11" t="n">
        <v>9</v>
      </c>
      <c r="J27" s="11" t="s">
        <v>51</v>
      </c>
      <c r="K27" s="10" t="str">
        <f aca="false">G27</f>
        <v>Grundkurs</v>
      </c>
      <c r="L27" s="11" t="s">
        <v>30</v>
      </c>
      <c r="M27" s="11" t="str">
        <f aca="false">B27&amp;"_"&amp;F27&amp;"_"&amp;H27&amp;"_"&amp;I27&amp;J27</f>
        <v>1_x1_1x_G_9e</v>
      </c>
      <c r="N27" s="11" t="str">
        <f aca="false">A27&amp;"-"&amp;B27&amp;"-"&amp;F27&amp;"-"&amp;H27&amp;"-"&amp;I27&amp;J27</f>
        <v>9789152302484-1-x1_1x-G-9e</v>
      </c>
      <c r="O27" s="11" t="str">
        <f aca="false">INDEX([1]'Kap 1'!$E$2:$H$1089,MATCH(Лист1!N27,[1]'Kap 1'!$E$2:$E$1089,0),4)</f>
        <v>Resonera</v>
      </c>
      <c r="P27" s="15"/>
      <c r="Q27" s="12" t="str">
        <f aca="false">INDEX([1]Freelancer!$A$1140:$J$2572,MATCH(Лист1!M27,[1]Freelancer!$G$1140:$G$2572,0),9)</f>
        <v>Vilka av talen i rutan är delbara med 10</v>
      </c>
      <c r="R27" s="8" t="s">
        <v>64</v>
      </c>
      <c r="S27" s="13" t="s">
        <v>65</v>
      </c>
      <c r="T27" s="13" t="str">
        <f aca="false">"y"&amp;S27&amp;"y"</f>
        <v>y4_8y</v>
      </c>
      <c r="U27" s="13" t="str">
        <f aca="false">INDEX([1]Lista!$O$2:$S$206,MATCH(Лист1!T27,[1]Lista!$P$2:$P$206,0),3)</f>
        <v>Gradskiva</v>
      </c>
      <c r="V27" s="13" t="str">
        <f aca="false">INDEX([1]Lista!$O$2:$S$206,MATCH(Лист1!T27,[1]Lista!$P$2:$P$206,0),4)</f>
        <v>G_4_8</v>
      </c>
      <c r="W27" s="13" t="str">
        <f aca="false">INDEX([1]Lista!$O$2:$S$206,MATCH(Лист1!T27,[1]Lista!$P$2:$P$206,0),5)</f>
        <v>Gradskiva</v>
      </c>
      <c r="X27" s="14" t="s">
        <v>32</v>
      </c>
    </row>
    <row r="28" customFormat="false" ht="15.65" hidden="false" customHeight="false" outlineLevel="0" collapsed="false">
      <c r="A28" s="7" t="n">
        <v>9789152302484</v>
      </c>
      <c r="B28" s="8" t="n">
        <v>1</v>
      </c>
      <c r="C28" s="8" t="s">
        <v>24</v>
      </c>
      <c r="D28" s="8" t="s">
        <v>25</v>
      </c>
      <c r="E28" s="8" t="s">
        <v>26</v>
      </c>
      <c r="F28" s="8" t="s">
        <v>27</v>
      </c>
      <c r="G28" s="8" t="s">
        <v>28</v>
      </c>
      <c r="H28" s="8" t="s">
        <v>29</v>
      </c>
      <c r="I28" s="11" t="n">
        <v>10</v>
      </c>
      <c r="J28" s="11"/>
      <c r="K28" s="10" t="str">
        <f aca="false">G28</f>
        <v>Grundkurs</v>
      </c>
      <c r="L28" s="11" t="s">
        <v>34</v>
      </c>
      <c r="M28" s="11" t="str">
        <f aca="false">B28&amp;"_"&amp;F28&amp;"_"&amp;H28&amp;"_"&amp;I28&amp;J28</f>
        <v>1_x1_1x_G_10</v>
      </c>
      <c r="N28" s="11" t="str">
        <f aca="false">A28&amp;"-"&amp;B28&amp;"-"&amp;F28&amp;"-"&amp;H28&amp;"-"&amp;I28&amp;J28</f>
        <v>9789152302484-1-x1_1x-G-10</v>
      </c>
      <c r="O28" s="11" t="str">
        <f aca="false">INDEX([1]'Kap 1'!$E$2:$H$1089,MATCH(Лист1!N28,[1]'Kap 1'!$E$2:$E$1089,0),4)</f>
        <v>Resonera</v>
      </c>
      <c r="P28" s="15"/>
      <c r="Q28" s="12" t="str">
        <f aca="false">INDEX([1]Freelancer!$A$1140:$J$2572,MATCH(Лист1!M28,[1]Freelancer!$G$1140:$G$2572,0),9)</f>
        <v>Vilka av talen 2-50 är primtal?</v>
      </c>
      <c r="R28" s="8" t="e">
        <f aca="false">IF(INDEX([1]Freelancer!$A$1140:$J$2572,MATCH(Лист1!M28,[1]Freelancer!$G$1140:$G$2572,0),10)=0,"",INDEX([1]Freelancer!$A$1140:$J$2572,MATCH(Лист1!M28,[1]Freelancer!$G$1140:$G$2572,0),10))</f>
        <v>#N/A</v>
      </c>
      <c r="S28" s="13" t="s">
        <v>66</v>
      </c>
      <c r="T28" s="13" t="str">
        <f aca="false">"y"&amp;S28&amp;"y"</f>
        <v>y1_9_1y</v>
      </c>
      <c r="U28" s="13" t="str">
        <f aca="false">INDEX([1]Lista!$O$2:$S$206,MATCH(Лист1!T28,[1]Lista!$P$2:$P$206,0),3)</f>
        <v>Logaritmer - 10-logaritmer</v>
      </c>
      <c r="V28" s="13" t="str">
        <f aca="false">INDEX([1]Lista!$O$2:$S$206,MATCH(Лист1!T28,[1]Lista!$P$2:$P$206,0),4)</f>
        <v>T_1_9</v>
      </c>
      <c r="W28" s="13" t="str">
        <f aca="false">INDEX([1]Lista!$O$2:$S$206,MATCH(Лист1!T28,[1]Lista!$P$2:$P$206,0),5)</f>
        <v>Logaritmer</v>
      </c>
      <c r="X28" s="14" t="s">
        <v>32</v>
      </c>
    </row>
    <row r="29" customFormat="false" ht="15.65" hidden="false" customHeight="false" outlineLevel="0" collapsed="false">
      <c r="A29" s="7" t="n">
        <v>9789152302484</v>
      </c>
      <c r="B29" s="8" t="n">
        <v>1</v>
      </c>
      <c r="C29" s="8" t="s">
        <v>24</v>
      </c>
      <c r="D29" s="8" t="s">
        <v>25</v>
      </c>
      <c r="E29" s="8" t="s">
        <v>26</v>
      </c>
      <c r="F29" s="8" t="s">
        <v>27</v>
      </c>
      <c r="G29" s="8" t="s">
        <v>28</v>
      </c>
      <c r="H29" s="8" t="s">
        <v>29</v>
      </c>
      <c r="I29" s="11" t="n">
        <v>11</v>
      </c>
      <c r="J29" s="11" t="s">
        <v>33</v>
      </c>
      <c r="K29" s="10" t="str">
        <f aca="false">G29</f>
        <v>Grundkurs</v>
      </c>
      <c r="L29" s="11" t="s">
        <v>30</v>
      </c>
      <c r="M29" s="11" t="str">
        <f aca="false">B29&amp;"_"&amp;F29&amp;"_"&amp;H29&amp;"_"&amp;I29&amp;J29</f>
        <v>1_x1_1x_G_11a</v>
      </c>
      <c r="N29" s="11" t="str">
        <f aca="false">A29&amp;"-"&amp;B29&amp;"-"&amp;F29&amp;"-"&amp;H29&amp;"-"&amp;I29&amp;J29</f>
        <v>9789152302484-1-x1_1x-G-11a</v>
      </c>
      <c r="O29" s="11" t="str">
        <f aca="false">INDEX([1]'Kap 1'!$E$2:$H$1089,MATCH(Лист1!N29,[1]'Kap 1'!$E$2:$E$1089,0),4)</f>
        <v>Resonera</v>
      </c>
      <c r="P29" s="15"/>
      <c r="Q29" s="12" t="str">
        <f aca="false">INDEX([1]Freelancer!$A$1140:$J$2572,MATCH(Лист1!M29,[1]Freelancer!$G$1140:$G$2572,0),9)</f>
        <v>Vilka tal ska stå istället för bokstäverna?</v>
      </c>
      <c r="R29" s="8" t="str">
        <f aca="false">IF(INDEX([1]Freelancer!$A$1140:$J$2572,MATCH(Лист1!M29,[1]Freelancer!$G$1140:$G$2572,0),10)=0,"",INDEX([1]Freelancer!$A$1140:$J$2572,MATCH(Лист1!M29,[1]Freelancer!$G$1140:$G$2572,0),10))</f>
        <v>MD9_11_1</v>
      </c>
      <c r="S29" s="13" t="s">
        <v>67</v>
      </c>
      <c r="T29" s="13" t="str">
        <f aca="false">"y"&amp;S29&amp;"y"</f>
        <v>y1_17_2y</v>
      </c>
      <c r="U29" s="13" t="str">
        <f aca="false">INDEX([1]Lista!$O$2:$S$206,MATCH(Лист1!T29,[1]Lista!$P$2:$P$206,0),3)</f>
        <v>Tal - Decimaltal</v>
      </c>
      <c r="V29" s="13" t="str">
        <f aca="false">INDEX([1]Lista!$O$2:$S$206,MATCH(Лист1!T29,[1]Lista!$P$2:$P$206,0),4)</f>
        <v>T_1_17</v>
      </c>
      <c r="W29" s="13" t="str">
        <f aca="false">INDEX([1]Lista!$O$2:$S$206,MATCH(Лист1!T29,[1]Lista!$P$2:$P$206,0),5)</f>
        <v>Tal</v>
      </c>
      <c r="X29" s="14" t="s">
        <v>32</v>
      </c>
    </row>
    <row r="30" customFormat="false" ht="15.65" hidden="false" customHeight="false" outlineLevel="0" collapsed="false">
      <c r="A30" s="7" t="n">
        <v>9789152302484</v>
      </c>
      <c r="B30" s="8" t="n">
        <v>1</v>
      </c>
      <c r="C30" s="8" t="s">
        <v>24</v>
      </c>
      <c r="D30" s="8" t="s">
        <v>25</v>
      </c>
      <c r="E30" s="8" t="s">
        <v>26</v>
      </c>
      <c r="F30" s="8" t="s">
        <v>27</v>
      </c>
      <c r="G30" s="8" t="s">
        <v>28</v>
      </c>
      <c r="H30" s="8" t="s">
        <v>29</v>
      </c>
      <c r="I30" s="11" t="n">
        <v>11</v>
      </c>
      <c r="J30" s="11" t="s">
        <v>36</v>
      </c>
      <c r="K30" s="10" t="str">
        <f aca="false">G30</f>
        <v>Grundkurs</v>
      </c>
      <c r="L30" s="11" t="s">
        <v>30</v>
      </c>
      <c r="M30" s="11" t="str">
        <f aca="false">B30&amp;"_"&amp;F30&amp;"_"&amp;H30&amp;"_"&amp;I30&amp;J30</f>
        <v>1_x1_1x_G_11b</v>
      </c>
      <c r="N30" s="11" t="str">
        <f aca="false">A30&amp;"-"&amp;B30&amp;"-"&amp;F30&amp;"-"&amp;H30&amp;"-"&amp;I30&amp;J30</f>
        <v>9789152302484-1-x1_1x-G-11b</v>
      </c>
      <c r="O30" s="11" t="str">
        <f aca="false">INDEX([1]'Kap 1'!$E$2:$H$1089,MATCH(Лист1!N30,[1]'Kap 1'!$E$2:$E$1089,0),4)</f>
        <v>Resonera</v>
      </c>
      <c r="P30" s="15"/>
      <c r="Q30" s="12" t="str">
        <f aca="false">INDEX([1]Freelancer!$A$1140:$J$2572,MATCH(Лист1!M30,[1]Freelancer!$G$1140:$G$2572,0),9)</f>
        <v>Vilka primfaktorer har 18?</v>
      </c>
      <c r="R30" s="8" t="str">
        <f aca="false">IF(INDEX([1]Freelancer!$A$1140:$J$2572,MATCH(Лист1!M30,[1]Freelancer!$G$1140:$G$2572,0),10)=0,"",INDEX([1]Freelancer!$A$1140:$J$2572,MATCH(Лист1!M30,[1]Freelancer!$G$1140:$G$2572,0),10))</f>
        <v>MD9_11_1</v>
      </c>
      <c r="S30" s="13" t="n">
        <v>6</v>
      </c>
      <c r="T30" s="13" t="str">
        <f aca="false">"y"&amp;S30&amp;"y"</f>
        <v>y6y</v>
      </c>
      <c r="U30" s="13" t="str">
        <f aca="false">INDEX([1]Lista!$O$2:$S$206,MATCH(Лист1!T30,[1]Lista!$P$2:$P$206,0),3)</f>
        <v>Problemlösning</v>
      </c>
      <c r="V30" s="13" t="str">
        <f aca="false">INDEX([1]Lista!$O$2:$S$206,MATCH(Лист1!T30,[1]Lista!$P$2:$P$206,0),4)</f>
        <v>P_6</v>
      </c>
      <c r="W30" s="13" t="str">
        <f aca="false">INDEX([1]Lista!$O$2:$S$206,MATCH(Лист1!T30,[1]Lista!$P$2:$P$206,0),5)</f>
        <v>Problemlösning</v>
      </c>
      <c r="X30" s="14" t="s">
        <v>32</v>
      </c>
    </row>
    <row r="31" customFormat="false" ht="15.65" hidden="false" customHeight="false" outlineLevel="0" collapsed="false">
      <c r="A31" s="7" t="n">
        <v>9789152302484</v>
      </c>
      <c r="B31" s="8" t="n">
        <v>1</v>
      </c>
      <c r="C31" s="8" t="s">
        <v>24</v>
      </c>
      <c r="D31" s="8" t="s">
        <v>25</v>
      </c>
      <c r="E31" s="8" t="s">
        <v>26</v>
      </c>
      <c r="F31" s="8" t="s">
        <v>27</v>
      </c>
      <c r="G31" s="8" t="s">
        <v>28</v>
      </c>
      <c r="H31" s="8" t="s">
        <v>29</v>
      </c>
      <c r="I31" s="11" t="n">
        <v>11</v>
      </c>
      <c r="J31" s="11" t="s">
        <v>38</v>
      </c>
      <c r="K31" s="10" t="str">
        <f aca="false">G31</f>
        <v>Grundkurs</v>
      </c>
      <c r="L31" s="11" t="s">
        <v>30</v>
      </c>
      <c r="M31" s="11" t="str">
        <f aca="false">B31&amp;"_"&amp;F31&amp;"_"&amp;H31&amp;"_"&amp;I31&amp;J31</f>
        <v>1_x1_1x_G_11c</v>
      </c>
      <c r="N31" s="11" t="str">
        <f aca="false">A31&amp;"-"&amp;B31&amp;"-"&amp;F31&amp;"-"&amp;H31&amp;"-"&amp;I31&amp;J31</f>
        <v>9789152302484-1-x1_1x-G-11c</v>
      </c>
      <c r="O31" s="11" t="str">
        <f aca="false">INDEX([1]'Kap 1'!$E$2:$H$1089,MATCH(Лист1!N31,[1]'Kap 1'!$E$2:$E$1089,0),4)</f>
        <v>Resonera</v>
      </c>
      <c r="P31" s="15"/>
      <c r="Q31" s="12" t="str">
        <f aca="false">INDEX([1]Freelancer!$A$1140:$J$2572,MATCH(Лист1!M31,[1]Freelancer!$G$1140:$G$2572,0),9)</f>
        <v>Vilka tal är 18 delbart med?</v>
      </c>
      <c r="R31" s="8" t="str">
        <f aca="false">IF(INDEX([1]Freelancer!$A$1140:$J$2572,MATCH(Лист1!M31,[1]Freelancer!$G$1140:$G$2572,0),10)=0,"",INDEX([1]Freelancer!$A$1140:$J$2572,MATCH(Лист1!M31,[1]Freelancer!$G$1140:$G$2572,0),10))</f>
        <v>MD9_11_1</v>
      </c>
      <c r="S31" s="13" t="s">
        <v>68</v>
      </c>
      <c r="T31" s="13" t="str">
        <f aca="false">"y"&amp;S31&amp;"y"</f>
        <v>y3_1_1y</v>
      </c>
      <c r="U31" s="13" t="str">
        <f aca="false">INDEX([1]Lista!$O$2:$S$206,MATCH(Лист1!T31,[1]Lista!$P$2:$P$206,0),3)</f>
        <v>Sannolikhetslära - Beroende händelser</v>
      </c>
      <c r="V31" s="13" t="str">
        <f aca="false">INDEX([1]Lista!$O$2:$S$206,MATCH(Лист1!T31,[1]Lista!$P$2:$P$206,0),4)</f>
        <v>SS_3_1</v>
      </c>
      <c r="W31" s="13" t="str">
        <f aca="false">INDEX([1]Lista!$O$2:$S$206,MATCH(Лист1!T31,[1]Lista!$P$2:$P$206,0),5)</f>
        <v>Sannolikhetslära</v>
      </c>
      <c r="X31" s="14" t="s">
        <v>32</v>
      </c>
    </row>
    <row r="32" customFormat="false" ht="23.85" hidden="false" customHeight="false" outlineLevel="0" collapsed="false">
      <c r="A32" s="7" t="n">
        <v>9789152302484</v>
      </c>
      <c r="B32" s="8" t="n">
        <v>1</v>
      </c>
      <c r="C32" s="8" t="s">
        <v>24</v>
      </c>
      <c r="D32" s="8" t="s">
        <v>25</v>
      </c>
      <c r="E32" s="8" t="s">
        <v>26</v>
      </c>
      <c r="F32" s="8" t="s">
        <v>27</v>
      </c>
      <c r="G32" s="8" t="s">
        <v>28</v>
      </c>
      <c r="H32" s="8" t="s">
        <v>29</v>
      </c>
      <c r="I32" s="11" t="n">
        <v>12</v>
      </c>
      <c r="J32" s="11" t="s">
        <v>33</v>
      </c>
      <c r="K32" s="10" t="str">
        <f aca="false">G32</f>
        <v>Grundkurs</v>
      </c>
      <c r="L32" s="11" t="s">
        <v>34</v>
      </c>
      <c r="M32" s="11" t="str">
        <f aca="false">B32&amp;"_"&amp;F32&amp;"_"&amp;H32&amp;"_"&amp;I32&amp;J32</f>
        <v>1_x1_1x_G_12a</v>
      </c>
      <c r="N32" s="11" t="str">
        <f aca="false">A32&amp;"-"&amp;B32&amp;"-"&amp;F32&amp;"-"&amp;H32&amp;"-"&amp;I32&amp;J32</f>
        <v>9789152302484-1-x1_1x-G-12a</v>
      </c>
      <c r="O32" s="11" t="str">
        <f aca="false">INDEX([1]'Kap 1'!$E$2:$H$1089,MATCH(Лист1!N32,[1]'Kap 1'!$E$2:$E$1089,0),4)</f>
        <v>Resonera</v>
      </c>
      <c r="P32" s="15"/>
      <c r="Q32" s="12" t="str">
        <f aca="false">INDEX([1]Freelancer!$A$1140:$J$2572,MATCH(Лист1!M32,[1]Freelancer!$G$1140:$G$2572,0),9)</f>
        <v>Vilka tal är 32 delbart med? Börja med att rita ett faktorträd.</v>
      </c>
      <c r="R32" s="8" t="e">
        <f aca="false">IF(INDEX([1]Freelancer!$A$1140:$J$2572,MATCH(Лист1!M32,[1]Freelancer!$G$1140:$G$2572,0),10)=0,"",INDEX([1]Freelancer!$A$1140:$J$2572,MATCH(Лист1!M32,[1]Freelancer!$G$1140:$G$2572,0),10))</f>
        <v>#N/A</v>
      </c>
      <c r="S32" s="13" t="s">
        <v>69</v>
      </c>
      <c r="T32" s="13" t="str">
        <f aca="false">"y"&amp;S32&amp;"y"</f>
        <v>y1_11y</v>
      </c>
      <c r="U32" s="13" t="str">
        <f aca="false">INDEX([1]Lista!$O$2:$S$206,MATCH(Лист1!T32,[1]Lista!$P$2:$P$206,0),3)</f>
        <v>Polynom</v>
      </c>
      <c r="V32" s="13" t="str">
        <f aca="false">INDEX([1]Lista!$O$2:$S$206,MATCH(Лист1!T32,[1]Lista!$P$2:$P$206,0),4)</f>
        <v>T_1_11</v>
      </c>
      <c r="W32" s="13" t="str">
        <f aca="false">INDEX([1]Lista!$O$2:$S$206,MATCH(Лист1!T32,[1]Lista!$P$2:$P$206,0),5)</f>
        <v>Polynom</v>
      </c>
      <c r="X32" s="14" t="s">
        <v>32</v>
      </c>
    </row>
    <row r="33" customFormat="false" ht="15.65" hidden="false" customHeight="false" outlineLevel="0" collapsed="false">
      <c r="A33" s="7" t="n">
        <v>9789152302484</v>
      </c>
      <c r="B33" s="8" t="n">
        <v>1</v>
      </c>
      <c r="C33" s="8" t="s">
        <v>24</v>
      </c>
      <c r="D33" s="8" t="s">
        <v>25</v>
      </c>
      <c r="E33" s="8" t="s">
        <v>26</v>
      </c>
      <c r="F33" s="8" t="s">
        <v>27</v>
      </c>
      <c r="G33" s="8" t="s">
        <v>28</v>
      </c>
      <c r="H33" s="8" t="s">
        <v>29</v>
      </c>
      <c r="I33" s="11" t="n">
        <v>12</v>
      </c>
      <c r="J33" s="11" t="s">
        <v>36</v>
      </c>
      <c r="K33" s="10" t="str">
        <f aca="false">G33</f>
        <v>Grundkurs</v>
      </c>
      <c r="L33" s="11" t="s">
        <v>34</v>
      </c>
      <c r="M33" s="11" t="str">
        <f aca="false">B33&amp;"_"&amp;F33&amp;"_"&amp;H33&amp;"_"&amp;I33&amp;J33</f>
        <v>1_x1_1x_G_12b</v>
      </c>
      <c r="N33" s="11" t="str">
        <f aca="false">A33&amp;"-"&amp;B33&amp;"-"&amp;F33&amp;"-"&amp;H33&amp;"-"&amp;I33&amp;J33</f>
        <v>9789152302484-1-x1_1x-G-12b</v>
      </c>
      <c r="O33" s="11" t="str">
        <f aca="false">INDEX([1]'Kap 1'!$E$2:$H$1089,MATCH(Лист1!N33,[1]'Kap 1'!$E$2:$E$1089,0),4)</f>
        <v>Resonera</v>
      </c>
      <c r="P33" s="15"/>
      <c r="Q33" s="12" t="str">
        <f aca="false">INDEX([1]Freelancer!$A$1140:$J$2572,MATCH(Лист1!M33,[1]Freelancer!$G$1140:$G$2572,0),9)</f>
        <v>Vilka tal är 36 delbart med?</v>
      </c>
      <c r="R33" s="8" t="e">
        <f aca="false">IF(INDEX([1]Freelancer!$A$1140:$J$2572,MATCH(Лист1!M33,[1]Freelancer!$G$1140:$G$2572,0),10)=0,"",INDEX([1]Freelancer!$A$1140:$J$2572,MATCH(Лист1!M33,[1]Freelancer!$G$1140:$G$2572,0),10))</f>
        <v>#N/A</v>
      </c>
      <c r="S33" s="13" t="s">
        <v>70</v>
      </c>
      <c r="T33" s="13" t="str">
        <f aca="false">"y"&amp;S33&amp;"y"</f>
        <v>y1_17_6y</v>
      </c>
      <c r="U33" s="13" t="str">
        <f aca="false">INDEX([1]Lista!$O$2:$S$206,MATCH(Лист1!T33,[1]Lista!$P$2:$P$206,0),3)</f>
        <v>Tal - Positiva tal</v>
      </c>
      <c r="V33" s="13" t="str">
        <f aca="false">INDEX([1]Lista!$O$2:$S$206,MATCH(Лист1!T33,[1]Lista!$P$2:$P$206,0),4)</f>
        <v>T_1_17</v>
      </c>
      <c r="W33" s="13" t="str">
        <f aca="false">INDEX([1]Lista!$O$2:$S$206,MATCH(Лист1!T33,[1]Lista!$P$2:$P$206,0),5)</f>
        <v>Tal</v>
      </c>
      <c r="X33" s="14" t="s">
        <v>32</v>
      </c>
    </row>
    <row r="34" customFormat="false" ht="23.85" hidden="false" customHeight="false" outlineLevel="0" collapsed="false">
      <c r="A34" s="7" t="n">
        <v>9789152302484</v>
      </c>
      <c r="B34" s="8" t="n">
        <v>1</v>
      </c>
      <c r="C34" s="8" t="s">
        <v>24</v>
      </c>
      <c r="D34" s="8" t="s">
        <v>25</v>
      </c>
      <c r="E34" s="8" t="s">
        <v>26</v>
      </c>
      <c r="F34" s="8" t="s">
        <v>27</v>
      </c>
      <c r="G34" s="8" t="s">
        <v>28</v>
      </c>
      <c r="H34" s="8" t="s">
        <v>29</v>
      </c>
      <c r="I34" s="11" t="n">
        <v>13</v>
      </c>
      <c r="J34" s="11" t="s">
        <v>33</v>
      </c>
      <c r="K34" s="10" t="str">
        <f aca="false">G34</f>
        <v>Grundkurs</v>
      </c>
      <c r="L34" s="11" t="s">
        <v>30</v>
      </c>
      <c r="M34" s="11" t="str">
        <f aca="false">B34&amp;"_"&amp;F34&amp;"_"&amp;H34&amp;"_"&amp;I34&amp;J34</f>
        <v>1_x1_1x_G_13a</v>
      </c>
      <c r="N34" s="11" t="str">
        <f aca="false">A34&amp;"-"&amp;B34&amp;"-"&amp;F34&amp;"-"&amp;H34&amp;"-"&amp;I34&amp;J34</f>
        <v>9789152302484-1-x1_1x-G-13a</v>
      </c>
      <c r="O34" s="11" t="str">
        <f aca="false">INDEX([1]'Kap 1'!$E$2:$H$1089,MATCH(Лист1!N34,[1]'Kap 1'!$E$2:$E$1089,0),4)</f>
        <v>Resonera</v>
      </c>
      <c r="P34" s="15"/>
      <c r="Q34" s="12" t="str">
        <f aca="false">INDEX([1]Freelancer!$A$1140:$J$2572,MATCH(Лист1!M34,[1]Freelancer!$G$1140:$G$2572,0),9)</f>
        <v>Vilket är det största talet som både 24 och 36 är delbart med</v>
      </c>
      <c r="R34" s="8" t="e">
        <f aca="false">IF(INDEX([1]Freelancer!$A$1140:$J$2572,MATCH(Лист1!M34,[1]Freelancer!$G$1140:$G$2572,0),10)=0,"",INDEX([1]Freelancer!$A$1140:$J$2572,MATCH(Лист1!M34,[1]Freelancer!$G$1140:$G$2572,0),10))</f>
        <v>#N/A</v>
      </c>
      <c r="S34" s="13" t="s">
        <v>71</v>
      </c>
      <c r="T34" s="13" t="str">
        <f aca="false">"y"&amp;S34&amp;"y"</f>
        <v>y1_5_2y</v>
      </c>
      <c r="U34" s="13" t="str">
        <f aca="false">INDEX([1]Lista!$O$2:$S$206,MATCH(Лист1!T34,[1]Lista!$P$2:$P$206,0),3)</f>
        <v>Ekvationssystem - Grafisk lösning</v>
      </c>
      <c r="V34" s="13" t="str">
        <f aca="false">INDEX([1]Lista!$O$2:$S$206,MATCH(Лист1!T34,[1]Lista!$P$2:$P$206,0),4)</f>
        <v>T_1_5</v>
      </c>
      <c r="W34" s="13" t="str">
        <f aca="false">INDEX([1]Lista!$O$2:$S$206,MATCH(Лист1!T34,[1]Lista!$P$2:$P$206,0),5)</f>
        <v>Ekvationssystem</v>
      </c>
      <c r="X34" s="14" t="s">
        <v>32</v>
      </c>
    </row>
    <row r="35" customFormat="false" ht="23.85" hidden="false" customHeight="false" outlineLevel="0" collapsed="false">
      <c r="A35" s="7" t="n">
        <v>9789152302484</v>
      </c>
      <c r="B35" s="8" t="n">
        <v>1</v>
      </c>
      <c r="C35" s="8" t="s">
        <v>24</v>
      </c>
      <c r="D35" s="8" t="s">
        <v>25</v>
      </c>
      <c r="E35" s="8" t="s">
        <v>26</v>
      </c>
      <c r="F35" s="8" t="s">
        <v>27</v>
      </c>
      <c r="G35" s="8" t="s">
        <v>28</v>
      </c>
      <c r="H35" s="8" t="s">
        <v>29</v>
      </c>
      <c r="I35" s="11" t="n">
        <v>13</v>
      </c>
      <c r="J35" s="11" t="s">
        <v>36</v>
      </c>
      <c r="K35" s="10" t="str">
        <f aca="false">G35</f>
        <v>Grundkurs</v>
      </c>
      <c r="L35" s="11" t="s">
        <v>30</v>
      </c>
      <c r="M35" s="11" t="str">
        <f aca="false">B35&amp;"_"&amp;F35&amp;"_"&amp;H35&amp;"_"&amp;I35&amp;J35</f>
        <v>1_x1_1x_G_13b</v>
      </c>
      <c r="N35" s="11" t="str">
        <f aca="false">A35&amp;"-"&amp;B35&amp;"-"&amp;F35&amp;"-"&amp;H35&amp;"-"&amp;I35&amp;J35</f>
        <v>9789152302484-1-x1_1x-G-13b</v>
      </c>
      <c r="O35" s="11" t="str">
        <f aca="false">INDEX([1]'Kap 1'!$E$2:$H$1089,MATCH(Лист1!N35,[1]'Kap 1'!$E$2:$E$1089,0),4)</f>
        <v>Resonera</v>
      </c>
      <c r="P35" s="15"/>
      <c r="Q35" s="12" t="str">
        <f aca="false">INDEX([1]Freelancer!$A$1140:$J$2572,MATCH(Лист1!M35,[1]Freelancer!$G$1140:$G$2572,0),9)</f>
        <v>Vilket är det största talet som både 21 och 45 är delbart med</v>
      </c>
      <c r="R35" s="8" t="e">
        <f aca="false">IF(INDEX([1]Freelancer!$A$1140:$J$2572,MATCH(Лист1!M35,[1]Freelancer!$G$1140:$G$2572,0),10)=0,"",INDEX([1]Freelancer!$A$1140:$J$2572,MATCH(Лист1!M35,[1]Freelancer!$G$1140:$G$2572,0),10))</f>
        <v>#N/A</v>
      </c>
      <c r="S35" s="13" t="s">
        <v>46</v>
      </c>
      <c r="T35" s="13" t="str">
        <f aca="false">"y"&amp;S35&amp;"y"</f>
        <v>y3_2_5y</v>
      </c>
      <c r="U35" s="13" t="str">
        <f aca="false">INDEX([1]Lista!$O$2:$S$206,MATCH(Лист1!T35,[1]Lista!$P$2:$P$206,0),3)</f>
        <v>Statistik - Lägesmått</v>
      </c>
      <c r="V35" s="13" t="str">
        <f aca="false">INDEX([1]Lista!$O$2:$S$206,MATCH(Лист1!T35,[1]Lista!$P$2:$P$206,0),4)</f>
        <v>SS_3_2</v>
      </c>
      <c r="W35" s="13" t="str">
        <f aca="false">INDEX([1]Lista!$O$2:$S$206,MATCH(Лист1!T35,[1]Lista!$P$2:$P$206,0),5)</f>
        <v>Statistik</v>
      </c>
      <c r="X35" s="14" t="s">
        <v>32</v>
      </c>
    </row>
    <row r="36" customFormat="false" ht="15.65" hidden="false" customHeight="false" outlineLevel="0" collapsed="false">
      <c r="A36" s="7" t="n">
        <v>9789152302484</v>
      </c>
      <c r="B36" s="8" t="n">
        <v>1</v>
      </c>
      <c r="C36" s="8" t="s">
        <v>24</v>
      </c>
      <c r="D36" s="8" t="s">
        <v>25</v>
      </c>
      <c r="E36" s="8" t="s">
        <v>26</v>
      </c>
      <c r="F36" s="8" t="s">
        <v>27</v>
      </c>
      <c r="G36" s="8" t="s">
        <v>28</v>
      </c>
      <c r="H36" s="8" t="s">
        <v>29</v>
      </c>
      <c r="I36" s="11" t="n">
        <v>14</v>
      </c>
      <c r="J36" s="11" t="s">
        <v>33</v>
      </c>
      <c r="K36" s="10" t="str">
        <f aca="false">G36</f>
        <v>Grundkurs</v>
      </c>
      <c r="L36" s="11" t="s">
        <v>34</v>
      </c>
      <c r="M36" s="11" t="str">
        <f aca="false">B36&amp;"_"&amp;F36&amp;"_"&amp;H36&amp;"_"&amp;I36&amp;J36</f>
        <v>1_x1_1x_G_14a</v>
      </c>
      <c r="N36" s="11" t="str">
        <f aca="false">A36&amp;"-"&amp;B36&amp;"-"&amp;F36&amp;"-"&amp;H36&amp;"-"&amp;I36&amp;J36</f>
        <v>9789152302484-1-x1_1x-G-14a</v>
      </c>
      <c r="O36" s="11" t="str">
        <f aca="false">INDEX([1]'Kap 1'!$E$2:$H$1089,MATCH(Лист1!N36,[1]'Kap 1'!$E$2:$E$1089,0),4)</f>
        <v>Resonera</v>
      </c>
      <c r="P36" s="15"/>
      <c r="Q36" s="12" t="str">
        <f aca="false">INDEX([1]Freelancer!$A$1140:$J$2572,MATCH(Лист1!M36,[1]Freelancer!$G$1140:$G$2572,0),9)</f>
        <v>Hitta ett tal som är delbart med 4, 9 och 12.</v>
      </c>
      <c r="R36" s="8" t="e">
        <f aca="false">IF(INDEX([1]Freelancer!$A$1140:$J$2572,MATCH(Лист1!M36,[1]Freelancer!$G$1140:$G$2572,0),10)=0,"",INDEX([1]Freelancer!$A$1140:$J$2572,MATCH(Лист1!M36,[1]Freelancer!$G$1140:$G$2572,0),10))</f>
        <v>#N/A</v>
      </c>
      <c r="S36" s="13" t="s">
        <v>72</v>
      </c>
      <c r="T36" s="13" t="str">
        <f aca="false">"y"&amp;S36&amp;"y"</f>
        <v>y4_12_2y</v>
      </c>
      <c r="U36" s="13" t="str">
        <f aca="false">INDEX([1]Lista!$O$2:$S$206,MATCH(Лист1!T36,[1]Lista!$P$2:$P$206,0),3)</f>
        <v>Likformighet - Trianglar</v>
      </c>
      <c r="V36" s="13" t="str">
        <f aca="false">INDEX([1]Lista!$O$2:$S$206,MATCH(Лист1!T36,[1]Lista!$P$2:$P$206,0),4)</f>
        <v>G_4_12</v>
      </c>
      <c r="W36" s="13" t="str">
        <f aca="false">INDEX([1]Lista!$O$2:$S$206,MATCH(Лист1!T36,[1]Lista!$P$2:$P$206,0),5)</f>
        <v>Likformighet</v>
      </c>
      <c r="X36" s="14" t="s">
        <v>32</v>
      </c>
    </row>
    <row r="37" customFormat="false" ht="23.85" hidden="false" customHeight="false" outlineLevel="0" collapsed="false">
      <c r="A37" s="7" t="n">
        <v>9789152302484</v>
      </c>
      <c r="B37" s="8" t="n">
        <v>1</v>
      </c>
      <c r="C37" s="8" t="s">
        <v>24</v>
      </c>
      <c r="D37" s="8" t="s">
        <v>25</v>
      </c>
      <c r="E37" s="8" t="s">
        <v>26</v>
      </c>
      <c r="F37" s="8" t="s">
        <v>27</v>
      </c>
      <c r="G37" s="8" t="s">
        <v>28</v>
      </c>
      <c r="H37" s="8" t="s">
        <v>29</v>
      </c>
      <c r="I37" s="11" t="n">
        <v>14</v>
      </c>
      <c r="J37" s="11" t="s">
        <v>36</v>
      </c>
      <c r="K37" s="10" t="str">
        <f aca="false">G37</f>
        <v>Grundkurs</v>
      </c>
      <c r="L37" s="11" t="s">
        <v>34</v>
      </c>
      <c r="M37" s="11" t="str">
        <f aca="false">B37&amp;"_"&amp;F37&amp;"_"&amp;H37&amp;"_"&amp;I37&amp;J37</f>
        <v>1_x1_1x_G_14b</v>
      </c>
      <c r="N37" s="11" t="str">
        <f aca="false">A37&amp;"-"&amp;B37&amp;"-"&amp;F37&amp;"-"&amp;H37&amp;"-"&amp;I37&amp;J37</f>
        <v>9789152302484-1-x1_1x-G-14b</v>
      </c>
      <c r="O37" s="11" t="str">
        <f aca="false">INDEX([1]'Kap 1'!$E$2:$H$1089,MATCH(Лист1!N37,[1]'Kap 1'!$E$2:$E$1089,0),4)</f>
        <v>Resonera</v>
      </c>
      <c r="P37" s="15"/>
      <c r="Q37" s="12" t="str">
        <f aca="false">INDEX([1]Freelancer!$A$1140:$J$2572,MATCH(Лист1!M37,[1]Freelancer!$G$1140:$G$2572,0),9)</f>
        <v>Vilket är det minsta tal som är delbart med 4, 9 och 12?</v>
      </c>
      <c r="R37" s="8" t="e">
        <f aca="false">IF(INDEX([1]Freelancer!$A$1140:$J$2572,MATCH(Лист1!M37,[1]Freelancer!$G$1140:$G$2572,0),10)=0,"",INDEX([1]Freelancer!$A$1140:$J$2572,MATCH(Лист1!M37,[1]Freelancer!$G$1140:$G$2572,0),10))</f>
        <v>#N/A</v>
      </c>
      <c r="S37" s="13" t="s">
        <v>73</v>
      </c>
      <c r="T37" s="13" t="str">
        <f aca="false">"y"&amp;S37&amp;"y"</f>
        <v>y4_18y</v>
      </c>
      <c r="U37" s="13" t="str">
        <f aca="false">INDEX([1]Lista!$O$2:$S$206,MATCH(Лист1!T37,[1]Lista!$P$2:$P$206,0),3)</f>
        <v>Satser &amp; bevis</v>
      </c>
      <c r="V37" s="13" t="str">
        <f aca="false">INDEX([1]Lista!$O$2:$S$206,MATCH(Лист1!T37,[1]Lista!$P$2:$P$206,0),4)</f>
        <v>G_4_18</v>
      </c>
      <c r="W37" s="13" t="str">
        <f aca="false">INDEX([1]Lista!$O$2:$S$206,MATCH(Лист1!T37,[1]Lista!$P$2:$P$206,0),5)</f>
        <v>Satser &amp; bevis</v>
      </c>
      <c r="X37" s="14" t="s">
        <v>32</v>
      </c>
    </row>
    <row r="38" customFormat="false" ht="15.65" hidden="false" customHeight="false" outlineLevel="0" collapsed="false">
      <c r="A38" s="7" t="n">
        <v>9789152302484</v>
      </c>
      <c r="B38" s="8" t="n">
        <v>1</v>
      </c>
      <c r="C38" s="8" t="s">
        <v>24</v>
      </c>
      <c r="D38" s="8" t="s">
        <v>25</v>
      </c>
      <c r="E38" s="8" t="s">
        <v>26</v>
      </c>
      <c r="F38" s="8" t="s">
        <v>27</v>
      </c>
      <c r="G38" s="8" t="s">
        <v>28</v>
      </c>
      <c r="H38" s="8" t="s">
        <v>29</v>
      </c>
      <c r="I38" s="11" t="n">
        <v>15</v>
      </c>
      <c r="J38" s="11" t="s">
        <v>33</v>
      </c>
      <c r="K38" s="10" t="str">
        <f aca="false">G38</f>
        <v>Grundkurs</v>
      </c>
      <c r="L38" s="11" t="s">
        <v>30</v>
      </c>
      <c r="M38" s="11" t="str">
        <f aca="false">B38&amp;"_"&amp;F38&amp;"_"&amp;H38&amp;"_"&amp;I38&amp;J38</f>
        <v>1_x1_1x_G_15a</v>
      </c>
      <c r="N38" s="11" t="str">
        <f aca="false">A38&amp;"-"&amp;B38&amp;"-"&amp;F38&amp;"-"&amp;H38&amp;"-"&amp;I38&amp;J38</f>
        <v>9789152302484-1-x1_1x-G-15a</v>
      </c>
      <c r="O38" s="11" t="str">
        <f aca="false">INDEX([1]'Kap 1'!$E$2:$H$1089,MATCH(Лист1!N38,[1]'Kap 1'!$E$2:$E$1089,0),4)</f>
        <v>Resonera</v>
      </c>
      <c r="P38" s="15"/>
      <c r="Q38" s="12" t="str">
        <f aca="false">INDEX([1]Freelancer!$A$1140:$J$2572,MATCH(Лист1!M38,[1]Freelancer!$G$1140:$G$2572,0),9)</f>
        <v>Avgör om följande tal är primtal. 357</v>
      </c>
      <c r="R38" s="8" t="e">
        <f aca="false">IF(INDEX([1]Freelancer!$A$1140:$J$2572,MATCH(Лист1!M38,[1]Freelancer!$G$1140:$G$2572,0),10)=0,"",INDEX([1]Freelancer!$A$1140:$J$2572,MATCH(Лист1!M38,[1]Freelancer!$G$1140:$G$2572,0),10))</f>
        <v>#N/A</v>
      </c>
      <c r="S38" s="13" t="s">
        <v>74</v>
      </c>
      <c r="T38" s="13" t="str">
        <f aca="false">"y"&amp;S38&amp;"y"</f>
        <v>y1_15_3y</v>
      </c>
      <c r="U38" s="13" t="str">
        <f aca="false">INDEX([1]Lista!$O$2:$S$206,MATCH(Лист1!T38,[1]Lista!$P$2:$P$206,0),3)</f>
        <v>Räkneregler - Logaritmer &amp; logaritmlagarna</v>
      </c>
      <c r="V38" s="13" t="str">
        <f aca="false">INDEX([1]Lista!$O$2:$S$206,MATCH(Лист1!T38,[1]Lista!$P$2:$P$206,0),4)</f>
        <v>T_1_15</v>
      </c>
      <c r="W38" s="13" t="str">
        <f aca="false">INDEX([1]Lista!$O$2:$S$206,MATCH(Лист1!T38,[1]Lista!$P$2:$P$206,0),5)</f>
        <v>Räkneregler</v>
      </c>
      <c r="X38" s="14" t="s">
        <v>32</v>
      </c>
    </row>
    <row r="39" customFormat="false" ht="15.65" hidden="false" customHeight="false" outlineLevel="0" collapsed="false">
      <c r="A39" s="7" t="n">
        <v>9789152302484</v>
      </c>
      <c r="B39" s="8" t="n">
        <v>1</v>
      </c>
      <c r="C39" s="8" t="s">
        <v>24</v>
      </c>
      <c r="D39" s="8" t="s">
        <v>25</v>
      </c>
      <c r="E39" s="8" t="s">
        <v>26</v>
      </c>
      <c r="F39" s="8" t="s">
        <v>27</v>
      </c>
      <c r="G39" s="8" t="s">
        <v>28</v>
      </c>
      <c r="H39" s="8" t="s">
        <v>29</v>
      </c>
      <c r="I39" s="11" t="n">
        <v>15</v>
      </c>
      <c r="J39" s="11" t="s">
        <v>36</v>
      </c>
      <c r="K39" s="10" t="str">
        <f aca="false">G39</f>
        <v>Grundkurs</v>
      </c>
      <c r="L39" s="11" t="s">
        <v>30</v>
      </c>
      <c r="M39" s="11" t="str">
        <f aca="false">B39&amp;"_"&amp;F39&amp;"_"&amp;H39&amp;"_"&amp;I39&amp;J39</f>
        <v>1_x1_1x_G_15b</v>
      </c>
      <c r="N39" s="11" t="str">
        <f aca="false">A39&amp;"-"&amp;B39&amp;"-"&amp;F39&amp;"-"&amp;H39&amp;"-"&amp;I39&amp;J39</f>
        <v>9789152302484-1-x1_1x-G-15b</v>
      </c>
      <c r="O39" s="11" t="str">
        <f aca="false">INDEX([1]'Kap 1'!$E$2:$H$1089,MATCH(Лист1!N39,[1]'Kap 1'!$E$2:$E$1089,0),4)</f>
        <v>Resonera</v>
      </c>
      <c r="P39" s="15"/>
      <c r="Q39" s="12" t="str">
        <f aca="false">INDEX([1]Freelancer!$A$1140:$J$2572,MATCH(Лист1!M39,[1]Freelancer!$G$1140:$G$2572,0),9)</f>
        <v>Avgör om följande tal är primtal. 358</v>
      </c>
      <c r="R39" s="8" t="e">
        <f aca="false">IF(INDEX([1]Freelancer!$A$1140:$J$2572,MATCH(Лист1!M39,[1]Freelancer!$G$1140:$G$2572,0),10)=0,"",INDEX([1]Freelancer!$A$1140:$J$2572,MATCH(Лист1!M39,[1]Freelancer!$G$1140:$G$2572,0),10))</f>
        <v>#N/A</v>
      </c>
      <c r="S39" s="13" t="s">
        <v>75</v>
      </c>
      <c r="T39" s="13" t="str">
        <f aca="false">"y"&amp;S39&amp;"y"</f>
        <v>y1_2y</v>
      </c>
      <c r="U39" s="13" t="str">
        <f aca="false">INDEX([1]Lista!$O$2:$S$206,MATCH(Лист1!T39,[1]Lista!$P$2:$P$206,0),3)</f>
        <v>Bråk</v>
      </c>
      <c r="V39" s="13" t="str">
        <f aca="false">INDEX([1]Lista!$O$2:$S$206,MATCH(Лист1!T39,[1]Lista!$P$2:$P$206,0),4)</f>
        <v>T_1_2</v>
      </c>
      <c r="W39" s="13" t="str">
        <f aca="false">INDEX([1]Lista!$O$2:$S$206,MATCH(Лист1!T39,[1]Lista!$P$2:$P$206,0),5)</f>
        <v>Bråk</v>
      </c>
      <c r="X39" s="14" t="s">
        <v>32</v>
      </c>
    </row>
    <row r="40" customFormat="false" ht="15.65" hidden="false" customHeight="false" outlineLevel="0" collapsed="false">
      <c r="A40" s="7" t="n">
        <v>9789152302484</v>
      </c>
      <c r="B40" s="8" t="n">
        <v>1</v>
      </c>
      <c r="C40" s="8" t="s">
        <v>24</v>
      </c>
      <c r="D40" s="8" t="s">
        <v>25</v>
      </c>
      <c r="E40" s="8" t="s">
        <v>26</v>
      </c>
      <c r="F40" s="8" t="s">
        <v>27</v>
      </c>
      <c r="G40" s="8" t="s">
        <v>28</v>
      </c>
      <c r="H40" s="8" t="s">
        <v>29</v>
      </c>
      <c r="I40" s="11" t="n">
        <v>15</v>
      </c>
      <c r="J40" s="11" t="s">
        <v>38</v>
      </c>
      <c r="K40" s="10" t="str">
        <f aca="false">G40</f>
        <v>Grundkurs</v>
      </c>
      <c r="L40" s="11" t="s">
        <v>30</v>
      </c>
      <c r="M40" s="11" t="str">
        <f aca="false">B40&amp;"_"&amp;F40&amp;"_"&amp;H40&amp;"_"&amp;I40&amp;J40</f>
        <v>1_x1_1x_G_15c</v>
      </c>
      <c r="N40" s="11" t="str">
        <f aca="false">A40&amp;"-"&amp;B40&amp;"-"&amp;F40&amp;"-"&amp;H40&amp;"-"&amp;I40&amp;J40</f>
        <v>9789152302484-1-x1_1x-G-15c</v>
      </c>
      <c r="O40" s="11" t="str">
        <f aca="false">INDEX([1]'Kap 1'!$E$2:$H$1089,MATCH(Лист1!N40,[1]'Kap 1'!$E$2:$E$1089,0),4)</f>
        <v>Resonera</v>
      </c>
      <c r="P40" s="15"/>
      <c r="Q40" s="12" t="str">
        <f aca="false">INDEX([1]Freelancer!$A$1140:$J$2572,MATCH(Лист1!M40,[1]Freelancer!$G$1140:$G$2572,0),9)</f>
        <v>Avgör om följande tal är primtal. 359</v>
      </c>
      <c r="R40" s="8" t="e">
        <f aca="false">IF(INDEX([1]Freelancer!$A$1140:$J$2572,MATCH(Лист1!M40,[1]Freelancer!$G$1140:$G$2572,0),10)=0,"",INDEX([1]Freelancer!$A$1140:$J$2572,MATCH(Лист1!M40,[1]Freelancer!$G$1140:$G$2572,0),10))</f>
        <v>#N/A</v>
      </c>
      <c r="S40" s="13" t="s">
        <v>76</v>
      </c>
      <c r="T40" s="13" t="str">
        <f aca="false">"y"&amp;S40&amp;"y"</f>
        <v>y4_22_7y</v>
      </c>
      <c r="U40" s="13" t="str">
        <f aca="false">INDEX([1]Lista!$O$2:$S$206,MATCH(Лист1!T40,[1]Lista!$P$2:$P$206,0),3)</f>
        <v>Trigonometri - Enhetscirkeln</v>
      </c>
      <c r="V40" s="13" t="str">
        <f aca="false">INDEX([1]Lista!$O$2:$S$206,MATCH(Лист1!T40,[1]Lista!$P$2:$P$206,0),4)</f>
        <v>G_4_22</v>
      </c>
      <c r="W40" s="13" t="str">
        <f aca="false">INDEX([1]Lista!$O$2:$S$206,MATCH(Лист1!T40,[1]Lista!$P$2:$P$206,0),5)</f>
        <v>Trigonometri</v>
      </c>
      <c r="X40" s="14" t="s">
        <v>32</v>
      </c>
    </row>
    <row r="41" customFormat="false" ht="23.85" hidden="false" customHeight="false" outlineLevel="0" collapsed="false">
      <c r="A41" s="7" t="n">
        <v>9789152302484</v>
      </c>
      <c r="B41" s="8" t="n">
        <v>1</v>
      </c>
      <c r="C41" s="8" t="s">
        <v>24</v>
      </c>
      <c r="D41" s="8" t="s">
        <v>25</v>
      </c>
      <c r="E41" s="8" t="s">
        <v>26</v>
      </c>
      <c r="F41" s="8" t="s">
        <v>27</v>
      </c>
      <c r="G41" s="8" t="s">
        <v>28</v>
      </c>
      <c r="H41" s="8" t="s">
        <v>29</v>
      </c>
      <c r="I41" s="11" t="n">
        <v>16</v>
      </c>
      <c r="J41" s="11"/>
      <c r="K41" s="10" t="str">
        <f aca="false">G41</f>
        <v>Grundkurs</v>
      </c>
      <c r="L41" s="11" t="s">
        <v>34</v>
      </c>
      <c r="M41" s="11" t="str">
        <f aca="false">B41&amp;"_"&amp;F41&amp;"_"&amp;H41&amp;"_"&amp;I41&amp;J41</f>
        <v>1_x1_1x_G_16</v>
      </c>
      <c r="N41" s="11" t="str">
        <f aca="false">A41&amp;"-"&amp;B41&amp;"-"&amp;F41&amp;"-"&amp;H41&amp;"-"&amp;I41&amp;J41</f>
        <v>9789152302484-1-x1_1x-G-16</v>
      </c>
      <c r="O41" s="11" t="str">
        <f aca="false">INDEX([1]'Kap 1'!$E$2:$H$1089,MATCH(Лист1!N41,[1]'Kap 1'!$E$2:$E$1089,0),4)</f>
        <v>Resonera</v>
      </c>
      <c r="P41" s="15"/>
      <c r="Q41" s="12" t="str">
        <f aca="false">INDEX([1]Freelancer!$A$1140:$J$2572,MATCH(Лист1!M41,[1]Freelancer!$G$1140:$G$2572,0),9)</f>
        <v>Ge ett exempel på tre primtal vars summa är 61.</v>
      </c>
      <c r="R41" s="8" t="e">
        <f aca="false">IF(INDEX([1]Freelancer!$A$1140:$J$2572,MATCH(Лист1!M41,[1]Freelancer!$G$1140:$G$2572,0),10)=0,"",INDEX([1]Freelancer!$A$1140:$J$2572,MATCH(Лист1!M41,[1]Freelancer!$G$1140:$G$2572,0),10))</f>
        <v>#N/A</v>
      </c>
      <c r="S41" s="13" t="s">
        <v>48</v>
      </c>
      <c r="T41" s="13" t="str">
        <f aca="false">"y"&amp;S41&amp;"y"</f>
        <v>y4_18_6y</v>
      </c>
      <c r="U41" s="13" t="str">
        <f aca="false">INDEX([1]Lista!$O$2:$S$206,MATCH(Лист1!T41,[1]Lista!$P$2:$P$206,0),3)</f>
        <v>Satser &amp; Bevis - Randvinkelsatsen</v>
      </c>
      <c r="V41" s="13" t="str">
        <f aca="false">INDEX([1]Lista!$O$2:$S$206,MATCH(Лист1!T41,[1]Lista!$P$2:$P$206,0),4)</f>
        <v>G_4_18</v>
      </c>
      <c r="W41" s="13" t="str">
        <f aca="false">INDEX([1]Lista!$O$2:$S$206,MATCH(Лист1!T41,[1]Lista!$P$2:$P$206,0),5)</f>
        <v>Satser &amp; bevis</v>
      </c>
      <c r="X41" s="14" t="s">
        <v>32</v>
      </c>
    </row>
    <row r="42" customFormat="false" ht="15.65" hidden="false" customHeight="false" outlineLevel="0" collapsed="false">
      <c r="A42" s="7" t="n">
        <v>9789152302484</v>
      </c>
      <c r="B42" s="8" t="n">
        <v>1</v>
      </c>
      <c r="C42" s="8" t="s">
        <v>24</v>
      </c>
      <c r="D42" s="8" t="s">
        <v>25</v>
      </c>
      <c r="E42" s="8" t="s">
        <v>26</v>
      </c>
      <c r="F42" s="8" t="s">
        <v>27</v>
      </c>
      <c r="G42" s="8" t="s">
        <v>28</v>
      </c>
      <c r="H42" s="8" t="s">
        <v>29</v>
      </c>
      <c r="I42" s="11" t="n">
        <v>17</v>
      </c>
      <c r="J42" s="11" t="s">
        <v>33</v>
      </c>
      <c r="K42" s="10" t="str">
        <f aca="false">G42</f>
        <v>Grundkurs</v>
      </c>
      <c r="L42" s="11" t="s">
        <v>30</v>
      </c>
      <c r="M42" s="11" t="str">
        <f aca="false">B42&amp;"_"&amp;F42&amp;"_"&amp;H42&amp;"_"&amp;I42&amp;J42</f>
        <v>1_x1_1x_G_17a</v>
      </c>
      <c r="N42" s="11" t="str">
        <f aca="false">A42&amp;"-"&amp;B42&amp;"-"&amp;F42&amp;"-"&amp;H42&amp;"-"&amp;I42&amp;J42</f>
        <v>9789152302484-1-x1_1x-G-17a</v>
      </c>
      <c r="O42" s="11" t="str">
        <f aca="false">INDEX([1]'Kap 1'!$E$2:$H$1089,MATCH(Лист1!N42,[1]'Kap 1'!$E$2:$E$1089,0),4)</f>
        <v>Beräkna</v>
      </c>
      <c r="P42" s="15"/>
      <c r="Q42" s="12" t="str">
        <f aca="false">INDEX([1]Freelancer!$A$1140:$J$2572,MATCH(Лист1!M42,[1]Freelancer!$G$1140:$G$2572,0),9)</f>
        <v>Beräkna $7 + (-4)$</v>
      </c>
      <c r="R42" s="8" t="s">
        <v>77</v>
      </c>
      <c r="S42" s="13" t="s">
        <v>78</v>
      </c>
      <c r="T42" s="13" t="str">
        <f aca="false">"y"&amp;S42&amp;"y"</f>
        <v>y1_18_1y</v>
      </c>
      <c r="U42" s="13" t="str">
        <f aca="false">INDEX([1]Lista!$O$2:$S$206,MATCH(Лист1!T42,[1]Lista!$P$2:$P$206,0),3)</f>
        <v>Talformer - Bråkform</v>
      </c>
      <c r="V42" s="13" t="str">
        <f aca="false">INDEX([1]Lista!$O$2:$S$206,MATCH(Лист1!T42,[1]Lista!$P$2:$P$206,0),4)</f>
        <v>T_1_18</v>
      </c>
      <c r="W42" s="13" t="str">
        <f aca="false">INDEX([1]Lista!$O$2:$S$206,MATCH(Лист1!T42,[1]Lista!$P$2:$P$206,0),5)</f>
        <v>Talform</v>
      </c>
      <c r="X42" s="14" t="s">
        <v>32</v>
      </c>
    </row>
    <row r="43" customFormat="false" ht="15.65" hidden="false" customHeight="false" outlineLevel="0" collapsed="false">
      <c r="A43" s="7" t="n">
        <v>9789152302484</v>
      </c>
      <c r="B43" s="8" t="n">
        <v>1</v>
      </c>
      <c r="C43" s="8" t="s">
        <v>24</v>
      </c>
      <c r="D43" s="8" t="s">
        <v>25</v>
      </c>
      <c r="E43" s="8" t="s">
        <v>26</v>
      </c>
      <c r="F43" s="8" t="s">
        <v>27</v>
      </c>
      <c r="G43" s="8" t="s">
        <v>28</v>
      </c>
      <c r="H43" s="8" t="s">
        <v>29</v>
      </c>
      <c r="I43" s="11" t="n">
        <v>17</v>
      </c>
      <c r="J43" s="11" t="s">
        <v>36</v>
      </c>
      <c r="K43" s="10" t="str">
        <f aca="false">G43</f>
        <v>Grundkurs</v>
      </c>
      <c r="L43" s="11" t="s">
        <v>30</v>
      </c>
      <c r="M43" s="11" t="str">
        <f aca="false">B43&amp;"_"&amp;F43&amp;"_"&amp;H43&amp;"_"&amp;I43&amp;J43</f>
        <v>1_x1_1x_G_17b</v>
      </c>
      <c r="N43" s="11" t="str">
        <f aca="false">A43&amp;"-"&amp;B43&amp;"-"&amp;F43&amp;"-"&amp;H43&amp;"-"&amp;I43&amp;J43</f>
        <v>9789152302484-1-x1_1x-G-17b</v>
      </c>
      <c r="O43" s="11" t="str">
        <f aca="false">INDEX([1]'Kap 1'!$E$2:$H$1089,MATCH(Лист1!N43,[1]'Kap 1'!$E$2:$E$1089,0),4)</f>
        <v>Beräkna</v>
      </c>
      <c r="P43" s="15"/>
      <c r="Q43" s="12" t="str">
        <f aca="false">INDEX([1]Freelancer!$A$1140:$J$2572,MATCH(Лист1!M43,[1]Freelancer!$G$1140:$G$2572,0),9)</f>
        <v>Beräkna $(-7) + (-10)$</v>
      </c>
      <c r="R43" s="8" t="s">
        <v>77</v>
      </c>
      <c r="S43" s="13" t="s">
        <v>79</v>
      </c>
      <c r="T43" s="13" t="str">
        <f aca="false">"y"&amp;S43&amp;"y"</f>
        <v>y2_19_12y</v>
      </c>
      <c r="U43" s="13" t="str">
        <f aca="false">INDEX([1]Lista!$O$2:$S$206,MATCH(Лист1!T43,[1]Lista!$P$2:$P$206,0),3)</f>
        <v>Procent - Upprepad procentuell förändring</v>
      </c>
      <c r="V43" s="13" t="str">
        <f aca="false">INDEX([1]Lista!$O$2:$S$206,MATCH(Лист1!T43,[1]Lista!$P$2:$P$206,0),4)</f>
        <v>SF_2_19</v>
      </c>
      <c r="W43" s="13" t="str">
        <f aca="false">INDEX([1]Lista!$O$2:$S$206,MATCH(Лист1!T43,[1]Lista!$P$2:$P$206,0),5)</f>
        <v>Procent</v>
      </c>
      <c r="X43" s="14" t="s">
        <v>32</v>
      </c>
    </row>
    <row r="44" customFormat="false" ht="15.65" hidden="false" customHeight="false" outlineLevel="0" collapsed="false">
      <c r="A44" s="7" t="n">
        <v>9789152302484</v>
      </c>
      <c r="B44" s="8" t="n">
        <v>1</v>
      </c>
      <c r="C44" s="8" t="s">
        <v>24</v>
      </c>
      <c r="D44" s="8" t="s">
        <v>25</v>
      </c>
      <c r="E44" s="8" t="s">
        <v>26</v>
      </c>
      <c r="F44" s="8" t="s">
        <v>27</v>
      </c>
      <c r="G44" s="8" t="s">
        <v>28</v>
      </c>
      <c r="H44" s="8" t="s">
        <v>29</v>
      </c>
      <c r="I44" s="11" t="n">
        <v>17</v>
      </c>
      <c r="J44" s="11" t="s">
        <v>38</v>
      </c>
      <c r="K44" s="10" t="str">
        <f aca="false">G44</f>
        <v>Grundkurs</v>
      </c>
      <c r="L44" s="11" t="s">
        <v>30</v>
      </c>
      <c r="M44" s="11" t="str">
        <f aca="false">B44&amp;"_"&amp;F44&amp;"_"&amp;H44&amp;"_"&amp;I44&amp;J44</f>
        <v>1_x1_1x_G_17c</v>
      </c>
      <c r="N44" s="11" t="str">
        <f aca="false">A44&amp;"-"&amp;B44&amp;"-"&amp;F44&amp;"-"&amp;H44&amp;"-"&amp;I44&amp;J44</f>
        <v>9789152302484-1-x1_1x-G-17c</v>
      </c>
      <c r="O44" s="11" t="str">
        <f aca="false">INDEX([1]'Kap 1'!$E$2:$H$1089,MATCH(Лист1!N44,[1]'Kap 1'!$E$2:$E$1089,0),4)</f>
        <v>Beräkna</v>
      </c>
      <c r="P44" s="15"/>
      <c r="Q44" s="12" t="str">
        <f aca="false">INDEX([1]Freelancer!$A$1140:$J$2572,MATCH(Лист1!M44,[1]Freelancer!$G$1140:$G$2572,0),9)</f>
        <v>Beräkna $5 - (-2)$</v>
      </c>
      <c r="R44" s="8" t="s">
        <v>77</v>
      </c>
      <c r="S44" s="13" t="s">
        <v>80</v>
      </c>
      <c r="T44" s="13" t="str">
        <f aca="false">"y"&amp;S44&amp;"y"</f>
        <v>y1_6_1y</v>
      </c>
      <c r="U44" s="13" t="str">
        <f aca="false">INDEX([1]Lista!$O$2:$S$206,MATCH(Лист1!T44,[1]Lista!$P$2:$P$206,0),3)</f>
        <v>Enheter - Längdenheter</v>
      </c>
      <c r="V44" s="13" t="str">
        <f aca="false">INDEX([1]Lista!$O$2:$S$206,MATCH(Лист1!T44,[1]Lista!$P$2:$P$206,0),4)</f>
        <v>T_1_6</v>
      </c>
      <c r="W44" s="13" t="str">
        <f aca="false">INDEX([1]Lista!$O$2:$S$206,MATCH(Лист1!T44,[1]Lista!$P$2:$P$206,0),5)</f>
        <v>Enheter</v>
      </c>
      <c r="X44" s="14" t="s">
        <v>32</v>
      </c>
    </row>
    <row r="45" customFormat="false" ht="15.65" hidden="false" customHeight="false" outlineLevel="0" collapsed="false">
      <c r="A45" s="7" t="n">
        <v>9789152302484</v>
      </c>
      <c r="B45" s="8" t="n">
        <v>1</v>
      </c>
      <c r="C45" s="8" t="s">
        <v>24</v>
      </c>
      <c r="D45" s="8" t="s">
        <v>25</v>
      </c>
      <c r="E45" s="8" t="s">
        <v>26</v>
      </c>
      <c r="F45" s="8" t="s">
        <v>27</v>
      </c>
      <c r="G45" s="8" t="s">
        <v>28</v>
      </c>
      <c r="H45" s="8" t="s">
        <v>29</v>
      </c>
      <c r="I45" s="11" t="n">
        <v>17</v>
      </c>
      <c r="J45" s="11" t="s">
        <v>40</v>
      </c>
      <c r="K45" s="10" t="str">
        <f aca="false">G45</f>
        <v>Grundkurs</v>
      </c>
      <c r="L45" s="11" t="s">
        <v>30</v>
      </c>
      <c r="M45" s="11" t="str">
        <f aca="false">B45&amp;"_"&amp;F45&amp;"_"&amp;H45&amp;"_"&amp;I45&amp;J45</f>
        <v>1_x1_1x_G_17d</v>
      </c>
      <c r="N45" s="11" t="str">
        <f aca="false">A45&amp;"-"&amp;B45&amp;"-"&amp;F45&amp;"-"&amp;H45&amp;"-"&amp;I45&amp;J45</f>
        <v>9789152302484-1-x1_1x-G-17d</v>
      </c>
      <c r="O45" s="11" t="str">
        <f aca="false">INDEX([1]'Kap 1'!$E$2:$H$1089,MATCH(Лист1!N45,[1]'Kap 1'!$E$2:$E$1089,0),4)</f>
        <v>Beräkna</v>
      </c>
      <c r="P45" s="15"/>
      <c r="Q45" s="12" t="str">
        <f aca="false">INDEX([1]Freelancer!$A$1140:$J$2572,MATCH(Лист1!M45,[1]Freelancer!$G$1140:$G$2572,0),9)</f>
        <v>Beräkna $(-3) - (-6)$</v>
      </c>
      <c r="R45" s="8" t="s">
        <v>77</v>
      </c>
      <c r="S45" s="13" t="s">
        <v>68</v>
      </c>
      <c r="T45" s="13" t="str">
        <f aca="false">"y"&amp;S45&amp;"y"</f>
        <v>y3_1_1y</v>
      </c>
      <c r="U45" s="13" t="str">
        <f aca="false">INDEX([1]Lista!$O$2:$S$206,MATCH(Лист1!T45,[1]Lista!$P$2:$P$206,0),3)</f>
        <v>Sannolikhetslära - Beroende händelser</v>
      </c>
      <c r="V45" s="13" t="str">
        <f aca="false">INDEX([1]Lista!$O$2:$S$206,MATCH(Лист1!T45,[1]Lista!$P$2:$P$206,0),4)</f>
        <v>SS_3_1</v>
      </c>
      <c r="W45" s="13" t="str">
        <f aca="false">INDEX([1]Lista!$O$2:$S$206,MATCH(Лист1!T45,[1]Lista!$P$2:$P$206,0),5)</f>
        <v>Sannolikhetslära</v>
      </c>
      <c r="X45" s="14" t="s">
        <v>32</v>
      </c>
    </row>
    <row r="46" customFormat="false" ht="15.65" hidden="false" customHeight="false" outlineLevel="0" collapsed="false">
      <c r="A46" s="7" t="n">
        <v>9789152302484</v>
      </c>
      <c r="B46" s="8" t="n">
        <v>1</v>
      </c>
      <c r="C46" s="8" t="s">
        <v>24</v>
      </c>
      <c r="D46" s="8" t="s">
        <v>25</v>
      </c>
      <c r="E46" s="8" t="s">
        <v>26</v>
      </c>
      <c r="F46" s="8" t="s">
        <v>27</v>
      </c>
      <c r="G46" s="8" t="s">
        <v>28</v>
      </c>
      <c r="H46" s="8" t="s">
        <v>29</v>
      </c>
      <c r="I46" s="11" t="n">
        <v>18</v>
      </c>
      <c r="J46" s="11" t="s">
        <v>33</v>
      </c>
      <c r="K46" s="10" t="str">
        <f aca="false">G46</f>
        <v>Grundkurs</v>
      </c>
      <c r="L46" s="11" t="s">
        <v>34</v>
      </c>
      <c r="M46" s="11" t="str">
        <f aca="false">B46&amp;"_"&amp;F46&amp;"_"&amp;H46&amp;"_"&amp;I46&amp;J46</f>
        <v>1_x1_1x_G_18a</v>
      </c>
      <c r="N46" s="11" t="str">
        <f aca="false">A46&amp;"-"&amp;B46&amp;"-"&amp;F46&amp;"-"&amp;H46&amp;"-"&amp;I46&amp;J46</f>
        <v>9789152302484-1-x1_1x-G-18a</v>
      </c>
      <c r="O46" s="11" t="str">
        <f aca="false">INDEX([1]'Kap 1'!$E$2:$H$1089,MATCH(Лист1!N46,[1]'Kap 1'!$E$2:$E$1089,0),4)</f>
        <v>Beräkna</v>
      </c>
      <c r="P46" s="15"/>
      <c r="Q46" s="12" t="str">
        <f aca="false">INDEX([1]Freelancer!$A$1140:$J$2572,MATCH(Лист1!M46,[1]Freelancer!$G$1140:$G$2572,0),9)</f>
        <v>Beräkna $4 \cdot (-2)$</v>
      </c>
      <c r="R46" s="8" t="s">
        <v>77</v>
      </c>
      <c r="S46" s="13" t="s">
        <v>81</v>
      </c>
      <c r="T46" s="13" t="str">
        <f aca="false">"y"&amp;S46&amp;"y"</f>
        <v>y4_19y</v>
      </c>
      <c r="U46" s="13" t="str">
        <f aca="false">INDEX([1]Lista!$O$2:$S$206,MATCH(Лист1!T46,[1]Lista!$P$2:$P$206,0),3)</f>
        <v>Skala</v>
      </c>
      <c r="V46" s="13" t="str">
        <f aca="false">INDEX([1]Lista!$O$2:$S$206,MATCH(Лист1!T46,[1]Lista!$P$2:$P$206,0),4)</f>
        <v>G_4_19</v>
      </c>
      <c r="W46" s="13" t="str">
        <f aca="false">INDEX([1]Lista!$O$2:$S$206,MATCH(Лист1!T46,[1]Lista!$P$2:$P$206,0),5)</f>
        <v>Skala</v>
      </c>
      <c r="X46" s="14" t="s">
        <v>32</v>
      </c>
    </row>
    <row r="47" customFormat="false" ht="15.65" hidden="false" customHeight="false" outlineLevel="0" collapsed="false">
      <c r="A47" s="7" t="n">
        <v>9789152302484</v>
      </c>
      <c r="B47" s="8" t="n">
        <v>1</v>
      </c>
      <c r="C47" s="8" t="s">
        <v>24</v>
      </c>
      <c r="D47" s="8" t="s">
        <v>25</v>
      </c>
      <c r="E47" s="8" t="s">
        <v>26</v>
      </c>
      <c r="F47" s="8" t="s">
        <v>27</v>
      </c>
      <c r="G47" s="8" t="s">
        <v>28</v>
      </c>
      <c r="H47" s="8" t="s">
        <v>29</v>
      </c>
      <c r="I47" s="11" t="n">
        <v>18</v>
      </c>
      <c r="J47" s="11" t="s">
        <v>36</v>
      </c>
      <c r="K47" s="10" t="str">
        <f aca="false">G47</f>
        <v>Grundkurs</v>
      </c>
      <c r="L47" s="11" t="s">
        <v>34</v>
      </c>
      <c r="M47" s="11" t="str">
        <f aca="false">B47&amp;"_"&amp;F47&amp;"_"&amp;H47&amp;"_"&amp;I47&amp;J47</f>
        <v>1_x1_1x_G_18b</v>
      </c>
      <c r="N47" s="11" t="str">
        <f aca="false">A47&amp;"-"&amp;B47&amp;"-"&amp;F47&amp;"-"&amp;H47&amp;"-"&amp;I47&amp;J47</f>
        <v>9789152302484-1-x1_1x-G-18b</v>
      </c>
      <c r="O47" s="11" t="str">
        <f aca="false">INDEX([1]'Kap 1'!$E$2:$H$1089,MATCH(Лист1!N47,[1]'Kap 1'!$E$2:$E$1089,0),4)</f>
        <v>Beräkna</v>
      </c>
      <c r="P47" s="15"/>
      <c r="Q47" s="12" t="str">
        <f aca="false">INDEX([1]Freelancer!$A$1140:$J$2572,MATCH(Лист1!M47,[1]Freelancer!$G$1140:$G$2572,0),9)</f>
        <v>Beräkna $(-6) \cdot 3$</v>
      </c>
      <c r="R47" s="8" t="s">
        <v>77</v>
      </c>
      <c r="S47" s="13" t="s">
        <v>82</v>
      </c>
      <c r="T47" s="13" t="str">
        <f aca="false">"y"&amp;S47&amp;"y"</f>
        <v>y4_24y</v>
      </c>
      <c r="U47" s="13" t="str">
        <f aca="false">INDEX([1]Lista!$O$2:$S$206,MATCH(Лист1!T47,[1]Lista!$P$2:$P$206,0),3)</f>
        <v>Vinklar</v>
      </c>
      <c r="V47" s="13" t="str">
        <f aca="false">INDEX([1]Lista!$O$2:$S$206,MATCH(Лист1!T47,[1]Lista!$P$2:$P$206,0),4)</f>
        <v>G_4_24</v>
      </c>
      <c r="W47" s="13" t="str">
        <f aca="false">INDEX([1]Lista!$O$2:$S$206,MATCH(Лист1!T47,[1]Lista!$P$2:$P$206,0),5)</f>
        <v>Vinklar</v>
      </c>
      <c r="X47" s="14" t="s">
        <v>32</v>
      </c>
    </row>
    <row r="48" customFormat="false" ht="15.65" hidden="false" customHeight="false" outlineLevel="0" collapsed="false">
      <c r="A48" s="7" t="n">
        <v>9789152302484</v>
      </c>
      <c r="B48" s="8" t="n">
        <v>1</v>
      </c>
      <c r="C48" s="8" t="s">
        <v>24</v>
      </c>
      <c r="D48" s="8" t="s">
        <v>25</v>
      </c>
      <c r="E48" s="8" t="s">
        <v>26</v>
      </c>
      <c r="F48" s="8" t="s">
        <v>27</v>
      </c>
      <c r="G48" s="8" t="s">
        <v>28</v>
      </c>
      <c r="H48" s="8" t="s">
        <v>29</v>
      </c>
      <c r="I48" s="11" t="n">
        <v>18</v>
      </c>
      <c r="J48" s="11" t="s">
        <v>38</v>
      </c>
      <c r="K48" s="10" t="str">
        <f aca="false">G48</f>
        <v>Grundkurs</v>
      </c>
      <c r="L48" s="11" t="s">
        <v>34</v>
      </c>
      <c r="M48" s="11" t="str">
        <f aca="false">B48&amp;"_"&amp;F48&amp;"_"&amp;H48&amp;"_"&amp;I48&amp;J48</f>
        <v>1_x1_1x_G_18c</v>
      </c>
      <c r="N48" s="11" t="str">
        <f aca="false">A48&amp;"-"&amp;B48&amp;"-"&amp;F48&amp;"-"&amp;H48&amp;"-"&amp;I48&amp;J48</f>
        <v>9789152302484-1-x1_1x-G-18c</v>
      </c>
      <c r="O48" s="11" t="str">
        <f aca="false">INDEX([1]'Kap 1'!$E$2:$H$1089,MATCH(Лист1!N48,[1]'Kap 1'!$E$2:$E$1089,0),4)</f>
        <v>Beräkna</v>
      </c>
      <c r="P48" s="15"/>
      <c r="Q48" s="12" t="str">
        <f aca="false">INDEX([1]Freelancer!$A$1140:$J$2572,MATCH(Лист1!M48,[1]Freelancer!$G$1140:$G$2572,0),9)</f>
        <v>Beräkna $(-6) \cdot (-3)$</v>
      </c>
      <c r="R48" s="8" t="s">
        <v>77</v>
      </c>
      <c r="S48" s="13" t="s">
        <v>66</v>
      </c>
      <c r="T48" s="13" t="str">
        <f aca="false">"y"&amp;S48&amp;"y"</f>
        <v>y1_9_1y</v>
      </c>
      <c r="U48" s="13" t="str">
        <f aca="false">INDEX([1]Lista!$O$2:$S$206,MATCH(Лист1!T48,[1]Lista!$P$2:$P$206,0),3)</f>
        <v>Logaritmer - 10-logaritmer</v>
      </c>
      <c r="V48" s="13" t="str">
        <f aca="false">INDEX([1]Lista!$O$2:$S$206,MATCH(Лист1!T48,[1]Lista!$P$2:$P$206,0),4)</f>
        <v>T_1_9</v>
      </c>
      <c r="W48" s="13" t="str">
        <f aca="false">INDEX([1]Lista!$O$2:$S$206,MATCH(Лист1!T48,[1]Lista!$P$2:$P$206,0),5)</f>
        <v>Logaritmer</v>
      </c>
      <c r="X48" s="14" t="s">
        <v>32</v>
      </c>
    </row>
    <row r="49" customFormat="false" ht="15.65" hidden="false" customHeight="false" outlineLevel="0" collapsed="false">
      <c r="A49" s="7" t="n">
        <v>9789152302484</v>
      </c>
      <c r="B49" s="8" t="n">
        <v>1</v>
      </c>
      <c r="C49" s="8" t="s">
        <v>24</v>
      </c>
      <c r="D49" s="8" t="s">
        <v>25</v>
      </c>
      <c r="E49" s="8" t="s">
        <v>26</v>
      </c>
      <c r="F49" s="8" t="s">
        <v>27</v>
      </c>
      <c r="G49" s="8" t="s">
        <v>28</v>
      </c>
      <c r="H49" s="8" t="s">
        <v>29</v>
      </c>
      <c r="I49" s="11" t="n">
        <v>18</v>
      </c>
      <c r="J49" s="11" t="s">
        <v>40</v>
      </c>
      <c r="K49" s="10" t="str">
        <f aca="false">G49</f>
        <v>Grundkurs</v>
      </c>
      <c r="L49" s="11" t="s">
        <v>34</v>
      </c>
      <c r="M49" s="11" t="str">
        <f aca="false">B49&amp;"_"&amp;F49&amp;"_"&amp;H49&amp;"_"&amp;I49&amp;J49</f>
        <v>1_x1_1x_G_18d</v>
      </c>
      <c r="N49" s="11" t="str">
        <f aca="false">A49&amp;"-"&amp;B49&amp;"-"&amp;F49&amp;"-"&amp;H49&amp;"-"&amp;I49&amp;J49</f>
        <v>9789152302484-1-x1_1x-G-18d</v>
      </c>
      <c r="O49" s="11" t="str">
        <f aca="false">INDEX([1]'Kap 1'!$E$2:$H$1089,MATCH(Лист1!N49,[1]'Kap 1'!$E$2:$E$1089,0),4)</f>
        <v>Beräkna</v>
      </c>
      <c r="P49" s="15"/>
      <c r="Q49" s="12" t="str">
        <f aca="false">INDEX([1]Freelancer!$A$1140:$J$2572,MATCH(Лист1!M49,[1]Freelancer!$G$1140:$G$2572,0),9)</f>
        <v>Beräkna $(-6) \cdot (-7)$</v>
      </c>
      <c r="R49" s="8" t="s">
        <v>77</v>
      </c>
      <c r="S49" s="13" t="s">
        <v>83</v>
      </c>
      <c r="T49" s="13" t="str">
        <f aca="false">"y"&amp;S49&amp;"y"</f>
        <v>y4_11_1y</v>
      </c>
      <c r="U49" s="13" t="str">
        <f aca="false">INDEX([1]Lista!$O$2:$S$206,MATCH(Лист1!T49,[1]Lista!$P$2:$P$206,0),3)</f>
        <v>Koordinatgeometri - Mittpunktsformeln</v>
      </c>
      <c r="V49" s="13" t="str">
        <f aca="false">INDEX([1]Lista!$O$2:$S$206,MATCH(Лист1!T49,[1]Lista!$P$2:$P$206,0),4)</f>
        <v>G_4_11</v>
      </c>
      <c r="W49" s="13" t="str">
        <f aca="false">INDEX([1]Lista!$O$2:$S$206,MATCH(Лист1!T49,[1]Lista!$P$2:$P$206,0),5)</f>
        <v>Koordinatgeometri</v>
      </c>
      <c r="X49" s="14" t="s">
        <v>32</v>
      </c>
    </row>
    <row r="50" customFormat="false" ht="15.65" hidden="false" customHeight="false" outlineLevel="0" collapsed="false">
      <c r="A50" s="7" t="n">
        <v>9789152302484</v>
      </c>
      <c r="B50" s="8" t="n">
        <v>1</v>
      </c>
      <c r="C50" s="8" t="s">
        <v>24</v>
      </c>
      <c r="D50" s="8" t="s">
        <v>25</v>
      </c>
      <c r="E50" s="8" t="s">
        <v>26</v>
      </c>
      <c r="F50" s="8" t="s">
        <v>27</v>
      </c>
      <c r="G50" s="8" t="s">
        <v>28</v>
      </c>
      <c r="H50" s="8" t="s">
        <v>29</v>
      </c>
      <c r="I50" s="11" t="n">
        <v>19</v>
      </c>
      <c r="J50" s="11" t="s">
        <v>33</v>
      </c>
      <c r="K50" s="10" t="str">
        <f aca="false">G50</f>
        <v>Grundkurs</v>
      </c>
      <c r="L50" s="11" t="s">
        <v>30</v>
      </c>
      <c r="M50" s="11" t="str">
        <f aca="false">B50&amp;"_"&amp;F50&amp;"_"&amp;H50&amp;"_"&amp;I50&amp;J50</f>
        <v>1_x1_1x_G_19a</v>
      </c>
      <c r="N50" s="11" t="str">
        <f aca="false">A50&amp;"-"&amp;B50&amp;"-"&amp;F50&amp;"-"&amp;H50&amp;"-"&amp;I50&amp;J50</f>
        <v>9789152302484-1-x1_1x-G-19a</v>
      </c>
      <c r="O50" s="11" t="str">
        <f aca="false">INDEX([1]'Kap 1'!$E$2:$H$1089,MATCH(Лист1!N50,[1]'Kap 1'!$E$2:$E$1089,0),4)</f>
        <v>Beräkna</v>
      </c>
      <c r="P50" s="15"/>
      <c r="Q50" s="12" t="str">
        <f aca="false">INDEX([1]Freelancer!$A$1140:$J$2572,MATCH(Лист1!M50,[1]Freelancer!$G$1140:$G$2572,0),9)</f>
        <v>Beräkna $\displaystyle \frac{(-15)}{3}$</v>
      </c>
      <c r="R50" s="8" t="s">
        <v>77</v>
      </c>
      <c r="S50" s="13" t="s">
        <v>84</v>
      </c>
      <c r="T50" s="13" t="str">
        <f aca="false">"y"&amp;S50&amp;"y"</f>
        <v>y2_17y</v>
      </c>
      <c r="U50" s="13" t="str">
        <f aca="false">INDEX([1]Lista!$O$2:$S$206,MATCH(Лист1!T50,[1]Lista!$P$2:$P$206,0),3)</f>
        <v>Mönster</v>
      </c>
      <c r="V50" s="13" t="str">
        <f aca="false">INDEX([1]Lista!$O$2:$S$206,MATCH(Лист1!T50,[1]Lista!$P$2:$P$206,0),4)</f>
        <v>SF_2_17</v>
      </c>
      <c r="W50" s="13" t="str">
        <f aca="false">INDEX([1]Lista!$O$2:$S$206,MATCH(Лист1!T50,[1]Lista!$P$2:$P$206,0),5)</f>
        <v>Mönster</v>
      </c>
      <c r="X50" s="14" t="s">
        <v>32</v>
      </c>
    </row>
    <row r="51" customFormat="false" ht="15.65" hidden="false" customHeight="false" outlineLevel="0" collapsed="false">
      <c r="A51" s="7" t="n">
        <v>9789152302484</v>
      </c>
      <c r="B51" s="8" t="n">
        <v>1</v>
      </c>
      <c r="C51" s="8" t="s">
        <v>24</v>
      </c>
      <c r="D51" s="8" t="s">
        <v>25</v>
      </c>
      <c r="E51" s="8" t="s">
        <v>26</v>
      </c>
      <c r="F51" s="8" t="s">
        <v>27</v>
      </c>
      <c r="G51" s="8" t="s">
        <v>28</v>
      </c>
      <c r="H51" s="8" t="s">
        <v>29</v>
      </c>
      <c r="I51" s="11" t="n">
        <v>19</v>
      </c>
      <c r="J51" s="11" t="s">
        <v>36</v>
      </c>
      <c r="K51" s="10" t="str">
        <f aca="false">G51</f>
        <v>Grundkurs</v>
      </c>
      <c r="L51" s="11" t="s">
        <v>30</v>
      </c>
      <c r="M51" s="11" t="str">
        <f aca="false">B51&amp;"_"&amp;F51&amp;"_"&amp;H51&amp;"_"&amp;I51&amp;J51</f>
        <v>1_x1_1x_G_19b</v>
      </c>
      <c r="N51" s="11" t="str">
        <f aca="false">A51&amp;"-"&amp;B51&amp;"-"&amp;F51&amp;"-"&amp;H51&amp;"-"&amp;I51&amp;J51</f>
        <v>9789152302484-1-x1_1x-G-19b</v>
      </c>
      <c r="O51" s="11" t="str">
        <f aca="false">INDEX([1]'Kap 1'!$E$2:$H$1089,MATCH(Лист1!N51,[1]'Kap 1'!$E$2:$E$1089,0),4)</f>
        <v>Beräkna</v>
      </c>
      <c r="P51" s="15"/>
      <c r="Q51" s="12" t="str">
        <f aca="false">INDEX([1]Freelancer!$A$1140:$J$2572,MATCH(Лист1!M51,[1]Freelancer!$G$1140:$G$2572,0),9)</f>
        <v>Beräkna $\displaystyle \frac{18}{(-3)}$</v>
      </c>
      <c r="R51" s="8" t="s">
        <v>77</v>
      </c>
      <c r="S51" s="13" t="s">
        <v>85</v>
      </c>
      <c r="T51" s="13" t="str">
        <f aca="false">"y"&amp;S51&amp;"y"</f>
        <v>y4_23_2y</v>
      </c>
      <c r="U51" s="13" t="str">
        <f aca="false">INDEX([1]Lista!$O$2:$S$206,MATCH(Лист1!T51,[1]Lista!$P$2:$P$206,0),3)</f>
        <v>Vektorer - Längd</v>
      </c>
      <c r="V51" s="13" t="str">
        <f aca="false">INDEX([1]Lista!$O$2:$S$206,MATCH(Лист1!T51,[1]Lista!$P$2:$P$206,0),4)</f>
        <v>G_4_23</v>
      </c>
      <c r="W51" s="13" t="str">
        <f aca="false">INDEX([1]Lista!$O$2:$S$206,MATCH(Лист1!T51,[1]Lista!$P$2:$P$206,0),5)</f>
        <v>Vektorer</v>
      </c>
      <c r="X51" s="14" t="s">
        <v>32</v>
      </c>
    </row>
    <row r="52" customFormat="false" ht="15.65" hidden="false" customHeight="false" outlineLevel="0" collapsed="false">
      <c r="A52" s="7" t="n">
        <v>9789152302484</v>
      </c>
      <c r="B52" s="8" t="n">
        <v>1</v>
      </c>
      <c r="C52" s="8" t="s">
        <v>24</v>
      </c>
      <c r="D52" s="8" t="s">
        <v>25</v>
      </c>
      <c r="E52" s="8" t="s">
        <v>26</v>
      </c>
      <c r="F52" s="8" t="s">
        <v>27</v>
      </c>
      <c r="G52" s="8" t="s">
        <v>28</v>
      </c>
      <c r="H52" s="8" t="s">
        <v>29</v>
      </c>
      <c r="I52" s="11" t="n">
        <v>19</v>
      </c>
      <c r="J52" s="11" t="s">
        <v>38</v>
      </c>
      <c r="K52" s="10" t="str">
        <f aca="false">G52</f>
        <v>Grundkurs</v>
      </c>
      <c r="L52" s="11" t="s">
        <v>30</v>
      </c>
      <c r="M52" s="11" t="str">
        <f aca="false">B52&amp;"_"&amp;F52&amp;"_"&amp;H52&amp;"_"&amp;I52&amp;J52</f>
        <v>1_x1_1x_G_19c</v>
      </c>
      <c r="N52" s="11" t="str">
        <f aca="false">A52&amp;"-"&amp;B52&amp;"-"&amp;F52&amp;"-"&amp;H52&amp;"-"&amp;I52&amp;J52</f>
        <v>9789152302484-1-x1_1x-G-19c</v>
      </c>
      <c r="O52" s="11" t="str">
        <f aca="false">INDEX([1]'Kap 1'!$E$2:$H$1089,MATCH(Лист1!N52,[1]'Kap 1'!$E$2:$E$1089,0),4)</f>
        <v>Beräkna</v>
      </c>
      <c r="P52" s="15"/>
      <c r="Q52" s="12" t="str">
        <f aca="false">INDEX([1]Freelancer!$A$1140:$J$2572,MATCH(Лист1!M52,[1]Freelancer!$G$1140:$G$2572,0),9)</f>
        <v>Beräkna $\displaystyle \frac{(-12)}{(-2)}$</v>
      </c>
      <c r="R52" s="8" t="s">
        <v>77</v>
      </c>
      <c r="S52" s="13" t="s">
        <v>31</v>
      </c>
      <c r="T52" s="13" t="str">
        <f aca="false">"y"&amp;S52&amp;"y"</f>
        <v>y2_8_3y</v>
      </c>
      <c r="U52" s="13" t="str">
        <f aca="false">INDEX([1]Lista!$O$2:$S$206,MATCH(Лист1!T52,[1]Lista!$P$2:$P$206,0),3)</f>
        <v>Funktioner - Definition- och värdemängd</v>
      </c>
      <c r="V52" s="13" t="str">
        <f aca="false">INDEX([1]Lista!$O$2:$S$206,MATCH(Лист1!T52,[1]Lista!$P$2:$P$206,0),4)</f>
        <v>SF_2_8</v>
      </c>
      <c r="W52" s="13" t="str">
        <f aca="false">INDEX([1]Lista!$O$2:$S$206,MATCH(Лист1!T52,[1]Lista!$P$2:$P$206,0),5)</f>
        <v>Funktioner</v>
      </c>
      <c r="X52" s="14" t="s">
        <v>32</v>
      </c>
    </row>
    <row r="53" customFormat="false" ht="15.65" hidden="false" customHeight="false" outlineLevel="0" collapsed="false">
      <c r="A53" s="7" t="n">
        <v>9789152302484</v>
      </c>
      <c r="B53" s="8" t="n">
        <v>1</v>
      </c>
      <c r="C53" s="8" t="s">
        <v>24</v>
      </c>
      <c r="D53" s="8" t="s">
        <v>25</v>
      </c>
      <c r="E53" s="8" t="s">
        <v>26</v>
      </c>
      <c r="F53" s="8" t="s">
        <v>27</v>
      </c>
      <c r="G53" s="8" t="s">
        <v>28</v>
      </c>
      <c r="H53" s="8" t="s">
        <v>29</v>
      </c>
      <c r="I53" s="11" t="n">
        <v>19</v>
      </c>
      <c r="J53" s="11" t="s">
        <v>40</v>
      </c>
      <c r="K53" s="10" t="str">
        <f aca="false">G53</f>
        <v>Grundkurs</v>
      </c>
      <c r="L53" s="11" t="s">
        <v>30</v>
      </c>
      <c r="M53" s="11" t="str">
        <f aca="false">B53&amp;"_"&amp;F53&amp;"_"&amp;H53&amp;"_"&amp;I53&amp;J53</f>
        <v>1_x1_1x_G_19d</v>
      </c>
      <c r="N53" s="11" t="str">
        <f aca="false">A53&amp;"-"&amp;B53&amp;"-"&amp;F53&amp;"-"&amp;H53&amp;"-"&amp;I53&amp;J53</f>
        <v>9789152302484-1-x1_1x-G-19d</v>
      </c>
      <c r="O53" s="11" t="str">
        <f aca="false">INDEX([1]'Kap 1'!$E$2:$H$1089,MATCH(Лист1!N53,[1]'Kap 1'!$E$2:$E$1089,0),4)</f>
        <v>Beräkna</v>
      </c>
      <c r="P53" s="15"/>
      <c r="Q53" s="12" t="str">
        <f aca="false">INDEX([1]Freelancer!$A$1140:$J$2572,MATCH(Лист1!M53,[1]Freelancer!$G$1140:$G$2572,0),9)</f>
        <v>Beräkna $\displaystyle \frac{(-30)}{(-5)}$</v>
      </c>
      <c r="R53" s="8" t="s">
        <v>77</v>
      </c>
      <c r="S53" s="13" t="s">
        <v>31</v>
      </c>
      <c r="T53" s="13" t="str">
        <f aca="false">"y"&amp;S53&amp;"y"</f>
        <v>y2_8_3y</v>
      </c>
      <c r="U53" s="13" t="str">
        <f aca="false">INDEX([1]Lista!$O$2:$S$206,MATCH(Лист1!T53,[1]Lista!$P$2:$P$206,0),3)</f>
        <v>Funktioner - Definition- och värdemängd</v>
      </c>
      <c r="V53" s="13" t="str">
        <f aca="false">INDEX([1]Lista!$O$2:$S$206,MATCH(Лист1!T53,[1]Lista!$P$2:$P$206,0),4)</f>
        <v>SF_2_8</v>
      </c>
      <c r="W53" s="13" t="str">
        <f aca="false">INDEX([1]Lista!$O$2:$S$206,MATCH(Лист1!T53,[1]Lista!$P$2:$P$206,0),5)</f>
        <v>Funktioner</v>
      </c>
      <c r="X53" s="14" t="s">
        <v>32</v>
      </c>
    </row>
    <row r="54" customFormat="false" ht="23.85" hidden="false" customHeight="false" outlineLevel="0" collapsed="false">
      <c r="A54" s="7" t="n">
        <v>9789152302484</v>
      </c>
      <c r="B54" s="8" t="n">
        <v>1</v>
      </c>
      <c r="C54" s="8" t="s">
        <v>24</v>
      </c>
      <c r="D54" s="8" t="s">
        <v>25</v>
      </c>
      <c r="E54" s="8" t="s">
        <v>26</v>
      </c>
      <c r="F54" s="8" t="s">
        <v>27</v>
      </c>
      <c r="G54" s="8" t="s">
        <v>28</v>
      </c>
      <c r="H54" s="8" t="s">
        <v>29</v>
      </c>
      <c r="I54" s="11" t="n">
        <v>20</v>
      </c>
      <c r="J54" s="11" t="s">
        <v>33</v>
      </c>
      <c r="K54" s="10" t="str">
        <f aca="false">G54</f>
        <v>Grundkurs</v>
      </c>
      <c r="L54" s="11" t="s">
        <v>34</v>
      </c>
      <c r="M54" s="11" t="str">
        <f aca="false">B54&amp;"_"&amp;F54&amp;"_"&amp;H54&amp;"_"&amp;I54&amp;J54</f>
        <v>1_x1_1x_G_20a</v>
      </c>
      <c r="N54" s="11" t="str">
        <f aca="false">A54&amp;"-"&amp;B54&amp;"-"&amp;F54&amp;"-"&amp;H54&amp;"-"&amp;I54&amp;J54</f>
        <v>9789152302484-1-x1_1x-G-20a</v>
      </c>
      <c r="O54" s="11" t="str">
        <f aca="false">INDEX([1]'Kap 1'!$E$2:$H$1089,MATCH(Лист1!N54,[1]'Kap 1'!$E$2:$E$1089,0),4)</f>
        <v>Beräkna</v>
      </c>
      <c r="P54" s="15"/>
      <c r="Q54" s="12" t="str">
        <f aca="false">INDEX([1]Freelancer!$A$1140:$J$2572,MATCH(Лист1!M54,[1]Freelancer!$G$1140:$G$2572,0),9)</f>
        <v>Vilket tal ska stå i stället för $x$? $5 - x = -23$</v>
      </c>
      <c r="R54" s="8" t="s">
        <v>77</v>
      </c>
      <c r="S54" s="13" t="s">
        <v>86</v>
      </c>
      <c r="T54" s="13" t="str">
        <f aca="false">"y"&amp;S54&amp;"y"</f>
        <v>y1_4_3y</v>
      </c>
      <c r="U54" s="13" t="str">
        <f aca="false">INDEX([1]Lista!$O$2:$S$206,MATCH(Лист1!T54,[1]Lista!$P$2:$P$206,0),3)</f>
        <v>Ekvationslösning - Grafisk lösning</v>
      </c>
      <c r="V54" s="13" t="str">
        <f aca="false">INDEX([1]Lista!$O$2:$S$206,MATCH(Лист1!T54,[1]Lista!$P$2:$P$206,0),4)</f>
        <v>T_1_4</v>
      </c>
      <c r="W54" s="13" t="str">
        <f aca="false">INDEX([1]Lista!$O$2:$S$206,MATCH(Лист1!T54,[1]Lista!$P$2:$P$206,0),5)</f>
        <v>Ekvationslösning</v>
      </c>
      <c r="X54" s="14" t="s">
        <v>32</v>
      </c>
    </row>
    <row r="55" customFormat="false" ht="23.85" hidden="false" customHeight="false" outlineLevel="0" collapsed="false">
      <c r="A55" s="7" t="n">
        <v>9789152302484</v>
      </c>
      <c r="B55" s="8" t="n">
        <v>1</v>
      </c>
      <c r="C55" s="8" t="s">
        <v>24</v>
      </c>
      <c r="D55" s="8" t="s">
        <v>25</v>
      </c>
      <c r="E55" s="8" t="s">
        <v>26</v>
      </c>
      <c r="F55" s="8" t="s">
        <v>27</v>
      </c>
      <c r="G55" s="8" t="s">
        <v>28</v>
      </c>
      <c r="H55" s="8" t="s">
        <v>29</v>
      </c>
      <c r="I55" s="11" t="n">
        <v>20</v>
      </c>
      <c r="J55" s="11" t="s">
        <v>36</v>
      </c>
      <c r="K55" s="10" t="str">
        <f aca="false">G55</f>
        <v>Grundkurs</v>
      </c>
      <c r="L55" s="11" t="s">
        <v>34</v>
      </c>
      <c r="M55" s="11" t="str">
        <f aca="false">B55&amp;"_"&amp;F55&amp;"_"&amp;H55&amp;"_"&amp;I55&amp;J55</f>
        <v>1_x1_1x_G_20b</v>
      </c>
      <c r="N55" s="11" t="str">
        <f aca="false">A55&amp;"-"&amp;B55&amp;"-"&amp;F55&amp;"-"&amp;H55&amp;"-"&amp;I55&amp;J55</f>
        <v>9789152302484-1-x1_1x-G-20b</v>
      </c>
      <c r="O55" s="11" t="str">
        <f aca="false">INDEX([1]'Kap 1'!$E$2:$H$1089,MATCH(Лист1!N55,[1]'Kap 1'!$E$2:$E$1089,0),4)</f>
        <v>Beräkna</v>
      </c>
      <c r="P55" s="15"/>
      <c r="Q55" s="12" t="str">
        <f aca="false">INDEX([1]Freelancer!$A$1140:$J$2572,MATCH(Лист1!M55,[1]Freelancer!$G$1140:$G$2572,0),9)</f>
        <v>Vilket tal ska stå i stället för $x$? $(-2) \cdot x = 18$</v>
      </c>
      <c r="R55" s="8" t="s">
        <v>77</v>
      </c>
      <c r="S55" s="13" t="s">
        <v>87</v>
      </c>
      <c r="T55" s="13" t="str">
        <f aca="false">"y"&amp;S55&amp;"y"</f>
        <v>y1_9_2y</v>
      </c>
      <c r="U55" s="13" t="str">
        <f aca="false">INDEX([1]Lista!$O$2:$S$206,MATCH(Лист1!T55,[1]Lista!$P$2:$P$206,0),3)</f>
        <v>Logaritmer - andra baser</v>
      </c>
      <c r="V55" s="13" t="str">
        <f aca="false">INDEX([1]Lista!$O$2:$S$206,MATCH(Лист1!T55,[1]Lista!$P$2:$P$206,0),4)</f>
        <v>T_1_9</v>
      </c>
      <c r="W55" s="13" t="str">
        <f aca="false">INDEX([1]Lista!$O$2:$S$206,MATCH(Лист1!T55,[1]Lista!$P$2:$P$206,0),5)</f>
        <v>Logaritmer</v>
      </c>
      <c r="X55" s="14" t="s">
        <v>32</v>
      </c>
    </row>
    <row r="56" customFormat="false" ht="23.85" hidden="false" customHeight="false" outlineLevel="0" collapsed="false">
      <c r="A56" s="7" t="n">
        <v>9789152302484</v>
      </c>
      <c r="B56" s="8" t="n">
        <v>1</v>
      </c>
      <c r="C56" s="8" t="s">
        <v>24</v>
      </c>
      <c r="D56" s="8" t="s">
        <v>25</v>
      </c>
      <c r="E56" s="8" t="s">
        <v>26</v>
      </c>
      <c r="F56" s="8" t="s">
        <v>27</v>
      </c>
      <c r="G56" s="8" t="s">
        <v>28</v>
      </c>
      <c r="H56" s="8" t="s">
        <v>29</v>
      </c>
      <c r="I56" s="11" t="n">
        <v>20</v>
      </c>
      <c r="J56" s="11" t="s">
        <v>38</v>
      </c>
      <c r="K56" s="10" t="str">
        <f aca="false">G56</f>
        <v>Grundkurs</v>
      </c>
      <c r="L56" s="11" t="s">
        <v>34</v>
      </c>
      <c r="M56" s="11" t="str">
        <f aca="false">B56&amp;"_"&amp;F56&amp;"_"&amp;H56&amp;"_"&amp;I56&amp;J56</f>
        <v>1_x1_1x_G_20c</v>
      </c>
      <c r="N56" s="11" t="str">
        <f aca="false">A56&amp;"-"&amp;B56&amp;"-"&amp;F56&amp;"-"&amp;H56&amp;"-"&amp;I56&amp;J56</f>
        <v>9789152302484-1-x1_1x-G-20c</v>
      </c>
      <c r="O56" s="11" t="str">
        <f aca="false">INDEX([1]'Kap 1'!$E$2:$H$1089,MATCH(Лист1!N56,[1]'Kap 1'!$E$2:$E$1089,0),4)</f>
        <v>Beräkna</v>
      </c>
      <c r="P56" s="15"/>
      <c r="Q56" s="12" t="str">
        <f aca="false">INDEX([1]Freelancer!$A$1140:$J$2572,MATCH(Лист1!M56,[1]Freelancer!$G$1140:$G$2572,0),9)</f>
        <v>Vilket tal ska stå i stället för $x$? $(-5) - x = 11$</v>
      </c>
      <c r="R56" s="8" t="s">
        <v>77</v>
      </c>
      <c r="S56" s="13" t="s">
        <v>88</v>
      </c>
      <c r="T56" s="13" t="str">
        <f aca="false">"y"&amp;S56&amp;"y"</f>
        <v>y4_15_2y</v>
      </c>
      <c r="U56" s="13" t="str">
        <f aca="false">INDEX([1]Lista!$O$2:$S$206,MATCH(Лист1!T56,[1]Lista!$P$2:$P$206,0),3)</f>
        <v>Volym &amp; olika sorters kroppar - Pyramid och kon</v>
      </c>
      <c r="V56" s="13" t="str">
        <f aca="false">INDEX([1]Lista!$O$2:$S$206,MATCH(Лист1!T56,[1]Lista!$P$2:$P$206,0),4)</f>
        <v>G_4_15</v>
      </c>
      <c r="W56" s="13" t="str">
        <f aca="false">INDEX([1]Lista!$O$2:$S$206,MATCH(Лист1!T56,[1]Lista!$P$2:$P$206,0),5)</f>
        <v>Volym &amp; olika sorters kroppar</v>
      </c>
      <c r="X56" s="14" t="s">
        <v>32</v>
      </c>
    </row>
    <row r="57" customFormat="false" ht="23.85" hidden="false" customHeight="false" outlineLevel="0" collapsed="false">
      <c r="A57" s="7" t="n">
        <v>9789152302484</v>
      </c>
      <c r="B57" s="8" t="n">
        <v>1</v>
      </c>
      <c r="C57" s="8" t="s">
        <v>24</v>
      </c>
      <c r="D57" s="8" t="s">
        <v>25</v>
      </c>
      <c r="E57" s="8" t="s">
        <v>26</v>
      </c>
      <c r="F57" s="8" t="s">
        <v>27</v>
      </c>
      <c r="G57" s="8" t="s">
        <v>28</v>
      </c>
      <c r="H57" s="8" t="s">
        <v>29</v>
      </c>
      <c r="I57" s="11" t="n">
        <v>21</v>
      </c>
      <c r="J57" s="11" t="s">
        <v>33</v>
      </c>
      <c r="K57" s="10" t="str">
        <f aca="false">G57</f>
        <v>Grundkurs</v>
      </c>
      <c r="L57" s="11" t="s">
        <v>30</v>
      </c>
      <c r="M57" s="11" t="str">
        <f aca="false">B57&amp;"_"&amp;F57&amp;"_"&amp;H57&amp;"_"&amp;I57&amp;J57</f>
        <v>1_x1_1x_G_21a</v>
      </c>
      <c r="N57" s="11" t="str">
        <f aca="false">A57&amp;"-"&amp;B57&amp;"-"&amp;F57&amp;"-"&amp;H57&amp;"-"&amp;I57&amp;J57</f>
        <v>9789152302484-1-x1_1x-G-21a</v>
      </c>
      <c r="O57" s="11" t="str">
        <f aca="false">INDEX([1]'Kap 1'!$E$2:$H$1089,MATCH(Лист1!N57,[1]'Kap 1'!$E$2:$E$1089,0),4)</f>
        <v>Beräkna</v>
      </c>
      <c r="P57" s="15"/>
      <c r="Q57" s="12" t="str">
        <f aca="false">INDEX([1]Freelancer!$A$1140:$J$2572,MATCH(Лист1!M57,[1]Freelancer!$G$1140:$G$2572,0),9)</f>
        <v>Vilket tal ska stå i stället för $x$? $(-3) \cdot x = -21$</v>
      </c>
      <c r="R57" s="8" t="s">
        <v>77</v>
      </c>
      <c r="S57" s="13" t="s">
        <v>89</v>
      </c>
      <c r="T57" s="13" t="str">
        <f aca="false">"y"&amp;S57&amp;"y"</f>
        <v>y3_2_16y</v>
      </c>
      <c r="U57" s="13" t="str">
        <f aca="false">INDEX([1]Lista!$O$2:$S$206,MATCH(Лист1!T57,[1]Lista!$P$2:$P$206,0),3)</f>
        <v>Statistik - Histogram</v>
      </c>
      <c r="V57" s="13" t="str">
        <f aca="false">INDEX([1]Lista!$O$2:$S$206,MATCH(Лист1!T57,[1]Lista!$P$2:$P$206,0),4)</f>
        <v>SS_3_2</v>
      </c>
      <c r="W57" s="13" t="str">
        <f aca="false">INDEX([1]Lista!$O$2:$S$206,MATCH(Лист1!T57,[1]Lista!$P$2:$P$206,0),5)</f>
        <v>Statistik</v>
      </c>
      <c r="X57" s="14" t="s">
        <v>32</v>
      </c>
    </row>
    <row r="58" customFormat="false" ht="23.85" hidden="false" customHeight="false" outlineLevel="0" collapsed="false">
      <c r="A58" s="7" t="n">
        <v>9789152302484</v>
      </c>
      <c r="B58" s="8" t="n">
        <v>1</v>
      </c>
      <c r="C58" s="8" t="s">
        <v>24</v>
      </c>
      <c r="D58" s="8" t="s">
        <v>25</v>
      </c>
      <c r="E58" s="8" t="s">
        <v>26</v>
      </c>
      <c r="F58" s="8" t="s">
        <v>27</v>
      </c>
      <c r="G58" s="8" t="s">
        <v>28</v>
      </c>
      <c r="H58" s="8" t="s">
        <v>29</v>
      </c>
      <c r="I58" s="11" t="n">
        <v>21</v>
      </c>
      <c r="J58" s="11" t="s">
        <v>36</v>
      </c>
      <c r="K58" s="10" t="str">
        <f aca="false">G58</f>
        <v>Grundkurs</v>
      </c>
      <c r="L58" s="11" t="s">
        <v>30</v>
      </c>
      <c r="M58" s="11" t="str">
        <f aca="false">B58&amp;"_"&amp;F58&amp;"_"&amp;H58&amp;"_"&amp;I58&amp;J58</f>
        <v>1_x1_1x_G_21b</v>
      </c>
      <c r="N58" s="11" t="str">
        <f aca="false">A58&amp;"-"&amp;B58&amp;"-"&amp;F58&amp;"-"&amp;H58&amp;"-"&amp;I58&amp;J58</f>
        <v>9789152302484-1-x1_1x-G-21b</v>
      </c>
      <c r="O58" s="11" t="str">
        <f aca="false">INDEX([1]'Kap 1'!$E$2:$H$1089,MATCH(Лист1!N58,[1]'Kap 1'!$E$2:$E$1089,0),4)</f>
        <v>Beräkna</v>
      </c>
      <c r="P58" s="15"/>
      <c r="Q58" s="12" t="str">
        <f aca="false">INDEX([1]Freelancer!$A$1140:$J$2572,MATCH(Лист1!M58,[1]Freelancer!$G$1140:$G$2572,0),9)</f>
        <v>Vilket tal ska stå i stället för $x$? $\displaystyle \frac{(-30)}{x} = -15$</v>
      </c>
      <c r="R58" s="8" t="s">
        <v>77</v>
      </c>
      <c r="S58" s="13" t="s">
        <v>90</v>
      </c>
      <c r="T58" s="13" t="str">
        <f aca="false">"y"&amp;S58&amp;"y"</f>
        <v>y2_24y</v>
      </c>
      <c r="U58" s="13" t="str">
        <f aca="false">INDEX([1]Lista!$O$2:$S$206,MATCH(Лист1!T58,[1]Lista!$P$2:$P$206,0),3)</f>
        <v>Variabler och uttryck</v>
      </c>
      <c r="V58" s="13" t="str">
        <f aca="false">INDEX([1]Lista!$O$2:$S$206,MATCH(Лист1!T58,[1]Lista!$P$2:$P$206,0),4)</f>
        <v>SF_2_24</v>
      </c>
      <c r="W58" s="13" t="str">
        <f aca="false">INDEX([1]Lista!$O$2:$S$206,MATCH(Лист1!T58,[1]Lista!$P$2:$P$206,0),5)</f>
        <v>Variabler och uttryck</v>
      </c>
      <c r="X58" s="14" t="s">
        <v>32</v>
      </c>
    </row>
    <row r="59" customFormat="false" ht="23.85" hidden="false" customHeight="false" outlineLevel="0" collapsed="false">
      <c r="A59" s="7" t="n">
        <v>9789152302484</v>
      </c>
      <c r="B59" s="8" t="n">
        <v>1</v>
      </c>
      <c r="C59" s="8" t="s">
        <v>24</v>
      </c>
      <c r="D59" s="8" t="s">
        <v>25</v>
      </c>
      <c r="E59" s="8" t="s">
        <v>26</v>
      </c>
      <c r="F59" s="8" t="s">
        <v>27</v>
      </c>
      <c r="G59" s="8" t="s">
        <v>28</v>
      </c>
      <c r="H59" s="8" t="s">
        <v>29</v>
      </c>
      <c r="I59" s="11" t="n">
        <v>21</v>
      </c>
      <c r="J59" s="11" t="s">
        <v>38</v>
      </c>
      <c r="K59" s="10" t="str">
        <f aca="false">G59</f>
        <v>Grundkurs</v>
      </c>
      <c r="L59" s="11" t="s">
        <v>30</v>
      </c>
      <c r="M59" s="11" t="str">
        <f aca="false">B59&amp;"_"&amp;F59&amp;"_"&amp;H59&amp;"_"&amp;I59&amp;J59</f>
        <v>1_x1_1x_G_21c</v>
      </c>
      <c r="N59" s="11" t="str">
        <f aca="false">A59&amp;"-"&amp;B59&amp;"-"&amp;F59&amp;"-"&amp;H59&amp;"-"&amp;I59&amp;J59</f>
        <v>9789152302484-1-x1_1x-G-21c</v>
      </c>
      <c r="O59" s="11" t="str">
        <f aca="false">INDEX([1]'Kap 1'!$E$2:$H$1089,MATCH(Лист1!N59,[1]'Kap 1'!$E$2:$E$1089,0),4)</f>
        <v>Beräkna</v>
      </c>
      <c r="P59" s="15"/>
      <c r="Q59" s="12" t="str">
        <f aca="false">INDEX([1]Freelancer!$A$1140:$J$2572,MATCH(Лист1!M59,[1]Freelancer!$G$1140:$G$2572,0),9)</f>
        <v>Vilket tal ska stå i stället för $x$? $\displaystyle \frac{x}{(-9)} = 3$</v>
      </c>
      <c r="R59" s="8" t="s">
        <v>77</v>
      </c>
      <c r="S59" s="13" t="s">
        <v>91</v>
      </c>
      <c r="T59" s="13" t="str">
        <f aca="false">"y"&amp;S59&amp;"y"</f>
        <v>y1_6_4y</v>
      </c>
      <c r="U59" s="13" t="str">
        <f aca="false">INDEX([1]Lista!$O$2:$S$206,MATCH(Лист1!T59,[1]Lista!$P$2:$P$206,0),3)</f>
        <v>Enheter - Prefix</v>
      </c>
      <c r="V59" s="13" t="str">
        <f aca="false">INDEX([1]Lista!$O$2:$S$206,MATCH(Лист1!T59,[1]Lista!$P$2:$P$206,0),4)</f>
        <v>T_1_6</v>
      </c>
      <c r="W59" s="13" t="str">
        <f aca="false">INDEX([1]Lista!$O$2:$S$206,MATCH(Лист1!T59,[1]Lista!$P$2:$P$206,0),5)</f>
        <v>Enheter</v>
      </c>
      <c r="X59" s="14" t="s">
        <v>32</v>
      </c>
    </row>
    <row r="60" customFormat="false" ht="15.65" hidden="false" customHeight="false" outlineLevel="0" collapsed="false">
      <c r="A60" s="7" t="n">
        <v>9789152302484</v>
      </c>
      <c r="B60" s="8" t="n">
        <v>1</v>
      </c>
      <c r="C60" s="8" t="s">
        <v>24</v>
      </c>
      <c r="D60" s="8" t="s">
        <v>25</v>
      </c>
      <c r="E60" s="8" t="s">
        <v>26</v>
      </c>
      <c r="F60" s="8" t="s">
        <v>27</v>
      </c>
      <c r="G60" s="8" t="s">
        <v>28</v>
      </c>
      <c r="H60" s="8" t="s">
        <v>29</v>
      </c>
      <c r="I60" s="11" t="n">
        <v>22</v>
      </c>
      <c r="J60" s="11" t="s">
        <v>33</v>
      </c>
      <c r="K60" s="10" t="str">
        <f aca="false">G60</f>
        <v>Grundkurs</v>
      </c>
      <c r="L60" s="11" t="s">
        <v>34</v>
      </c>
      <c r="M60" s="11" t="str">
        <f aca="false">B60&amp;"_"&amp;F60&amp;"_"&amp;H60&amp;"_"&amp;I60&amp;J60</f>
        <v>1_x1_1x_G_22a</v>
      </c>
      <c r="N60" s="11" t="str">
        <f aca="false">A60&amp;"-"&amp;B60&amp;"-"&amp;F60&amp;"-"&amp;H60&amp;"-"&amp;I60&amp;J60</f>
        <v>9789152302484-1-x1_1x-G-22a</v>
      </c>
      <c r="O60" s="11" t="str">
        <f aca="false">INDEX([1]'Kap 1'!$E$2:$H$1089,MATCH(Лист1!N60,[1]'Kap 1'!$E$2:$E$1089,0),4)</f>
        <v>Förenkla</v>
      </c>
      <c r="P60" s="15"/>
      <c r="Q60" s="12" t="str">
        <f aca="false">INDEX([1]Freelancer!$A$1140:$J$2572,MATCH(Лист1!M60,[1]Freelancer!$G$1140:$G$2572,0),9)</f>
        <v>Skriv i potensform två upphöjt till fyra</v>
      </c>
      <c r="R60" s="8" t="s">
        <v>92</v>
      </c>
      <c r="S60" s="13" t="s">
        <v>41</v>
      </c>
      <c r="T60" s="13" t="str">
        <f aca="false">"y"&amp;S60&amp;"y"</f>
        <v>y2_19_14y</v>
      </c>
      <c r="U60" s="13" t="str">
        <f aca="false">INDEX([1]Lista!$O$2:$S$206,MATCH(Лист1!T60,[1]Lista!$P$2:$P$206,0),3)</f>
        <v>Procent - Procentuell förändring</v>
      </c>
      <c r="V60" s="13" t="str">
        <f aca="false">INDEX([1]Lista!$O$2:$S$206,MATCH(Лист1!T60,[1]Lista!$P$2:$P$206,0),4)</f>
        <v>SF_2_19</v>
      </c>
      <c r="W60" s="13" t="str">
        <f aca="false">INDEX([1]Lista!$O$2:$S$206,MATCH(Лист1!T60,[1]Lista!$P$2:$P$206,0),5)</f>
        <v>Procent</v>
      </c>
      <c r="X60" s="14" t="s">
        <v>32</v>
      </c>
    </row>
    <row r="61" customFormat="false" ht="15.65" hidden="false" customHeight="false" outlineLevel="0" collapsed="false">
      <c r="A61" s="7" t="n">
        <v>9789152302484</v>
      </c>
      <c r="B61" s="8" t="n">
        <v>1</v>
      </c>
      <c r="C61" s="8" t="s">
        <v>24</v>
      </c>
      <c r="D61" s="8" t="s">
        <v>25</v>
      </c>
      <c r="E61" s="8" t="s">
        <v>26</v>
      </c>
      <c r="F61" s="8" t="s">
        <v>27</v>
      </c>
      <c r="G61" s="8" t="s">
        <v>28</v>
      </c>
      <c r="H61" s="8" t="s">
        <v>29</v>
      </c>
      <c r="I61" s="11" t="n">
        <v>22</v>
      </c>
      <c r="J61" s="11" t="s">
        <v>36</v>
      </c>
      <c r="K61" s="10" t="str">
        <f aca="false">G61</f>
        <v>Grundkurs</v>
      </c>
      <c r="L61" s="11" t="s">
        <v>34</v>
      </c>
      <c r="M61" s="11" t="str">
        <f aca="false">B61&amp;"_"&amp;F61&amp;"_"&amp;H61&amp;"_"&amp;I61&amp;J61</f>
        <v>1_x1_1x_G_22b</v>
      </c>
      <c r="N61" s="11" t="str">
        <f aca="false">A61&amp;"-"&amp;B61&amp;"-"&amp;F61&amp;"-"&amp;H61&amp;"-"&amp;I61&amp;J61</f>
        <v>9789152302484-1-x1_1x-G-22b</v>
      </c>
      <c r="O61" s="11" t="str">
        <f aca="false">INDEX([1]'Kap 1'!$E$2:$H$1089,MATCH(Лист1!N61,[1]'Kap 1'!$E$2:$E$1089,0),4)</f>
        <v>Förenkla</v>
      </c>
      <c r="P61" s="15"/>
      <c r="Q61" s="12" t="str">
        <f aca="false">INDEX([1]Freelancer!$A$1140:$J$2572,MATCH(Лист1!M61,[1]Freelancer!$G$1140:$G$2572,0),9)</f>
        <v>Skriv i potensform  tio upphöjt till sex</v>
      </c>
      <c r="R61" s="8" t="s">
        <v>92</v>
      </c>
      <c r="S61" s="13" t="s">
        <v>93</v>
      </c>
      <c r="T61" s="13" t="str">
        <f aca="false">"y"&amp;S61&amp;"y"</f>
        <v>y1_3_8y</v>
      </c>
      <c r="U61" s="13" t="str">
        <f aca="false">INDEX([1]Lista!$O$2:$S$206,MATCH(Лист1!T61,[1]Lista!$P$2:$P$206,0),3)</f>
        <v>Ekvationer - Grafritande räknare</v>
      </c>
      <c r="V61" s="13" t="str">
        <f aca="false">INDEX([1]Lista!$O$2:$S$206,MATCH(Лист1!T61,[1]Lista!$P$2:$P$206,0),4)</f>
        <v>T_1_3</v>
      </c>
      <c r="W61" s="13" t="str">
        <f aca="false">INDEX([1]Lista!$O$2:$S$206,MATCH(Лист1!T61,[1]Lista!$P$2:$P$206,0),5)</f>
        <v>Ekvationer</v>
      </c>
      <c r="X61" s="14" t="s">
        <v>32</v>
      </c>
    </row>
    <row r="62" customFormat="false" ht="15.65" hidden="false" customHeight="false" outlineLevel="0" collapsed="false">
      <c r="A62" s="7" t="n">
        <v>9789152302484</v>
      </c>
      <c r="B62" s="8" t="n">
        <v>1</v>
      </c>
      <c r="C62" s="8" t="s">
        <v>24</v>
      </c>
      <c r="D62" s="8" t="s">
        <v>25</v>
      </c>
      <c r="E62" s="8" t="s">
        <v>26</v>
      </c>
      <c r="F62" s="8" t="s">
        <v>27</v>
      </c>
      <c r="G62" s="8" t="s">
        <v>28</v>
      </c>
      <c r="H62" s="8" t="s">
        <v>29</v>
      </c>
      <c r="I62" s="11" t="n">
        <v>22</v>
      </c>
      <c r="J62" s="11" t="s">
        <v>38</v>
      </c>
      <c r="K62" s="10" t="str">
        <f aca="false">G62</f>
        <v>Grundkurs</v>
      </c>
      <c r="L62" s="11" t="s">
        <v>34</v>
      </c>
      <c r="M62" s="11" t="str">
        <f aca="false">B62&amp;"_"&amp;F62&amp;"_"&amp;H62&amp;"_"&amp;I62&amp;J62</f>
        <v>1_x1_1x_G_22c</v>
      </c>
      <c r="N62" s="11" t="str">
        <f aca="false">A62&amp;"-"&amp;B62&amp;"-"&amp;F62&amp;"-"&amp;H62&amp;"-"&amp;I62&amp;J62</f>
        <v>9789152302484-1-x1_1x-G-22c</v>
      </c>
      <c r="O62" s="11" t="str">
        <f aca="false">INDEX([1]'Kap 1'!$E$2:$H$1089,MATCH(Лист1!N62,[1]'Kap 1'!$E$2:$E$1089,0),4)</f>
        <v>Förenkla</v>
      </c>
      <c r="P62" s="15"/>
      <c r="Q62" s="12" t="str">
        <f aca="false">INDEX([1]Freelancer!$A$1140:$J$2572,MATCH(Лист1!M62,[1]Freelancer!$G$1140:$G$2572,0),9)</f>
        <v>Skriv i potensform $x$ upphöjt till två</v>
      </c>
      <c r="R62" s="8" t="s">
        <v>92</v>
      </c>
      <c r="S62" s="13" t="s">
        <v>94</v>
      </c>
      <c r="T62" s="13" t="str">
        <f aca="false">"y"&amp;S62&amp;"y"</f>
        <v>y4_6_2y</v>
      </c>
      <c r="U62" s="13" t="str">
        <f aca="false">INDEX([1]Lista!$O$2:$S$206,MATCH(Лист1!T62,[1]Lista!$P$2:$P$206,0),3)</f>
        <v>Geometrienheter - Volym</v>
      </c>
      <c r="V62" s="13" t="str">
        <f aca="false">INDEX([1]Lista!$O$2:$S$206,MATCH(Лист1!T62,[1]Lista!$P$2:$P$206,0),4)</f>
        <v>G_4_6</v>
      </c>
      <c r="W62" s="13" t="str">
        <f aca="false">INDEX([1]Lista!$O$2:$S$206,MATCH(Лист1!T62,[1]Lista!$P$2:$P$206,0),5)</f>
        <v>Geometrienheter</v>
      </c>
      <c r="X62" s="14" t="s">
        <v>32</v>
      </c>
    </row>
    <row r="63" customFormat="false" ht="23.85" hidden="false" customHeight="false" outlineLevel="0" collapsed="false">
      <c r="A63" s="7" t="n">
        <v>9789152302484</v>
      </c>
      <c r="B63" s="8" t="n">
        <v>1</v>
      </c>
      <c r="C63" s="8" t="s">
        <v>24</v>
      </c>
      <c r="D63" s="8" t="s">
        <v>25</v>
      </c>
      <c r="E63" s="8" t="s">
        <v>26</v>
      </c>
      <c r="F63" s="8" t="s">
        <v>27</v>
      </c>
      <c r="G63" s="8" t="s">
        <v>28</v>
      </c>
      <c r="H63" s="8" t="s">
        <v>29</v>
      </c>
      <c r="I63" s="11" t="n">
        <v>23</v>
      </c>
      <c r="J63" s="11" t="s">
        <v>33</v>
      </c>
      <c r="K63" s="10" t="str">
        <f aca="false">G63</f>
        <v>Grundkurs</v>
      </c>
      <c r="L63" s="11" t="s">
        <v>30</v>
      </c>
      <c r="M63" s="11" t="str">
        <f aca="false">B63&amp;"_"&amp;F63&amp;"_"&amp;H63&amp;"_"&amp;I63&amp;J63</f>
        <v>1_x1_1x_G_23a</v>
      </c>
      <c r="N63" s="11" t="str">
        <f aca="false">A63&amp;"-"&amp;B63&amp;"-"&amp;F63&amp;"-"&amp;H63&amp;"-"&amp;I63&amp;J63</f>
        <v>9789152302484-1-x1_1x-G-23a</v>
      </c>
      <c r="O63" s="11" t="str">
        <f aca="false">INDEX([1]'Kap 1'!$E$2:$H$1089,MATCH(Лист1!N63,[1]'Kap 1'!$E$2:$E$1089,0),4)</f>
        <v>Förenkla</v>
      </c>
      <c r="P63" s="15"/>
      <c r="Q63" s="12" t="str">
        <f aca="false">INDEX([1]Freelancer!$A$1140:$J$2572,MATCH(Лист1!M63,[1]Freelancer!$G$1140:$G$2572,0),9)</f>
        <v>Skriv i potensform $3 \cdot 3 \cdot 3 \cdot 3$</v>
      </c>
      <c r="R63" s="8" t="s">
        <v>92</v>
      </c>
      <c r="S63" s="13" t="s">
        <v>95</v>
      </c>
      <c r="T63" s="13" t="str">
        <f aca="false">"y"&amp;S63&amp;"y"</f>
        <v>y2_19_16y</v>
      </c>
      <c r="U63" s="13" t="str">
        <f aca="false">INDEX([1]Lista!$O$2:$S$206,MATCH(Лист1!T63,[1]Lista!$P$2:$P$206,0),3)</f>
        <v>Procent - Vi söker det hela</v>
      </c>
      <c r="V63" s="13" t="str">
        <f aca="false">INDEX([1]Lista!$O$2:$S$206,MATCH(Лист1!T63,[1]Lista!$P$2:$P$206,0),4)</f>
        <v>SF_2_19</v>
      </c>
      <c r="W63" s="13" t="str">
        <f aca="false">INDEX([1]Lista!$O$2:$S$206,MATCH(Лист1!T63,[1]Lista!$P$2:$P$206,0),5)</f>
        <v>Procent</v>
      </c>
      <c r="X63" s="14" t="s">
        <v>32</v>
      </c>
    </row>
    <row r="64" customFormat="false" ht="23.85" hidden="false" customHeight="false" outlineLevel="0" collapsed="false">
      <c r="A64" s="7" t="n">
        <v>9789152302484</v>
      </c>
      <c r="B64" s="8" t="n">
        <v>1</v>
      </c>
      <c r="C64" s="8" t="s">
        <v>24</v>
      </c>
      <c r="D64" s="8" t="s">
        <v>25</v>
      </c>
      <c r="E64" s="8" t="s">
        <v>26</v>
      </c>
      <c r="F64" s="8" t="s">
        <v>27</v>
      </c>
      <c r="G64" s="8" t="s">
        <v>28</v>
      </c>
      <c r="H64" s="8" t="s">
        <v>29</v>
      </c>
      <c r="I64" s="11" t="n">
        <v>23</v>
      </c>
      <c r="J64" s="11" t="s">
        <v>36</v>
      </c>
      <c r="K64" s="10" t="str">
        <f aca="false">G64</f>
        <v>Grundkurs</v>
      </c>
      <c r="L64" s="11" t="s">
        <v>30</v>
      </c>
      <c r="M64" s="11" t="str">
        <f aca="false">B64&amp;"_"&amp;F64&amp;"_"&amp;H64&amp;"_"&amp;I64&amp;J64</f>
        <v>1_x1_1x_G_23b</v>
      </c>
      <c r="N64" s="11" t="str">
        <f aca="false">A64&amp;"-"&amp;B64&amp;"-"&amp;F64&amp;"-"&amp;H64&amp;"-"&amp;I64&amp;J64</f>
        <v>9789152302484-1-x1_1x-G-23b</v>
      </c>
      <c r="O64" s="11" t="str">
        <f aca="false">INDEX([1]'Kap 1'!$E$2:$H$1089,MATCH(Лист1!N64,[1]'Kap 1'!$E$2:$E$1089,0),4)</f>
        <v>Förenkla</v>
      </c>
      <c r="P64" s="15"/>
      <c r="Q64" s="12" t="str">
        <f aca="false">INDEX([1]Freelancer!$A$1140:$J$2572,MATCH(Лист1!M64,[1]Freelancer!$G$1140:$G$2572,0),9)</f>
        <v>Skriv i potensform $(-10) \cdot (-10) \cdot (-10)$</v>
      </c>
      <c r="R64" s="8" t="s">
        <v>92</v>
      </c>
      <c r="S64" s="13" t="s">
        <v>96</v>
      </c>
      <c r="T64" s="13" t="str">
        <f aca="false">"y"&amp;S64&amp;"y"</f>
        <v>y2_11_3y</v>
      </c>
      <c r="U64" s="13" t="str">
        <f aca="false">INDEX([1]Lista!$O$2:$S$206,MATCH(Лист1!T64,[1]Lista!$P$2:$P$206,0),3)</f>
        <v>Grafer - Rita/skissa grafer</v>
      </c>
      <c r="V64" s="13" t="str">
        <f aca="false">INDEX([1]Lista!$O$2:$S$206,MATCH(Лист1!T64,[1]Lista!$P$2:$P$206,0),4)</f>
        <v>SF_2_11</v>
      </c>
      <c r="W64" s="13" t="str">
        <f aca="false">INDEX([1]Lista!$O$2:$S$206,MATCH(Лист1!T64,[1]Lista!$P$2:$P$206,0),5)</f>
        <v>Grafer</v>
      </c>
      <c r="X64" s="14" t="s">
        <v>32</v>
      </c>
    </row>
    <row r="65" customFormat="false" ht="15.65" hidden="false" customHeight="false" outlineLevel="0" collapsed="false">
      <c r="A65" s="7" t="n">
        <v>9789152302484</v>
      </c>
      <c r="B65" s="8" t="n">
        <v>1</v>
      </c>
      <c r="C65" s="8" t="s">
        <v>24</v>
      </c>
      <c r="D65" s="8" t="s">
        <v>25</v>
      </c>
      <c r="E65" s="8" t="s">
        <v>26</v>
      </c>
      <c r="F65" s="8" t="s">
        <v>27</v>
      </c>
      <c r="G65" s="8" t="s">
        <v>28</v>
      </c>
      <c r="H65" s="8" t="s">
        <v>29</v>
      </c>
      <c r="I65" s="11" t="n">
        <v>23</v>
      </c>
      <c r="J65" s="11" t="s">
        <v>38</v>
      </c>
      <c r="K65" s="10" t="str">
        <f aca="false">G65</f>
        <v>Grundkurs</v>
      </c>
      <c r="L65" s="11" t="s">
        <v>30</v>
      </c>
      <c r="M65" s="11" t="str">
        <f aca="false">B65&amp;"_"&amp;F65&amp;"_"&amp;H65&amp;"_"&amp;I65&amp;J65</f>
        <v>1_x1_1x_G_23c</v>
      </c>
      <c r="N65" s="11" t="str">
        <f aca="false">A65&amp;"-"&amp;B65&amp;"-"&amp;F65&amp;"-"&amp;H65&amp;"-"&amp;I65&amp;J65</f>
        <v>9789152302484-1-x1_1x-G-23c</v>
      </c>
      <c r="O65" s="11" t="str">
        <f aca="false">INDEX([1]'Kap 1'!$E$2:$H$1089,MATCH(Лист1!N65,[1]'Kap 1'!$E$2:$E$1089,0),4)</f>
        <v>Förenkla</v>
      </c>
      <c r="P65" s="15"/>
      <c r="Q65" s="12" t="str">
        <f aca="false">INDEX([1]Freelancer!$A$1140:$J$2572,MATCH(Лист1!M65,[1]Freelancer!$G$1140:$G$2572,0),9)</f>
        <v>Skriv i potensform $a \cdot a \cdot a$</v>
      </c>
      <c r="R65" s="8" t="s">
        <v>92</v>
      </c>
      <c r="S65" s="13" t="s">
        <v>72</v>
      </c>
      <c r="T65" s="13" t="str">
        <f aca="false">"y"&amp;S65&amp;"y"</f>
        <v>y4_12_2y</v>
      </c>
      <c r="U65" s="13" t="str">
        <f aca="false">INDEX([1]Lista!$O$2:$S$206,MATCH(Лист1!T65,[1]Lista!$P$2:$P$206,0),3)</f>
        <v>Likformighet - Trianglar</v>
      </c>
      <c r="V65" s="13" t="str">
        <f aca="false">INDEX([1]Lista!$O$2:$S$206,MATCH(Лист1!T65,[1]Lista!$P$2:$P$206,0),4)</f>
        <v>G_4_12</v>
      </c>
      <c r="W65" s="13" t="str">
        <f aca="false">INDEX([1]Lista!$O$2:$S$206,MATCH(Лист1!T65,[1]Lista!$P$2:$P$206,0),5)</f>
        <v>Likformighet</v>
      </c>
      <c r="X65" s="14" t="s">
        <v>32</v>
      </c>
    </row>
    <row r="66" customFormat="false" ht="15.65" hidden="false" customHeight="false" outlineLevel="0" collapsed="false">
      <c r="A66" s="7" t="n">
        <v>9789152302484</v>
      </c>
      <c r="B66" s="8" t="n">
        <v>1</v>
      </c>
      <c r="C66" s="8" t="s">
        <v>24</v>
      </c>
      <c r="D66" s="8" t="s">
        <v>25</v>
      </c>
      <c r="E66" s="8" t="s">
        <v>26</v>
      </c>
      <c r="F66" s="8" t="s">
        <v>27</v>
      </c>
      <c r="G66" s="8" t="s">
        <v>28</v>
      </c>
      <c r="H66" s="8" t="s">
        <v>29</v>
      </c>
      <c r="I66" s="11" t="n">
        <v>24</v>
      </c>
      <c r="J66" s="11" t="s">
        <v>33</v>
      </c>
      <c r="K66" s="10" t="str">
        <f aca="false">G66</f>
        <v>Grundkurs</v>
      </c>
      <c r="L66" s="11" t="s">
        <v>34</v>
      </c>
      <c r="M66" s="11" t="str">
        <f aca="false">B66&amp;"_"&amp;F66&amp;"_"&amp;H66&amp;"_"&amp;I66&amp;J66</f>
        <v>1_x1_1x_G_24a</v>
      </c>
      <c r="N66" s="11" t="str">
        <f aca="false">A66&amp;"-"&amp;B66&amp;"-"&amp;F66&amp;"-"&amp;H66&amp;"-"&amp;I66&amp;J66</f>
        <v>9789152302484-1-x1_1x-G-24a</v>
      </c>
      <c r="O66" s="11" t="str">
        <f aca="false">INDEX([1]'Kap 1'!$E$2:$H$1089,MATCH(Лист1!N66,[1]'Kap 1'!$E$2:$E$1089,0),4)</f>
        <v>Definiera</v>
      </c>
      <c r="P66" s="15"/>
      <c r="Q66" s="12" t="str">
        <f aca="false">INDEX([1]Freelancer!$A$1140:$J$2572,MATCH(Лист1!M66,[1]Freelancer!$G$1140:$G$2572,0),9)</f>
        <v>Vilket tal är störst? $3^2$ eller $3 \cdot 2$</v>
      </c>
      <c r="R66" s="8" t="s">
        <v>92</v>
      </c>
      <c r="S66" s="13" t="s">
        <v>97</v>
      </c>
      <c r="T66" s="13" t="str">
        <f aca="false">"y"&amp;S66&amp;"y"</f>
        <v>y1_6_3y</v>
      </c>
      <c r="U66" s="13" t="str">
        <f aca="false">INDEX([1]Lista!$O$2:$S$206,MATCH(Лист1!T66,[1]Lista!$P$2:$P$206,0),3)</f>
        <v>Enheter - Sträcka &amp; hastighet</v>
      </c>
      <c r="V66" s="13" t="str">
        <f aca="false">INDEX([1]Lista!$O$2:$S$206,MATCH(Лист1!T66,[1]Lista!$P$2:$P$206,0),4)</f>
        <v>T_1_6</v>
      </c>
      <c r="W66" s="13" t="str">
        <f aca="false">INDEX([1]Lista!$O$2:$S$206,MATCH(Лист1!T66,[1]Lista!$P$2:$P$206,0),5)</f>
        <v>Enheter</v>
      </c>
      <c r="X66" s="14" t="s">
        <v>32</v>
      </c>
    </row>
    <row r="67" customFormat="false" ht="15.65" hidden="false" customHeight="false" outlineLevel="0" collapsed="false">
      <c r="A67" s="7" t="n">
        <v>9789152302484</v>
      </c>
      <c r="B67" s="8" t="n">
        <v>1</v>
      </c>
      <c r="C67" s="8" t="s">
        <v>24</v>
      </c>
      <c r="D67" s="8" t="s">
        <v>25</v>
      </c>
      <c r="E67" s="8" t="s">
        <v>26</v>
      </c>
      <c r="F67" s="8" t="s">
        <v>27</v>
      </c>
      <c r="G67" s="8" t="s">
        <v>28</v>
      </c>
      <c r="H67" s="8" t="s">
        <v>29</v>
      </c>
      <c r="I67" s="11" t="n">
        <v>24</v>
      </c>
      <c r="J67" s="11" t="s">
        <v>36</v>
      </c>
      <c r="K67" s="10" t="str">
        <f aca="false">G67</f>
        <v>Grundkurs</v>
      </c>
      <c r="L67" s="11" t="s">
        <v>34</v>
      </c>
      <c r="M67" s="11" t="str">
        <f aca="false">B67&amp;"_"&amp;F67&amp;"_"&amp;H67&amp;"_"&amp;I67&amp;J67</f>
        <v>1_x1_1x_G_24b</v>
      </c>
      <c r="N67" s="11" t="str">
        <f aca="false">A67&amp;"-"&amp;B67&amp;"-"&amp;F67&amp;"-"&amp;H67&amp;"-"&amp;I67&amp;J67</f>
        <v>9789152302484-1-x1_1x-G-24b</v>
      </c>
      <c r="O67" s="11" t="str">
        <f aca="false">INDEX([1]'Kap 1'!$E$2:$H$1089,MATCH(Лист1!N67,[1]'Kap 1'!$E$2:$E$1089,0),4)</f>
        <v>Definiera</v>
      </c>
      <c r="P67" s="15"/>
      <c r="Q67" s="12" t="str">
        <f aca="false">INDEX([1]Freelancer!$A$1140:$J$2572,MATCH(Лист1!M67,[1]Freelancer!$G$1140:$G$2572,0),9)</f>
        <v>Vilket tal är störst? $2^4$ eller $4^2$</v>
      </c>
      <c r="R67" s="8" t="s">
        <v>92</v>
      </c>
      <c r="S67" s="13" t="s">
        <v>98</v>
      </c>
      <c r="T67" s="13" t="str">
        <f aca="false">"y"&amp;S67&amp;"y"</f>
        <v>y2_23y</v>
      </c>
      <c r="U67" s="13" t="str">
        <f aca="false">INDEX([1]Lista!$O$2:$S$206,MATCH(Лист1!T67,[1]Lista!$P$2:$P$206,0),3)</f>
        <v>Talföljder och mönster</v>
      </c>
      <c r="V67" s="13" t="str">
        <f aca="false">INDEX([1]Lista!$O$2:$S$206,MATCH(Лист1!T67,[1]Lista!$P$2:$P$206,0),4)</f>
        <v>SF_2_23</v>
      </c>
      <c r="W67" s="13" t="str">
        <f aca="false">INDEX([1]Lista!$O$2:$S$206,MATCH(Лист1!T67,[1]Lista!$P$2:$P$206,0),5)</f>
        <v>Talföljder och mönster</v>
      </c>
      <c r="X67" s="14" t="s">
        <v>32</v>
      </c>
    </row>
    <row r="68" customFormat="false" ht="15.65" hidden="false" customHeight="false" outlineLevel="0" collapsed="false">
      <c r="A68" s="7" t="n">
        <v>9789152302484</v>
      </c>
      <c r="B68" s="8" t="n">
        <v>1</v>
      </c>
      <c r="C68" s="8" t="s">
        <v>24</v>
      </c>
      <c r="D68" s="8" t="s">
        <v>25</v>
      </c>
      <c r="E68" s="8" t="s">
        <v>26</v>
      </c>
      <c r="F68" s="8" t="s">
        <v>27</v>
      </c>
      <c r="G68" s="8" t="s">
        <v>28</v>
      </c>
      <c r="H68" s="8" t="s">
        <v>29</v>
      </c>
      <c r="I68" s="11" t="n">
        <v>24</v>
      </c>
      <c r="J68" s="11" t="s">
        <v>38</v>
      </c>
      <c r="K68" s="10" t="str">
        <f aca="false">G68</f>
        <v>Grundkurs</v>
      </c>
      <c r="L68" s="11" t="s">
        <v>34</v>
      </c>
      <c r="M68" s="11" t="str">
        <f aca="false">B68&amp;"_"&amp;F68&amp;"_"&amp;H68&amp;"_"&amp;I68&amp;J68</f>
        <v>1_x1_1x_G_24c</v>
      </c>
      <c r="N68" s="11" t="str">
        <f aca="false">A68&amp;"-"&amp;B68&amp;"-"&amp;F68&amp;"-"&amp;H68&amp;"-"&amp;I68&amp;J68</f>
        <v>9789152302484-1-x1_1x-G-24c</v>
      </c>
      <c r="O68" s="11" t="str">
        <f aca="false">INDEX([1]'Kap 1'!$E$2:$H$1089,MATCH(Лист1!N68,[1]'Kap 1'!$E$2:$E$1089,0),4)</f>
        <v>Definiera</v>
      </c>
      <c r="P68" s="15"/>
      <c r="Q68" s="12" t="str">
        <f aca="false">INDEX([1]Freelancer!$A$1140:$J$2572,MATCH(Лист1!M68,[1]Freelancer!$G$1140:$G$2572,0),9)</f>
        <v>Vilket tal är störst? $3^4$ eller $4^3$</v>
      </c>
      <c r="R68" s="8" t="s">
        <v>92</v>
      </c>
      <c r="S68" s="13" t="s">
        <v>99</v>
      </c>
      <c r="T68" s="13" t="str">
        <f aca="false">"y"&amp;S68&amp;"y"</f>
        <v>y2_24_3y</v>
      </c>
      <c r="U68" s="13" t="str">
        <f aca="false">INDEX([1]Lista!$O$2:$S$206,MATCH(Лист1!T68,[1]Lista!$P$2:$P$206,0),3)</f>
        <v>Variabler och uttryck - Sammansatta uttryck</v>
      </c>
      <c r="V68" s="13" t="str">
        <f aca="false">INDEX([1]Lista!$O$2:$S$206,MATCH(Лист1!T68,[1]Lista!$P$2:$P$206,0),4)</f>
        <v>SF_2_24</v>
      </c>
      <c r="W68" s="13" t="str">
        <f aca="false">INDEX([1]Lista!$O$2:$S$206,MATCH(Лист1!T68,[1]Lista!$P$2:$P$206,0),5)</f>
        <v>Variabler och uttryck</v>
      </c>
      <c r="X68" s="14" t="s">
        <v>32</v>
      </c>
    </row>
    <row r="69" customFormat="false" ht="15.65" hidden="false" customHeight="false" outlineLevel="0" collapsed="false">
      <c r="A69" s="7" t="n">
        <v>9789152302484</v>
      </c>
      <c r="B69" s="8" t="n">
        <v>1</v>
      </c>
      <c r="C69" s="8" t="s">
        <v>24</v>
      </c>
      <c r="D69" s="8" t="s">
        <v>25</v>
      </c>
      <c r="E69" s="8" t="s">
        <v>26</v>
      </c>
      <c r="F69" s="8" t="s">
        <v>27</v>
      </c>
      <c r="G69" s="8" t="s">
        <v>28</v>
      </c>
      <c r="H69" s="8" t="s">
        <v>29</v>
      </c>
      <c r="I69" s="11" t="n">
        <v>24</v>
      </c>
      <c r="J69" s="11" t="s">
        <v>33</v>
      </c>
      <c r="K69" s="10" t="str">
        <f aca="false">G69</f>
        <v>Grundkurs</v>
      </c>
      <c r="L69" s="11" t="s">
        <v>34</v>
      </c>
      <c r="M69" s="11" t="str">
        <f aca="false">B69&amp;"_"&amp;F69&amp;"_"&amp;H69&amp;"_"&amp;I69&amp;J69</f>
        <v>1_x1_1x_G_24a</v>
      </c>
      <c r="N69" s="11" t="str">
        <f aca="false">A69&amp;"-"&amp;B69&amp;"-"&amp;F69&amp;"-"&amp;H69&amp;"-"&amp;I69&amp;J69</f>
        <v>9789152302484-1-x1_1x-G-24a</v>
      </c>
      <c r="O69" s="11" t="str">
        <f aca="false">INDEX([1]'Kap 1'!$E$2:$H$1089,MATCH(Лист1!N69,[1]'Kap 1'!$E$2:$E$1089,0),4)</f>
        <v>Definiera</v>
      </c>
      <c r="P69" s="15"/>
      <c r="Q69" s="12" t="str">
        <f aca="false">INDEX([1]Freelancer!$A$1140:$J$2572,MATCH(Лист1!M69,[1]Freelancer!$G$1140:$G$2572,0),9)</f>
        <v>Vilket tal är störst? $3^2$ eller $3 \cdot 2$</v>
      </c>
      <c r="R69" s="8" t="s">
        <v>92</v>
      </c>
      <c r="S69" s="13" t="s">
        <v>98</v>
      </c>
      <c r="T69" s="13" t="str">
        <f aca="false">"y"&amp;S69&amp;"y"</f>
        <v>y2_23y</v>
      </c>
      <c r="U69" s="13" t="str">
        <f aca="false">INDEX([1]Lista!$O$2:$S$206,MATCH(Лист1!T69,[1]Lista!$P$2:$P$206,0),3)</f>
        <v>Talföljder och mönster</v>
      </c>
      <c r="V69" s="13" t="str">
        <f aca="false">INDEX([1]Lista!$O$2:$S$206,MATCH(Лист1!T69,[1]Lista!$P$2:$P$206,0),4)</f>
        <v>SF_2_23</v>
      </c>
      <c r="W69" s="13" t="str">
        <f aca="false">INDEX([1]Lista!$O$2:$S$206,MATCH(Лист1!T69,[1]Lista!$P$2:$P$206,0),5)</f>
        <v>Talföljder och mönster</v>
      </c>
      <c r="X69" s="14" t="s">
        <v>32</v>
      </c>
    </row>
    <row r="70" customFormat="false" ht="15.65" hidden="false" customHeight="false" outlineLevel="0" collapsed="false">
      <c r="A70" s="7" t="n">
        <v>9789152302484</v>
      </c>
      <c r="B70" s="8" t="n">
        <v>1</v>
      </c>
      <c r="C70" s="8" t="s">
        <v>24</v>
      </c>
      <c r="D70" s="8" t="s">
        <v>25</v>
      </c>
      <c r="E70" s="8" t="s">
        <v>26</v>
      </c>
      <c r="F70" s="8" t="s">
        <v>27</v>
      </c>
      <c r="G70" s="8" t="s">
        <v>28</v>
      </c>
      <c r="H70" s="8" t="s">
        <v>29</v>
      </c>
      <c r="I70" s="11" t="n">
        <v>24</v>
      </c>
      <c r="J70" s="11" t="s">
        <v>36</v>
      </c>
      <c r="K70" s="10" t="str">
        <f aca="false">G70</f>
        <v>Grundkurs</v>
      </c>
      <c r="L70" s="11" t="s">
        <v>34</v>
      </c>
      <c r="M70" s="11" t="str">
        <f aca="false">B70&amp;"_"&amp;F70&amp;"_"&amp;H70&amp;"_"&amp;I70&amp;J70</f>
        <v>1_x1_1x_G_24b</v>
      </c>
      <c r="N70" s="11" t="str">
        <f aca="false">A70&amp;"-"&amp;B70&amp;"-"&amp;F70&amp;"-"&amp;H70&amp;"-"&amp;I70&amp;J70</f>
        <v>9789152302484-1-x1_1x-G-24b</v>
      </c>
      <c r="O70" s="11" t="str">
        <f aca="false">INDEX([1]'Kap 1'!$E$2:$H$1089,MATCH(Лист1!N70,[1]'Kap 1'!$E$2:$E$1089,0),4)</f>
        <v>Definiera</v>
      </c>
      <c r="P70" s="15"/>
      <c r="Q70" s="12" t="str">
        <f aca="false">INDEX([1]Freelancer!$A$1140:$J$2572,MATCH(Лист1!M70,[1]Freelancer!$G$1140:$G$2572,0),9)</f>
        <v>Vilket tal är störst? $2^4$ eller $4^2$</v>
      </c>
      <c r="R70" s="8" t="s">
        <v>92</v>
      </c>
      <c r="S70" s="13" t="s">
        <v>100</v>
      </c>
      <c r="T70" s="13" t="str">
        <f aca="false">"y"&amp;S70&amp;"y"</f>
        <v>y1_19_2y</v>
      </c>
      <c r="U70" s="13" t="str">
        <f aca="false">INDEX([1]Lista!$O$2:$S$206,MATCH(Лист1!T70,[1]Lista!$P$2:$P$206,0),3)</f>
        <v>Talsystem - Vårt talsystem</v>
      </c>
      <c r="V70" s="13" t="str">
        <f aca="false">INDEX([1]Lista!$O$2:$S$206,MATCH(Лист1!T70,[1]Lista!$P$2:$P$206,0),4)</f>
        <v>T_1_19</v>
      </c>
      <c r="W70" s="13" t="str">
        <f aca="false">INDEX([1]Lista!$O$2:$S$206,MATCH(Лист1!T70,[1]Lista!$P$2:$P$206,0),5)</f>
        <v>Talsystem</v>
      </c>
      <c r="X70" s="14" t="s">
        <v>32</v>
      </c>
    </row>
    <row r="71" customFormat="false" ht="15.65" hidden="false" customHeight="false" outlineLevel="0" collapsed="false">
      <c r="A71" s="7" t="n">
        <v>9789152302484</v>
      </c>
      <c r="B71" s="8" t="n">
        <v>1</v>
      </c>
      <c r="C71" s="8" t="s">
        <v>24</v>
      </c>
      <c r="D71" s="8" t="s">
        <v>25</v>
      </c>
      <c r="E71" s="8" t="s">
        <v>26</v>
      </c>
      <c r="F71" s="8" t="s">
        <v>27</v>
      </c>
      <c r="G71" s="8" t="s">
        <v>28</v>
      </c>
      <c r="H71" s="8" t="s">
        <v>29</v>
      </c>
      <c r="I71" s="11" t="n">
        <v>24</v>
      </c>
      <c r="J71" s="11" t="s">
        <v>38</v>
      </c>
      <c r="K71" s="10" t="str">
        <f aca="false">G71</f>
        <v>Grundkurs</v>
      </c>
      <c r="L71" s="11" t="s">
        <v>34</v>
      </c>
      <c r="M71" s="11" t="str">
        <f aca="false">B71&amp;"_"&amp;F71&amp;"_"&amp;H71&amp;"_"&amp;I71&amp;J71</f>
        <v>1_x1_1x_G_24c</v>
      </c>
      <c r="N71" s="11" t="str">
        <f aca="false">A71&amp;"-"&amp;B71&amp;"-"&amp;F71&amp;"-"&amp;H71&amp;"-"&amp;I71&amp;J71</f>
        <v>9789152302484-1-x1_1x-G-24c</v>
      </c>
      <c r="O71" s="11" t="str">
        <f aca="false">INDEX([1]'Kap 1'!$E$2:$H$1089,MATCH(Лист1!N71,[1]'Kap 1'!$E$2:$E$1089,0),4)</f>
        <v>Definiera</v>
      </c>
      <c r="P71" s="15"/>
      <c r="Q71" s="12" t="str">
        <f aca="false">INDEX([1]Freelancer!$A$1140:$J$2572,MATCH(Лист1!M71,[1]Freelancer!$G$1140:$G$2572,0),9)</f>
        <v>Vilket tal är störst? $3^4$ eller $4^3$</v>
      </c>
      <c r="R71" s="8" t="s">
        <v>92</v>
      </c>
      <c r="S71" s="13" t="s">
        <v>101</v>
      </c>
      <c r="T71" s="13" t="str">
        <f aca="false">"y"&amp;S71&amp;"y"</f>
        <v>y1_3_5y</v>
      </c>
      <c r="U71" s="13" t="str">
        <f aca="false">INDEX([1]Lista!$O$2:$S$206,MATCH(Лист1!T71,[1]Lista!$P$2:$P$206,0),3)</f>
        <v>Ekvationer - Ekvationer med paranteser</v>
      </c>
      <c r="V71" s="13" t="str">
        <f aca="false">INDEX([1]Lista!$O$2:$S$206,MATCH(Лист1!T71,[1]Lista!$P$2:$P$206,0),4)</f>
        <v>T_1_3</v>
      </c>
      <c r="W71" s="13" t="str">
        <f aca="false">INDEX([1]Lista!$O$2:$S$206,MATCH(Лист1!T71,[1]Lista!$P$2:$P$206,0),5)</f>
        <v>Ekvationer</v>
      </c>
      <c r="X71" s="14" t="s">
        <v>32</v>
      </c>
    </row>
    <row r="72" customFormat="false" ht="15.65" hidden="false" customHeight="false" outlineLevel="0" collapsed="false">
      <c r="A72" s="7" t="n">
        <v>9789152302484</v>
      </c>
      <c r="B72" s="8" t="n">
        <v>1</v>
      </c>
      <c r="C72" s="8" t="s">
        <v>24</v>
      </c>
      <c r="D72" s="8" t="s">
        <v>25</v>
      </c>
      <c r="E72" s="8" t="s">
        <v>26</v>
      </c>
      <c r="F72" s="8" t="s">
        <v>27</v>
      </c>
      <c r="G72" s="8" t="s">
        <v>28</v>
      </c>
      <c r="H72" s="8" t="s">
        <v>29</v>
      </c>
      <c r="I72" s="11" t="n">
        <v>25</v>
      </c>
      <c r="J72" s="11" t="s">
        <v>33</v>
      </c>
      <c r="K72" s="10" t="str">
        <f aca="false">G72</f>
        <v>Grundkurs</v>
      </c>
      <c r="L72" s="11" t="s">
        <v>30</v>
      </c>
      <c r="M72" s="11" t="str">
        <f aca="false">B72&amp;"_"&amp;F72&amp;"_"&amp;H72&amp;"_"&amp;I72&amp;J72</f>
        <v>1_x1_1x_G_25a</v>
      </c>
      <c r="N72" s="11" t="str">
        <f aca="false">A72&amp;"-"&amp;B72&amp;"-"&amp;F72&amp;"-"&amp;H72&amp;"-"&amp;I72&amp;J72</f>
        <v>9789152302484-1-x1_1x-G-25a</v>
      </c>
      <c r="O72" s="11" t="str">
        <f aca="false">INDEX([1]'Kap 1'!$E$2:$H$1089,MATCH(Лист1!N72,[1]'Kap 1'!$E$2:$E$1089,0),4)</f>
        <v>Beräkna</v>
      </c>
      <c r="P72" s="15"/>
      <c r="Q72" s="12" t="str">
        <f aca="false">INDEX([1]Freelancer!$A$1140:$J$2572,MATCH(Лист1!M72,[1]Freelancer!$G$1140:$G$2572,0),9)</f>
        <v>Beräkna $(-5)^2$</v>
      </c>
      <c r="R72" s="8" t="s">
        <v>92</v>
      </c>
      <c r="S72" s="13" t="s">
        <v>102</v>
      </c>
      <c r="T72" s="13" t="str">
        <f aca="false">"y"&amp;S72&amp;"y"</f>
        <v>y1_16_2y</v>
      </c>
      <c r="U72" s="13" t="str">
        <f aca="false">INDEX([1]Lista!$O$2:$S$206,MATCH(Лист1!T72,[1]Lista!$P$2:$P$206,0),3)</f>
        <v>Räta linjen - formel för k</v>
      </c>
      <c r="V72" s="13" t="str">
        <f aca="false">INDEX([1]Lista!$O$2:$S$206,MATCH(Лист1!T72,[1]Lista!$P$2:$P$206,0),4)</f>
        <v>T_1_16</v>
      </c>
      <c r="W72" s="13" t="str">
        <f aca="false">INDEX([1]Lista!$O$2:$S$206,MATCH(Лист1!T72,[1]Lista!$P$2:$P$206,0),5)</f>
        <v>Räta linjen</v>
      </c>
      <c r="X72" s="14" t="s">
        <v>32</v>
      </c>
    </row>
    <row r="73" customFormat="false" ht="15.65" hidden="false" customHeight="false" outlineLevel="0" collapsed="false">
      <c r="A73" s="7" t="n">
        <v>9789152302484</v>
      </c>
      <c r="B73" s="8" t="n">
        <v>1</v>
      </c>
      <c r="C73" s="8" t="s">
        <v>24</v>
      </c>
      <c r="D73" s="8" t="s">
        <v>25</v>
      </c>
      <c r="E73" s="8" t="s">
        <v>26</v>
      </c>
      <c r="F73" s="8" t="s">
        <v>27</v>
      </c>
      <c r="G73" s="8" t="s">
        <v>28</v>
      </c>
      <c r="H73" s="8" t="s">
        <v>29</v>
      </c>
      <c r="I73" s="11" t="n">
        <v>25</v>
      </c>
      <c r="J73" s="11" t="s">
        <v>36</v>
      </c>
      <c r="K73" s="10" t="str">
        <f aca="false">G73</f>
        <v>Grundkurs</v>
      </c>
      <c r="L73" s="11" t="s">
        <v>30</v>
      </c>
      <c r="M73" s="11" t="str">
        <f aca="false">B73&amp;"_"&amp;F73&amp;"_"&amp;H73&amp;"_"&amp;I73&amp;J73</f>
        <v>1_x1_1x_G_25b</v>
      </c>
      <c r="N73" s="11" t="str">
        <f aca="false">A73&amp;"-"&amp;B73&amp;"-"&amp;F73&amp;"-"&amp;H73&amp;"-"&amp;I73&amp;J73</f>
        <v>9789152302484-1-x1_1x-G-25b</v>
      </c>
      <c r="O73" s="11" t="str">
        <f aca="false">INDEX([1]'Kap 1'!$E$2:$H$1089,MATCH(Лист1!N73,[1]'Kap 1'!$E$2:$E$1089,0),4)</f>
        <v>Beräkna</v>
      </c>
      <c r="P73" s="15"/>
      <c r="Q73" s="12" t="str">
        <f aca="false">INDEX([1]Freelancer!$A$1140:$J$2572,MATCH(Лист1!M73,[1]Freelancer!$G$1140:$G$2572,0),9)</f>
        <v>Beräkna $(-2)^3$</v>
      </c>
      <c r="R73" s="8" t="s">
        <v>92</v>
      </c>
      <c r="S73" s="13" t="s">
        <v>74</v>
      </c>
      <c r="T73" s="13" t="str">
        <f aca="false">"y"&amp;S73&amp;"y"</f>
        <v>y1_15_3y</v>
      </c>
      <c r="U73" s="13" t="str">
        <f aca="false">INDEX([1]Lista!$O$2:$S$206,MATCH(Лист1!T73,[1]Lista!$P$2:$P$206,0),3)</f>
        <v>Räkneregler - Logaritmer &amp; logaritmlagarna</v>
      </c>
      <c r="V73" s="13" t="str">
        <f aca="false">INDEX([1]Lista!$O$2:$S$206,MATCH(Лист1!T73,[1]Lista!$P$2:$P$206,0),4)</f>
        <v>T_1_15</v>
      </c>
      <c r="W73" s="13" t="str">
        <f aca="false">INDEX([1]Lista!$O$2:$S$206,MATCH(Лист1!T73,[1]Lista!$P$2:$P$206,0),5)</f>
        <v>Räkneregler</v>
      </c>
      <c r="X73" s="14" t="s">
        <v>32</v>
      </c>
    </row>
    <row r="74" customFormat="false" ht="15.65" hidden="false" customHeight="false" outlineLevel="0" collapsed="false">
      <c r="A74" s="7" t="n">
        <v>9789152302484</v>
      </c>
      <c r="B74" s="8" t="n">
        <v>1</v>
      </c>
      <c r="C74" s="8" t="s">
        <v>24</v>
      </c>
      <c r="D74" s="8" t="s">
        <v>25</v>
      </c>
      <c r="E74" s="8" t="s">
        <v>26</v>
      </c>
      <c r="F74" s="8" t="s">
        <v>27</v>
      </c>
      <c r="G74" s="8" t="s">
        <v>28</v>
      </c>
      <c r="H74" s="8" t="s">
        <v>29</v>
      </c>
      <c r="I74" s="11" t="n">
        <v>25</v>
      </c>
      <c r="J74" s="11" t="s">
        <v>38</v>
      </c>
      <c r="K74" s="10" t="str">
        <f aca="false">G74</f>
        <v>Grundkurs</v>
      </c>
      <c r="L74" s="11" t="s">
        <v>30</v>
      </c>
      <c r="M74" s="11" t="str">
        <f aca="false">B74&amp;"_"&amp;F74&amp;"_"&amp;H74&amp;"_"&amp;I74&amp;J74</f>
        <v>1_x1_1x_G_25c</v>
      </c>
      <c r="N74" s="11" t="str">
        <f aca="false">A74&amp;"-"&amp;B74&amp;"-"&amp;F74&amp;"-"&amp;H74&amp;"-"&amp;I74&amp;J74</f>
        <v>9789152302484-1-x1_1x-G-25c</v>
      </c>
      <c r="O74" s="11" t="str">
        <f aca="false">INDEX([1]'Kap 1'!$E$2:$H$1089,MATCH(Лист1!N74,[1]'Kap 1'!$E$2:$E$1089,0),4)</f>
        <v>Beräkna</v>
      </c>
      <c r="P74" s="15"/>
      <c r="Q74" s="12" t="str">
        <f aca="false">INDEX([1]Freelancer!$A$1140:$J$2572,MATCH(Лист1!M74,[1]Freelancer!$G$1140:$G$2572,0),9)</f>
        <v>Beräkna $(-3)^4$</v>
      </c>
      <c r="R74" s="8" t="s">
        <v>92</v>
      </c>
      <c r="S74" s="13" t="s">
        <v>103</v>
      </c>
      <c r="T74" s="13" t="str">
        <f aca="false">"y"&amp;S74&amp;"y"</f>
        <v>y4_23_1y</v>
      </c>
      <c r="U74" s="13" t="str">
        <f aca="false">INDEX([1]Lista!$O$2:$S$206,MATCH(Лист1!T74,[1]Lista!$P$2:$P$206,0),3)</f>
        <v>Vektorer - Koordinatsystem</v>
      </c>
      <c r="V74" s="13" t="str">
        <f aca="false">INDEX([1]Lista!$O$2:$S$206,MATCH(Лист1!T74,[1]Lista!$P$2:$P$206,0),4)</f>
        <v>G_4_23</v>
      </c>
      <c r="W74" s="13" t="str">
        <f aca="false">INDEX([1]Lista!$O$2:$S$206,MATCH(Лист1!T74,[1]Lista!$P$2:$P$206,0),5)</f>
        <v>Vektorer</v>
      </c>
      <c r="X74" s="14" t="s">
        <v>32</v>
      </c>
    </row>
    <row r="75" customFormat="false" ht="15.65" hidden="false" customHeight="false" outlineLevel="0" collapsed="false">
      <c r="A75" s="7" t="n">
        <v>9789152302484</v>
      </c>
      <c r="B75" s="8" t="n">
        <v>1</v>
      </c>
      <c r="C75" s="8" t="s">
        <v>24</v>
      </c>
      <c r="D75" s="8" t="s">
        <v>25</v>
      </c>
      <c r="E75" s="8" t="s">
        <v>26</v>
      </c>
      <c r="F75" s="8" t="s">
        <v>27</v>
      </c>
      <c r="G75" s="8" t="s">
        <v>28</v>
      </c>
      <c r="H75" s="8" t="s">
        <v>29</v>
      </c>
      <c r="I75" s="11" t="n">
        <v>26</v>
      </c>
      <c r="J75" s="11" t="s">
        <v>33</v>
      </c>
      <c r="K75" s="10" t="str">
        <f aca="false">G75</f>
        <v>Grundkurs</v>
      </c>
      <c r="L75" s="11" t="s">
        <v>34</v>
      </c>
      <c r="M75" s="11" t="str">
        <f aca="false">B75&amp;"_"&amp;F75&amp;"_"&amp;H75&amp;"_"&amp;I75&amp;J75</f>
        <v>1_x1_1x_G_26a</v>
      </c>
      <c r="N75" s="11" t="str">
        <f aca="false">A75&amp;"-"&amp;B75&amp;"-"&amp;F75&amp;"-"&amp;H75&amp;"-"&amp;I75&amp;J75</f>
        <v>9789152302484-1-x1_1x-G-26a</v>
      </c>
      <c r="O75" s="11" t="str">
        <f aca="false">INDEX([1]'Kap 1'!$E$2:$H$1089,MATCH(Лист1!N75,[1]'Kap 1'!$E$2:$E$1089,0),4)</f>
        <v>Beräkna</v>
      </c>
      <c r="P75" s="15"/>
      <c r="Q75" s="12" t="str">
        <f aca="false">INDEX([1]Freelancer!$A$1140:$J$2572,MATCH(Лист1!M75,[1]Freelancer!$G$1140:$G$2572,0),9)</f>
        <v>Beräkna $0,1^3$</v>
      </c>
      <c r="R75" s="8" t="s">
        <v>92</v>
      </c>
      <c r="S75" s="13" t="s">
        <v>104</v>
      </c>
      <c r="T75" s="13" t="str">
        <f aca="false">"y"&amp;S75&amp;"y"</f>
        <v>y1_3_14y</v>
      </c>
      <c r="U75" s="13" t="str">
        <f aca="false">INDEX([1]Lista!$O$2:$S$206,MATCH(Лист1!T75,[1]Lista!$P$2:$P$206,0),3)</f>
        <v>Ekvationer - Rotekvationer</v>
      </c>
      <c r="V75" s="13" t="str">
        <f aca="false">INDEX([1]Lista!$O$2:$S$206,MATCH(Лист1!T75,[1]Lista!$P$2:$P$206,0),4)</f>
        <v>T_1_3</v>
      </c>
      <c r="W75" s="13" t="str">
        <f aca="false">INDEX([1]Lista!$O$2:$S$206,MATCH(Лист1!T75,[1]Lista!$P$2:$P$206,0),5)</f>
        <v>Ekvationer</v>
      </c>
      <c r="X75" s="14" t="s">
        <v>32</v>
      </c>
    </row>
    <row r="76" customFormat="false" ht="15.65" hidden="false" customHeight="false" outlineLevel="0" collapsed="false">
      <c r="A76" s="7" t="n">
        <v>9789152302484</v>
      </c>
      <c r="B76" s="8" t="n">
        <v>1</v>
      </c>
      <c r="C76" s="8" t="s">
        <v>24</v>
      </c>
      <c r="D76" s="8" t="s">
        <v>25</v>
      </c>
      <c r="E76" s="8" t="s">
        <v>26</v>
      </c>
      <c r="F76" s="8" t="s">
        <v>27</v>
      </c>
      <c r="G76" s="8" t="s">
        <v>28</v>
      </c>
      <c r="H76" s="8" t="s">
        <v>29</v>
      </c>
      <c r="I76" s="11" t="n">
        <v>26</v>
      </c>
      <c r="J76" s="11" t="s">
        <v>36</v>
      </c>
      <c r="K76" s="10" t="str">
        <f aca="false">G76</f>
        <v>Grundkurs</v>
      </c>
      <c r="L76" s="11" t="s">
        <v>34</v>
      </c>
      <c r="M76" s="11" t="str">
        <f aca="false">B76&amp;"_"&amp;F76&amp;"_"&amp;H76&amp;"_"&amp;I76&amp;J76</f>
        <v>1_x1_1x_G_26b</v>
      </c>
      <c r="N76" s="11" t="str">
        <f aca="false">A76&amp;"-"&amp;B76&amp;"-"&amp;F76&amp;"-"&amp;H76&amp;"-"&amp;I76&amp;J76</f>
        <v>9789152302484-1-x1_1x-G-26b</v>
      </c>
      <c r="O76" s="11" t="str">
        <f aca="false">INDEX([1]'Kap 1'!$E$2:$H$1089,MATCH(Лист1!N76,[1]'Kap 1'!$E$2:$E$1089,0),4)</f>
        <v>Beräkna</v>
      </c>
      <c r="P76" s="15"/>
      <c r="Q76" s="12" t="str">
        <f aca="false">INDEX([1]Freelancer!$A$1140:$J$2572,MATCH(Лист1!M76,[1]Freelancer!$G$1140:$G$2572,0),9)</f>
        <v>Beräkna $(-0,5)^2$</v>
      </c>
      <c r="R76" s="8" t="s">
        <v>92</v>
      </c>
      <c r="S76" s="13" t="s">
        <v>105</v>
      </c>
      <c r="T76" s="13" t="str">
        <f aca="false">"y"&amp;S76&amp;"y"</f>
        <v>y1_15_5y</v>
      </c>
      <c r="U76" s="13" t="str">
        <f aca="false">INDEX([1]Lista!$O$2:$S$206,MATCH(Лист1!T76,[1]Lista!$P$2:$P$206,0),3)</f>
        <v>Räkneregler - paranteser</v>
      </c>
      <c r="V76" s="13" t="str">
        <f aca="false">INDEX([1]Lista!$O$2:$S$206,MATCH(Лист1!T76,[1]Lista!$P$2:$P$206,0),4)</f>
        <v>T_1_15</v>
      </c>
      <c r="W76" s="13" t="str">
        <f aca="false">INDEX([1]Lista!$O$2:$S$206,MATCH(Лист1!T76,[1]Lista!$P$2:$P$206,0),5)</f>
        <v>Räkneregler</v>
      </c>
      <c r="X76" s="14" t="s">
        <v>32</v>
      </c>
    </row>
    <row r="77" customFormat="false" ht="15.65" hidden="false" customHeight="false" outlineLevel="0" collapsed="false">
      <c r="A77" s="7" t="n">
        <v>9789152302484</v>
      </c>
      <c r="B77" s="8" t="n">
        <v>1</v>
      </c>
      <c r="C77" s="8" t="s">
        <v>24</v>
      </c>
      <c r="D77" s="8" t="s">
        <v>25</v>
      </c>
      <c r="E77" s="8" t="s">
        <v>26</v>
      </c>
      <c r="F77" s="8" t="s">
        <v>27</v>
      </c>
      <c r="G77" s="8" t="s">
        <v>28</v>
      </c>
      <c r="H77" s="8" t="s">
        <v>29</v>
      </c>
      <c r="I77" s="11" t="n">
        <v>26</v>
      </c>
      <c r="J77" s="11" t="s">
        <v>38</v>
      </c>
      <c r="K77" s="10" t="str">
        <f aca="false">G77</f>
        <v>Grundkurs</v>
      </c>
      <c r="L77" s="11" t="s">
        <v>34</v>
      </c>
      <c r="M77" s="11" t="str">
        <f aca="false">B77&amp;"_"&amp;F77&amp;"_"&amp;H77&amp;"_"&amp;I77&amp;J77</f>
        <v>1_x1_1x_G_26c</v>
      </c>
      <c r="N77" s="11" t="str">
        <f aca="false">A77&amp;"-"&amp;B77&amp;"-"&amp;F77&amp;"-"&amp;H77&amp;"-"&amp;I77&amp;J77</f>
        <v>9789152302484-1-x1_1x-G-26c</v>
      </c>
      <c r="O77" s="11" t="str">
        <f aca="false">INDEX([1]'Kap 1'!$E$2:$H$1089,MATCH(Лист1!N77,[1]'Kap 1'!$E$2:$E$1089,0),4)</f>
        <v>Beräkna</v>
      </c>
      <c r="P77" s="15"/>
      <c r="Q77" s="12" t="str">
        <f aca="false">INDEX([1]Freelancer!$A$1140:$J$2572,MATCH(Лист1!M77,[1]Freelancer!$G$1140:$G$2572,0),9)</f>
        <v>Beräkna $0,3^2$</v>
      </c>
      <c r="R77" s="8" t="s">
        <v>92</v>
      </c>
      <c r="S77" s="13" t="s">
        <v>106</v>
      </c>
      <c r="T77" s="13" t="str">
        <f aca="false">"y"&amp;S77&amp;"y"</f>
        <v>y4_21_1y</v>
      </c>
      <c r="U77" s="13" t="str">
        <f aca="false">INDEX([1]Lista!$O$2:$S$206,MATCH(Лист1!T77,[1]Lista!$P$2:$P$206,0),3)</f>
        <v>Triangeln - Rätvinkliga trianglar</v>
      </c>
      <c r="V77" s="13" t="str">
        <f aca="false">INDEX([1]Lista!$O$2:$S$206,MATCH(Лист1!T77,[1]Lista!$P$2:$P$206,0),4)</f>
        <v>G_4_21</v>
      </c>
      <c r="W77" s="13" t="str">
        <f aca="false">INDEX([1]Lista!$O$2:$S$206,MATCH(Лист1!T77,[1]Lista!$P$2:$P$206,0),5)</f>
        <v>Triangeln</v>
      </c>
      <c r="X77" s="14" t="s">
        <v>32</v>
      </c>
    </row>
    <row r="78" customFormat="false" ht="15.65" hidden="false" customHeight="false" outlineLevel="0" collapsed="false">
      <c r="A78" s="7" t="n">
        <v>9789152302484</v>
      </c>
      <c r="B78" s="8" t="n">
        <v>1</v>
      </c>
      <c r="C78" s="8" t="s">
        <v>24</v>
      </c>
      <c r="D78" s="8" t="s">
        <v>25</v>
      </c>
      <c r="E78" s="8" t="s">
        <v>26</v>
      </c>
      <c r="F78" s="8" t="s">
        <v>27</v>
      </c>
      <c r="G78" s="8" t="s">
        <v>28</v>
      </c>
      <c r="H78" s="8" t="s">
        <v>29</v>
      </c>
      <c r="I78" s="11" t="n">
        <v>27</v>
      </c>
      <c r="J78" s="11" t="s">
        <v>33</v>
      </c>
      <c r="K78" s="10" t="str">
        <f aca="false">G78</f>
        <v>Grundkurs</v>
      </c>
      <c r="L78" s="11" t="s">
        <v>30</v>
      </c>
      <c r="M78" s="11" t="str">
        <f aca="false">B78&amp;"_"&amp;F78&amp;"_"&amp;H78&amp;"_"&amp;I78&amp;J78</f>
        <v>1_x1_1x_G_27a</v>
      </c>
      <c r="N78" s="11" t="str">
        <f aca="false">A78&amp;"-"&amp;B78&amp;"-"&amp;F78&amp;"-"&amp;H78&amp;"-"&amp;I78&amp;J78</f>
        <v>9789152302484-1-x1_1x-G-27a</v>
      </c>
      <c r="O78" s="11" t="str">
        <f aca="false">INDEX([1]'Kap 1'!$E$2:$H$1089,MATCH(Лист1!N78,[1]'Kap 1'!$E$2:$E$1089,0),4)</f>
        <v>Beräkna</v>
      </c>
      <c r="P78" s="15"/>
      <c r="Q78" s="12" t="str">
        <f aca="false">INDEX([1]Freelancer!$A$1140:$J$2572,MATCH(Лист1!M78,[1]Freelancer!$G$1140:$G$2572,0),9)</f>
        <v>Beräkna $(-1)^3$</v>
      </c>
      <c r="R78" s="8" t="s">
        <v>92</v>
      </c>
      <c r="S78" s="13" t="s">
        <v>107</v>
      </c>
      <c r="T78" s="13" t="str">
        <f aca="false">"y"&amp;S78&amp;"y"</f>
        <v>y1_1y</v>
      </c>
      <c r="U78" s="13" t="str">
        <f aca="false">INDEX([1]Lista!$O$2:$S$206,MATCH(Лист1!T78,[1]Lista!$P$2:$P$206,0),3)</f>
        <v>Algebra</v>
      </c>
      <c r="V78" s="13" t="str">
        <f aca="false">INDEX([1]Lista!$O$2:$S$206,MATCH(Лист1!T78,[1]Lista!$P$2:$P$206,0),4)</f>
        <v>T_1_1</v>
      </c>
      <c r="W78" s="13" t="str">
        <f aca="false">INDEX([1]Lista!$O$2:$S$206,MATCH(Лист1!T78,[1]Lista!$P$2:$P$206,0),5)</f>
        <v>Algebra</v>
      </c>
      <c r="X78" s="14" t="s">
        <v>32</v>
      </c>
    </row>
    <row r="79" customFormat="false" ht="15.65" hidden="false" customHeight="false" outlineLevel="0" collapsed="false">
      <c r="A79" s="7" t="n">
        <v>9789152302484</v>
      </c>
      <c r="B79" s="8" t="n">
        <v>1</v>
      </c>
      <c r="C79" s="8" t="s">
        <v>24</v>
      </c>
      <c r="D79" s="8" t="s">
        <v>25</v>
      </c>
      <c r="E79" s="8" t="s">
        <v>26</v>
      </c>
      <c r="F79" s="8" t="s">
        <v>27</v>
      </c>
      <c r="G79" s="8" t="s">
        <v>28</v>
      </c>
      <c r="H79" s="8" t="s">
        <v>29</v>
      </c>
      <c r="I79" s="11" t="n">
        <v>27</v>
      </c>
      <c r="J79" s="11" t="s">
        <v>36</v>
      </c>
      <c r="K79" s="10" t="str">
        <f aca="false">G79</f>
        <v>Grundkurs</v>
      </c>
      <c r="L79" s="11" t="s">
        <v>30</v>
      </c>
      <c r="M79" s="11" t="str">
        <f aca="false">B79&amp;"_"&amp;F79&amp;"_"&amp;H79&amp;"_"&amp;I79&amp;J79</f>
        <v>1_x1_1x_G_27b</v>
      </c>
      <c r="N79" s="11" t="str">
        <f aca="false">A79&amp;"-"&amp;B79&amp;"-"&amp;F79&amp;"-"&amp;H79&amp;"-"&amp;I79&amp;J79</f>
        <v>9789152302484-1-x1_1x-G-27b</v>
      </c>
      <c r="O79" s="11" t="str">
        <f aca="false">INDEX([1]'Kap 1'!$E$2:$H$1089,MATCH(Лист1!N79,[1]'Kap 1'!$E$2:$E$1089,0),4)</f>
        <v>Beräkna</v>
      </c>
      <c r="P79" s="15"/>
      <c r="Q79" s="12" t="str">
        <f aca="false">INDEX([1]Freelancer!$A$1140:$J$2572,MATCH(Лист1!M79,[1]Freelancer!$G$1140:$G$2572,0),9)</f>
        <v>Beräkna $(-1)^4$</v>
      </c>
      <c r="R79" s="8" t="s">
        <v>92</v>
      </c>
      <c r="S79" s="13" t="s">
        <v>108</v>
      </c>
      <c r="T79" s="13" t="str">
        <f aca="false">"y"&amp;S79&amp;"y"</f>
        <v>y1_2_5y</v>
      </c>
      <c r="U79" s="13" t="str">
        <f aca="false">INDEX([1]Lista!$O$2:$S$206,MATCH(Лист1!T79,[1]Lista!$P$2:$P$206,0),3)</f>
        <v>Bråk - Jämföra bråk</v>
      </c>
      <c r="V79" s="13" t="str">
        <f aca="false">INDEX([1]Lista!$O$2:$S$206,MATCH(Лист1!T79,[1]Lista!$P$2:$P$206,0),4)</f>
        <v>T_1_2</v>
      </c>
      <c r="W79" s="13" t="str">
        <f aca="false">INDEX([1]Lista!$O$2:$S$206,MATCH(Лист1!T79,[1]Lista!$P$2:$P$206,0),5)</f>
        <v>Bråk</v>
      </c>
      <c r="X79" s="14" t="s">
        <v>32</v>
      </c>
    </row>
    <row r="80" customFormat="false" ht="15.65" hidden="false" customHeight="false" outlineLevel="0" collapsed="false">
      <c r="A80" s="7" t="n">
        <v>9789152302484</v>
      </c>
      <c r="B80" s="8" t="n">
        <v>1</v>
      </c>
      <c r="C80" s="8" t="s">
        <v>24</v>
      </c>
      <c r="D80" s="8" t="s">
        <v>25</v>
      </c>
      <c r="E80" s="8" t="s">
        <v>26</v>
      </c>
      <c r="F80" s="8" t="s">
        <v>27</v>
      </c>
      <c r="G80" s="8" t="s">
        <v>28</v>
      </c>
      <c r="H80" s="8" t="s">
        <v>29</v>
      </c>
      <c r="I80" s="11" t="n">
        <v>27</v>
      </c>
      <c r="J80" s="11" t="s">
        <v>38</v>
      </c>
      <c r="K80" s="10" t="str">
        <f aca="false">G80</f>
        <v>Grundkurs</v>
      </c>
      <c r="L80" s="11" t="s">
        <v>30</v>
      </c>
      <c r="M80" s="11" t="str">
        <f aca="false">B80&amp;"_"&amp;F80&amp;"_"&amp;H80&amp;"_"&amp;I80&amp;J80</f>
        <v>1_x1_1x_G_27c</v>
      </c>
      <c r="N80" s="11" t="str">
        <f aca="false">A80&amp;"-"&amp;B80&amp;"-"&amp;F80&amp;"-"&amp;H80&amp;"-"&amp;I80&amp;J80</f>
        <v>9789152302484-1-x1_1x-G-27c</v>
      </c>
      <c r="O80" s="11" t="str">
        <f aca="false">INDEX([1]'Kap 1'!$E$2:$H$1089,MATCH(Лист1!N80,[1]'Kap 1'!$E$2:$E$1089,0),4)</f>
        <v>Beräkna</v>
      </c>
      <c r="P80" s="15"/>
      <c r="Q80" s="12" t="str">
        <f aca="false">INDEX([1]Freelancer!$A$1140:$J$2572,MATCH(Лист1!M80,[1]Freelancer!$G$1140:$G$2572,0),9)</f>
        <v>Beräkna $(-1)^{99}$</v>
      </c>
      <c r="R80" s="8" t="s">
        <v>92</v>
      </c>
      <c r="S80" s="13" t="s">
        <v>109</v>
      </c>
      <c r="T80" s="13" t="str">
        <f aca="false">"y"&amp;S80&amp;"y"</f>
        <v>y3_2_7y</v>
      </c>
      <c r="U80" s="13" t="str">
        <f aca="false">INDEX([1]Lista!$O$2:$S$206,MATCH(Лист1!T80,[1]Lista!$P$2:$P$206,0),3)</f>
        <v>Statistik - Normalfördelning</v>
      </c>
      <c r="V80" s="13" t="str">
        <f aca="false">INDEX([1]Lista!$O$2:$S$206,MATCH(Лист1!T80,[1]Lista!$P$2:$P$206,0),4)</f>
        <v>SS_3_2</v>
      </c>
      <c r="W80" s="13" t="str">
        <f aca="false">INDEX([1]Lista!$O$2:$S$206,MATCH(Лист1!T80,[1]Lista!$P$2:$P$206,0),5)</f>
        <v>Statistik</v>
      </c>
      <c r="X80" s="14" t="s">
        <v>32</v>
      </c>
    </row>
    <row r="81" customFormat="false" ht="35.05" hidden="false" customHeight="false" outlineLevel="0" collapsed="false">
      <c r="A81" s="7" t="n">
        <v>9789152302484</v>
      </c>
      <c r="B81" s="8" t="n">
        <v>1</v>
      </c>
      <c r="C81" s="8" t="s">
        <v>24</v>
      </c>
      <c r="D81" s="8" t="s">
        <v>25</v>
      </c>
      <c r="E81" s="8" t="s">
        <v>26</v>
      </c>
      <c r="F81" s="8" t="s">
        <v>27</v>
      </c>
      <c r="G81" s="8" t="s">
        <v>28</v>
      </c>
      <c r="H81" s="8" t="s">
        <v>29</v>
      </c>
      <c r="I81" s="11" t="n">
        <v>28</v>
      </c>
      <c r="J81" s="11"/>
      <c r="K81" s="10" t="str">
        <f aca="false">G81</f>
        <v>Grundkurs</v>
      </c>
      <c r="L81" s="11" t="s">
        <v>34</v>
      </c>
      <c r="M81" s="11" t="str">
        <f aca="false">B81&amp;"_"&amp;F81&amp;"_"&amp;H81&amp;"_"&amp;I81&amp;J81</f>
        <v>1_x1_1x_G_28</v>
      </c>
      <c r="N81" s="11" t="str">
        <f aca="false">A81&amp;"-"&amp;B81&amp;"-"&amp;F81&amp;"-"&amp;H81&amp;"-"&amp;I81&amp;J81</f>
        <v>9789152302484-1-x1_1x-G-28</v>
      </c>
      <c r="O81" s="11" t="str">
        <f aca="false">INDEX([1]'Kap 1'!$E$2:$H$1089,MATCH(Лист1!N81,[1]'Kap 1'!$E$2:$E$1089,0),4)</f>
        <v>Resonera</v>
      </c>
      <c r="P81" s="15"/>
      <c r="Q81" s="12" t="str">
        <f aca="false">INDEX([1]Freelancer!$A$1140:$J$2572,MATCH(Лист1!M81,[1]Freelancer!$G$1140:$G$2572,0),9)</f>
        <v>Hur kan du avgöra, utan att räkna ut, vilken av potenserna $(-3)^5$ och $(-2)^4$ som är störst?</v>
      </c>
      <c r="R81" s="8" t="s">
        <v>92</v>
      </c>
      <c r="S81" s="13" t="s">
        <v>78</v>
      </c>
      <c r="T81" s="13" t="str">
        <f aca="false">"y"&amp;S81&amp;"y"</f>
        <v>y1_18_1y</v>
      </c>
      <c r="U81" s="13" t="str">
        <f aca="false">INDEX([1]Lista!$O$2:$S$206,MATCH(Лист1!T81,[1]Lista!$P$2:$P$206,0),3)</f>
        <v>Talformer - Bråkform</v>
      </c>
      <c r="V81" s="13" t="str">
        <f aca="false">INDEX([1]Lista!$O$2:$S$206,MATCH(Лист1!T81,[1]Lista!$P$2:$P$206,0),4)</f>
        <v>T_1_18</v>
      </c>
      <c r="W81" s="13" t="str">
        <f aca="false">INDEX([1]Lista!$O$2:$S$206,MATCH(Лист1!T81,[1]Lista!$P$2:$P$206,0),5)</f>
        <v>Talform</v>
      </c>
      <c r="X81" s="14" t="s">
        <v>32</v>
      </c>
    </row>
    <row r="82" customFormat="false" ht="15.65" hidden="false" customHeight="false" outlineLevel="0" collapsed="false">
      <c r="A82" s="7" t="n">
        <v>9789152302484</v>
      </c>
      <c r="B82" s="8" t="n">
        <v>1</v>
      </c>
      <c r="C82" s="8" t="s">
        <v>24</v>
      </c>
      <c r="D82" s="8" t="s">
        <v>25</v>
      </c>
      <c r="E82" s="8" t="s">
        <v>26</v>
      </c>
      <c r="F82" s="8" t="s">
        <v>27</v>
      </c>
      <c r="G82" s="8" t="s">
        <v>28</v>
      </c>
      <c r="H82" s="8" t="s">
        <v>29</v>
      </c>
      <c r="I82" s="11" t="n">
        <v>29</v>
      </c>
      <c r="J82" s="11" t="s">
        <v>33</v>
      </c>
      <c r="K82" s="10" t="str">
        <f aca="false">G82</f>
        <v>Grundkurs</v>
      </c>
      <c r="L82" s="11" t="s">
        <v>30</v>
      </c>
      <c r="M82" s="11" t="str">
        <f aca="false">B82&amp;"_"&amp;F82&amp;"_"&amp;H82&amp;"_"&amp;I82&amp;J82</f>
        <v>1_x1_1x_G_29a</v>
      </c>
      <c r="N82" s="11" t="str">
        <f aca="false">A82&amp;"-"&amp;B82&amp;"-"&amp;F82&amp;"-"&amp;H82&amp;"-"&amp;I82&amp;J82</f>
        <v>9789152302484-1-x1_1x-G-29a</v>
      </c>
      <c r="O82" s="11" t="str">
        <f aca="false">INDEX([1]'Kap 1'!$E$2:$H$1089,MATCH(Лист1!N82,[1]'Kap 1'!$E$2:$E$1089,0),4)</f>
        <v>Beräkna</v>
      </c>
      <c r="P82" s="15"/>
      <c r="Q82" s="12" t="str">
        <f aca="false">INDEX([1]Freelancer!$A$1140:$J$2572,MATCH(Лист1!M82,[1]Freelancer!$G$1140:$G$2572,0),9)</f>
        <v>Skriv som en potens $2^2 \cdot 2^3$</v>
      </c>
      <c r="R82" s="8" t="s">
        <v>92</v>
      </c>
      <c r="S82" s="13" t="s">
        <v>110</v>
      </c>
      <c r="T82" s="13" t="str">
        <f aca="false">"y"&amp;S82&amp;"y"</f>
        <v>y2_14y</v>
      </c>
      <c r="U82" s="13" t="str">
        <f aca="false">INDEX([1]Lista!$O$2:$S$206,MATCH(Лист1!T82,[1]Lista!$P$2:$P$206,0),3)</f>
        <v>Koordinatsystem</v>
      </c>
      <c r="V82" s="13" t="str">
        <f aca="false">INDEX([1]Lista!$O$2:$S$206,MATCH(Лист1!T82,[1]Lista!$P$2:$P$206,0),4)</f>
        <v>SF_2_14</v>
      </c>
      <c r="W82" s="13" t="str">
        <f aca="false">INDEX([1]Lista!$O$2:$S$206,MATCH(Лист1!T82,[1]Lista!$P$2:$P$206,0),5)</f>
        <v>Koordinatsystem</v>
      </c>
      <c r="X82" s="14" t="s">
        <v>32</v>
      </c>
    </row>
    <row r="83" customFormat="false" ht="15.65" hidden="false" customHeight="false" outlineLevel="0" collapsed="false">
      <c r="A83" s="7" t="n">
        <v>9789152302484</v>
      </c>
      <c r="B83" s="8" t="n">
        <v>1</v>
      </c>
      <c r="C83" s="8" t="s">
        <v>24</v>
      </c>
      <c r="D83" s="8" t="s">
        <v>25</v>
      </c>
      <c r="E83" s="8" t="s">
        <v>26</v>
      </c>
      <c r="F83" s="8" t="s">
        <v>27</v>
      </c>
      <c r="G83" s="8" t="s">
        <v>28</v>
      </c>
      <c r="H83" s="8" t="s">
        <v>29</v>
      </c>
      <c r="I83" s="11" t="n">
        <v>29</v>
      </c>
      <c r="J83" s="11" t="s">
        <v>36</v>
      </c>
      <c r="K83" s="10" t="str">
        <f aca="false">G83</f>
        <v>Grundkurs</v>
      </c>
      <c r="L83" s="11" t="s">
        <v>30</v>
      </c>
      <c r="M83" s="11" t="str">
        <f aca="false">B83&amp;"_"&amp;F83&amp;"_"&amp;H83&amp;"_"&amp;I83&amp;J83</f>
        <v>1_x1_1x_G_29b</v>
      </c>
      <c r="N83" s="11" t="str">
        <f aca="false">A83&amp;"-"&amp;B83&amp;"-"&amp;F83&amp;"-"&amp;H83&amp;"-"&amp;I83&amp;J83</f>
        <v>9789152302484-1-x1_1x-G-29b</v>
      </c>
      <c r="O83" s="11" t="str">
        <f aca="false">INDEX([1]'Kap 1'!$E$2:$H$1089,MATCH(Лист1!N83,[1]'Kap 1'!$E$2:$E$1089,0),4)</f>
        <v>Beräkna</v>
      </c>
      <c r="P83" s="15"/>
      <c r="Q83" s="12" t="str">
        <f aca="false">INDEX([1]Freelancer!$A$1140:$J$2572,MATCH(Лист1!M83,[1]Freelancer!$G$1140:$G$2572,0),9)</f>
        <v>Skriv som en potens $2^5 \cdot 2^7$</v>
      </c>
      <c r="R83" s="8" t="s">
        <v>92</v>
      </c>
      <c r="S83" s="13" t="s">
        <v>65</v>
      </c>
      <c r="T83" s="13" t="str">
        <f aca="false">"y"&amp;S83&amp;"y"</f>
        <v>y4_8y</v>
      </c>
      <c r="U83" s="13" t="str">
        <f aca="false">INDEX([1]Lista!$O$2:$S$206,MATCH(Лист1!T83,[1]Lista!$P$2:$P$206,0),3)</f>
        <v>Gradskiva</v>
      </c>
      <c r="V83" s="13" t="str">
        <f aca="false">INDEX([1]Lista!$O$2:$S$206,MATCH(Лист1!T83,[1]Lista!$P$2:$P$206,0),4)</f>
        <v>G_4_8</v>
      </c>
      <c r="W83" s="13" t="str">
        <f aca="false">INDEX([1]Lista!$O$2:$S$206,MATCH(Лист1!T83,[1]Lista!$P$2:$P$206,0),5)</f>
        <v>Gradskiva</v>
      </c>
      <c r="X83" s="14" t="s">
        <v>32</v>
      </c>
    </row>
    <row r="84" customFormat="false" ht="23.85" hidden="false" customHeight="false" outlineLevel="0" collapsed="false">
      <c r="A84" s="7" t="n">
        <v>9789152302484</v>
      </c>
      <c r="B84" s="8" t="n">
        <v>1</v>
      </c>
      <c r="C84" s="8" t="s">
        <v>24</v>
      </c>
      <c r="D84" s="8" t="s">
        <v>25</v>
      </c>
      <c r="E84" s="8" t="s">
        <v>26</v>
      </c>
      <c r="F84" s="8" t="s">
        <v>27</v>
      </c>
      <c r="G84" s="8" t="s">
        <v>28</v>
      </c>
      <c r="H84" s="8" t="s">
        <v>29</v>
      </c>
      <c r="I84" s="11" t="n">
        <v>29</v>
      </c>
      <c r="J84" s="11" t="s">
        <v>38</v>
      </c>
      <c r="K84" s="10" t="str">
        <f aca="false">G84</f>
        <v>Grundkurs</v>
      </c>
      <c r="L84" s="11" t="s">
        <v>30</v>
      </c>
      <c r="M84" s="11" t="str">
        <f aca="false">B84&amp;"_"&amp;F84&amp;"_"&amp;H84&amp;"_"&amp;I84&amp;J84</f>
        <v>1_x1_1x_G_29c</v>
      </c>
      <c r="N84" s="11" t="str">
        <f aca="false">A84&amp;"-"&amp;B84&amp;"-"&amp;F84&amp;"-"&amp;H84&amp;"-"&amp;I84&amp;J84</f>
        <v>9789152302484-1-x1_1x-G-29c</v>
      </c>
      <c r="O84" s="11" t="str">
        <f aca="false">INDEX([1]'Kap 1'!$E$2:$H$1089,MATCH(Лист1!N84,[1]'Kap 1'!$E$2:$E$1089,0),4)</f>
        <v>Beräkna</v>
      </c>
      <c r="P84" s="15"/>
      <c r="Q84" s="12" t="str">
        <f aca="false">INDEX([1]Freelancer!$A$1140:$J$2572,MATCH(Лист1!M84,[1]Freelancer!$G$1140:$G$2572,0),9)</f>
        <v>Skriv som en potens $\displaystyle \frac{10^7}{10^3}$</v>
      </c>
      <c r="R84" s="8" t="s">
        <v>92</v>
      </c>
      <c r="S84" s="13" t="s">
        <v>82</v>
      </c>
      <c r="T84" s="13" t="str">
        <f aca="false">"y"&amp;S84&amp;"y"</f>
        <v>y4_24y</v>
      </c>
      <c r="U84" s="13" t="str">
        <f aca="false">INDEX([1]Lista!$O$2:$S$206,MATCH(Лист1!T84,[1]Lista!$P$2:$P$206,0),3)</f>
        <v>Vinklar</v>
      </c>
      <c r="V84" s="13" t="str">
        <f aca="false">INDEX([1]Lista!$O$2:$S$206,MATCH(Лист1!T84,[1]Lista!$P$2:$P$206,0),4)</f>
        <v>G_4_24</v>
      </c>
      <c r="W84" s="13" t="str">
        <f aca="false">INDEX([1]Lista!$O$2:$S$206,MATCH(Лист1!T84,[1]Lista!$P$2:$P$206,0),5)</f>
        <v>Vinklar</v>
      </c>
      <c r="X84" s="14" t="s">
        <v>32</v>
      </c>
    </row>
    <row r="85" customFormat="false" ht="23.85" hidden="false" customHeight="false" outlineLevel="0" collapsed="false">
      <c r="A85" s="7" t="n">
        <v>9789152302484</v>
      </c>
      <c r="B85" s="8" t="n">
        <v>1</v>
      </c>
      <c r="C85" s="8" t="s">
        <v>24</v>
      </c>
      <c r="D85" s="8" t="s">
        <v>25</v>
      </c>
      <c r="E85" s="8" t="s">
        <v>26</v>
      </c>
      <c r="F85" s="8" t="s">
        <v>27</v>
      </c>
      <c r="G85" s="8" t="s">
        <v>28</v>
      </c>
      <c r="H85" s="8" t="s">
        <v>29</v>
      </c>
      <c r="I85" s="11" t="n">
        <v>30</v>
      </c>
      <c r="J85" s="11" t="s">
        <v>33</v>
      </c>
      <c r="K85" s="10" t="str">
        <f aca="false">G85</f>
        <v>Grundkurs</v>
      </c>
      <c r="L85" s="11" t="s">
        <v>34</v>
      </c>
      <c r="M85" s="11" t="str">
        <f aca="false">B85&amp;"_"&amp;F85&amp;"_"&amp;H85&amp;"_"&amp;I85&amp;J85</f>
        <v>1_x1_1x_G_30a</v>
      </c>
      <c r="N85" s="11" t="str">
        <f aca="false">A85&amp;"-"&amp;B85&amp;"-"&amp;F85&amp;"-"&amp;H85&amp;"-"&amp;I85&amp;J85</f>
        <v>9789152302484-1-x1_1x-G-30a</v>
      </c>
      <c r="O85" s="11" t="str">
        <f aca="false">INDEX([1]'Kap 1'!$E$2:$H$1089,MATCH(Лист1!N85,[1]'Kap 1'!$E$2:$E$1089,0),4)</f>
        <v>Lös</v>
      </c>
      <c r="P85" s="15"/>
      <c r="Q85" s="12" t="str">
        <f aca="false">INDEX([1]Freelancer!$A$1140:$J$2572,MATCH(Лист1!M85,[1]Freelancer!$G$1140:$G$2572,0),9)</f>
        <v>Vad ska stå istället för $x$?. $4^5 \cdot 4^x = 4^8$</v>
      </c>
      <c r="R85" s="8" t="s">
        <v>92</v>
      </c>
      <c r="S85" s="13" t="s">
        <v>111</v>
      </c>
      <c r="T85" s="13" t="str">
        <f aca="false">"y"&amp;S85&amp;"y"</f>
        <v>y1_2_4y</v>
      </c>
      <c r="U85" s="13" t="str">
        <f aca="false">INDEX([1]Lista!$O$2:$S$206,MATCH(Лист1!T85,[1]Lista!$P$2:$P$206,0),3)</f>
        <v>Bråk - Multiplicera och dividera bråk</v>
      </c>
      <c r="V85" s="13" t="str">
        <f aca="false">INDEX([1]Lista!$O$2:$S$206,MATCH(Лист1!T85,[1]Lista!$P$2:$P$206,0),4)</f>
        <v>T_1_2</v>
      </c>
      <c r="W85" s="13" t="str">
        <f aca="false">INDEX([1]Lista!$O$2:$S$206,MATCH(Лист1!T85,[1]Lista!$P$2:$P$206,0),5)</f>
        <v>Bråk</v>
      </c>
      <c r="X85" s="14" t="s">
        <v>32</v>
      </c>
    </row>
    <row r="86" customFormat="false" ht="23.85" hidden="false" customHeight="false" outlineLevel="0" collapsed="false">
      <c r="A86" s="7" t="n">
        <v>9789152302484</v>
      </c>
      <c r="B86" s="8" t="n">
        <v>1</v>
      </c>
      <c r="C86" s="8" t="s">
        <v>24</v>
      </c>
      <c r="D86" s="8" t="s">
        <v>25</v>
      </c>
      <c r="E86" s="8" t="s">
        <v>26</v>
      </c>
      <c r="F86" s="8" t="s">
        <v>27</v>
      </c>
      <c r="G86" s="8" t="s">
        <v>28</v>
      </c>
      <c r="H86" s="8" t="s">
        <v>29</v>
      </c>
      <c r="I86" s="11" t="n">
        <v>30</v>
      </c>
      <c r="J86" s="11" t="s">
        <v>36</v>
      </c>
      <c r="K86" s="10" t="str">
        <f aca="false">G86</f>
        <v>Grundkurs</v>
      </c>
      <c r="L86" s="11" t="s">
        <v>34</v>
      </c>
      <c r="M86" s="11" t="str">
        <f aca="false">B86&amp;"_"&amp;F86&amp;"_"&amp;H86&amp;"_"&amp;I86&amp;J86</f>
        <v>1_x1_1x_G_30b</v>
      </c>
      <c r="N86" s="11" t="str">
        <f aca="false">A86&amp;"-"&amp;B86&amp;"-"&amp;F86&amp;"-"&amp;H86&amp;"-"&amp;I86&amp;J86</f>
        <v>9789152302484-1-x1_1x-G-30b</v>
      </c>
      <c r="O86" s="11" t="str">
        <f aca="false">INDEX([1]'Kap 1'!$E$2:$H$1089,MATCH(Лист1!N86,[1]'Kap 1'!$E$2:$E$1089,0),4)</f>
        <v>Lös</v>
      </c>
      <c r="P86" s="15"/>
      <c r="Q86" s="12" t="str">
        <f aca="false">INDEX([1]Freelancer!$A$1140:$J$2572,MATCH(Лист1!M86,[1]Freelancer!$G$1140:$G$2572,0),9)</f>
        <v>Vad ska stå istället för $x$?. $x^5 \cdot 3^4 = 3^9$</v>
      </c>
      <c r="R86" s="8" t="s">
        <v>92</v>
      </c>
      <c r="S86" s="13" t="s">
        <v>103</v>
      </c>
      <c r="T86" s="13" t="str">
        <f aca="false">"y"&amp;S86&amp;"y"</f>
        <v>y4_23_1y</v>
      </c>
      <c r="U86" s="13" t="str">
        <f aca="false">INDEX([1]Lista!$O$2:$S$206,MATCH(Лист1!T86,[1]Lista!$P$2:$P$206,0),3)</f>
        <v>Vektorer - Koordinatsystem</v>
      </c>
      <c r="V86" s="13" t="str">
        <f aca="false">INDEX([1]Lista!$O$2:$S$206,MATCH(Лист1!T86,[1]Lista!$P$2:$P$206,0),4)</f>
        <v>G_4_23</v>
      </c>
      <c r="W86" s="13" t="str">
        <f aca="false">INDEX([1]Lista!$O$2:$S$206,MATCH(Лист1!T86,[1]Lista!$P$2:$P$206,0),5)</f>
        <v>Vektorer</v>
      </c>
      <c r="X86" s="14" t="s">
        <v>32</v>
      </c>
    </row>
    <row r="87" customFormat="false" ht="23.85" hidden="false" customHeight="false" outlineLevel="0" collapsed="false">
      <c r="A87" s="7" t="n">
        <v>9789152302484</v>
      </c>
      <c r="B87" s="8" t="n">
        <v>1</v>
      </c>
      <c r="C87" s="8" t="s">
        <v>24</v>
      </c>
      <c r="D87" s="8" t="s">
        <v>25</v>
      </c>
      <c r="E87" s="8" t="s">
        <v>26</v>
      </c>
      <c r="F87" s="8" t="s">
        <v>27</v>
      </c>
      <c r="G87" s="8" t="s">
        <v>28</v>
      </c>
      <c r="H87" s="8" t="s">
        <v>29</v>
      </c>
      <c r="I87" s="11" t="n">
        <v>30</v>
      </c>
      <c r="J87" s="11" t="s">
        <v>38</v>
      </c>
      <c r="K87" s="10" t="str">
        <f aca="false">G87</f>
        <v>Grundkurs</v>
      </c>
      <c r="L87" s="11" t="s">
        <v>34</v>
      </c>
      <c r="M87" s="11" t="str">
        <f aca="false">B87&amp;"_"&amp;F87&amp;"_"&amp;H87&amp;"_"&amp;I87&amp;J87</f>
        <v>1_x1_1x_G_30c</v>
      </c>
      <c r="N87" s="11" t="str">
        <f aca="false">A87&amp;"-"&amp;B87&amp;"-"&amp;F87&amp;"-"&amp;H87&amp;"-"&amp;I87&amp;J87</f>
        <v>9789152302484-1-x1_1x-G-30c</v>
      </c>
      <c r="O87" s="11" t="str">
        <f aca="false">INDEX([1]'Kap 1'!$E$2:$H$1089,MATCH(Лист1!N87,[1]'Kap 1'!$E$2:$E$1089,0),4)</f>
        <v>Lös</v>
      </c>
      <c r="P87" s="15"/>
      <c r="Q87" s="12" t="str">
        <f aca="false">INDEX([1]Freelancer!$A$1140:$J$2572,MATCH(Лист1!M87,[1]Freelancer!$G$1140:$G$2572,0),9)</f>
        <v>Vad ska stå istället för $x$?. $10^x \cdot 10^6 = 10^{15}$</v>
      </c>
      <c r="R87" s="8" t="s">
        <v>92</v>
      </c>
      <c r="S87" s="13" t="s">
        <v>67</v>
      </c>
      <c r="T87" s="13" t="str">
        <f aca="false">"y"&amp;S87&amp;"y"</f>
        <v>y1_17_2y</v>
      </c>
      <c r="U87" s="13" t="str">
        <f aca="false">INDEX([1]Lista!$O$2:$S$206,MATCH(Лист1!T87,[1]Lista!$P$2:$P$206,0),3)</f>
        <v>Tal - Decimaltal</v>
      </c>
      <c r="V87" s="13" t="str">
        <f aca="false">INDEX([1]Lista!$O$2:$S$206,MATCH(Лист1!T87,[1]Lista!$P$2:$P$206,0),4)</f>
        <v>T_1_17</v>
      </c>
      <c r="W87" s="13" t="str">
        <f aca="false">INDEX([1]Lista!$O$2:$S$206,MATCH(Лист1!T87,[1]Lista!$P$2:$P$206,0),5)</f>
        <v>Tal</v>
      </c>
      <c r="X87" s="14" t="s">
        <v>32</v>
      </c>
    </row>
    <row r="88" customFormat="false" ht="23.85" hidden="false" customHeight="false" outlineLevel="0" collapsed="false">
      <c r="A88" s="7" t="n">
        <v>9789152302484</v>
      </c>
      <c r="B88" s="8" t="n">
        <v>1</v>
      </c>
      <c r="C88" s="8" t="s">
        <v>24</v>
      </c>
      <c r="D88" s="8" t="s">
        <v>25</v>
      </c>
      <c r="E88" s="8" t="s">
        <v>26</v>
      </c>
      <c r="F88" s="8" t="s">
        <v>27</v>
      </c>
      <c r="G88" s="8" t="s">
        <v>28</v>
      </c>
      <c r="H88" s="8" t="s">
        <v>29</v>
      </c>
      <c r="I88" s="11" t="n">
        <v>31</v>
      </c>
      <c r="J88" s="11" t="s">
        <v>33</v>
      </c>
      <c r="K88" s="10" t="str">
        <f aca="false">G88</f>
        <v>Grundkurs</v>
      </c>
      <c r="L88" s="11" t="s">
        <v>30</v>
      </c>
      <c r="M88" s="11" t="str">
        <f aca="false">B88&amp;"_"&amp;F88&amp;"_"&amp;H88&amp;"_"&amp;I88&amp;J88</f>
        <v>1_x1_1x_G_31a</v>
      </c>
      <c r="N88" s="11" t="str">
        <f aca="false">A88&amp;"-"&amp;B88&amp;"-"&amp;F88&amp;"-"&amp;H88&amp;"-"&amp;I88&amp;J88</f>
        <v>9789152302484-1-x1_1x-G-31a</v>
      </c>
      <c r="O88" s="11" t="str">
        <f aca="false">INDEX([1]'Kap 1'!$E$2:$H$1089,MATCH(Лист1!N88,[1]'Kap 1'!$E$2:$E$1089,0),4)</f>
        <v>Lös</v>
      </c>
      <c r="P88" s="15"/>
      <c r="Q88" s="12" t="str">
        <f aca="false">INDEX([1]Freelancer!$A$1140:$J$2572,MATCH(Лист1!M88,[1]Freelancer!$G$1140:$G$2572,0),9)</f>
        <v>Vad ska stå istället för $x$?. $\displaystyle \frac{2^8}{x^3} = 2^5$</v>
      </c>
      <c r="R88" s="8" t="s">
        <v>92</v>
      </c>
      <c r="S88" s="13" t="s">
        <v>112</v>
      </c>
      <c r="T88" s="13" t="str">
        <f aca="false">"y"&amp;S88&amp;"y"</f>
        <v>y4_21y</v>
      </c>
      <c r="U88" s="13" t="str">
        <f aca="false">INDEX([1]Lista!$O$2:$S$206,MATCH(Лист1!T88,[1]Lista!$P$2:$P$206,0),3)</f>
        <v>Triangeln</v>
      </c>
      <c r="V88" s="13" t="str">
        <f aca="false">INDEX([1]Lista!$O$2:$S$206,MATCH(Лист1!T88,[1]Lista!$P$2:$P$206,0),4)</f>
        <v>G_4_21</v>
      </c>
      <c r="W88" s="13" t="str">
        <f aca="false">INDEX([1]Lista!$O$2:$S$206,MATCH(Лист1!T88,[1]Lista!$P$2:$P$206,0),5)</f>
        <v>Triangeln</v>
      </c>
      <c r="X88" s="14" t="s">
        <v>32</v>
      </c>
    </row>
    <row r="89" customFormat="false" ht="23.85" hidden="false" customHeight="false" outlineLevel="0" collapsed="false">
      <c r="A89" s="7" t="n">
        <v>9789152302484</v>
      </c>
      <c r="B89" s="8" t="n">
        <v>1</v>
      </c>
      <c r="C89" s="8" t="s">
        <v>24</v>
      </c>
      <c r="D89" s="8" t="s">
        <v>25</v>
      </c>
      <c r="E89" s="8" t="s">
        <v>26</v>
      </c>
      <c r="F89" s="8" t="s">
        <v>27</v>
      </c>
      <c r="G89" s="8" t="s">
        <v>28</v>
      </c>
      <c r="H89" s="8" t="s">
        <v>29</v>
      </c>
      <c r="I89" s="11" t="n">
        <v>31</v>
      </c>
      <c r="J89" s="11" t="s">
        <v>36</v>
      </c>
      <c r="K89" s="10" t="str">
        <f aca="false">G89</f>
        <v>Grundkurs</v>
      </c>
      <c r="L89" s="11" t="s">
        <v>30</v>
      </c>
      <c r="M89" s="11" t="str">
        <f aca="false">B89&amp;"_"&amp;F89&amp;"_"&amp;H89&amp;"_"&amp;I89&amp;J89</f>
        <v>1_x1_1x_G_31b</v>
      </c>
      <c r="N89" s="11" t="str">
        <f aca="false">A89&amp;"-"&amp;B89&amp;"-"&amp;F89&amp;"-"&amp;H89&amp;"-"&amp;I89&amp;J89</f>
        <v>9789152302484-1-x1_1x-G-31b</v>
      </c>
      <c r="O89" s="11" t="str">
        <f aca="false">INDEX([1]'Kap 1'!$E$2:$H$1089,MATCH(Лист1!N89,[1]'Kap 1'!$E$2:$E$1089,0),4)</f>
        <v>Lös</v>
      </c>
      <c r="P89" s="15"/>
      <c r="Q89" s="12" t="str">
        <f aca="false">INDEX([1]Freelancer!$A$1140:$J$2572,MATCH(Лист1!M89,[1]Freelancer!$G$1140:$G$2572,0),9)</f>
        <v>Vad ska stå istället för $x$?. $\displaystyle \frac{8^x}{8^3} = 8^4$</v>
      </c>
      <c r="R89" s="8" t="s">
        <v>92</v>
      </c>
      <c r="S89" s="13" t="s">
        <v>83</v>
      </c>
      <c r="T89" s="13" t="str">
        <f aca="false">"y"&amp;S89&amp;"y"</f>
        <v>y4_11_1y</v>
      </c>
      <c r="U89" s="13" t="str">
        <f aca="false">INDEX([1]Lista!$O$2:$S$206,MATCH(Лист1!T89,[1]Lista!$P$2:$P$206,0),3)</f>
        <v>Koordinatgeometri - Mittpunktsformeln</v>
      </c>
      <c r="V89" s="13" t="str">
        <f aca="false">INDEX([1]Lista!$O$2:$S$206,MATCH(Лист1!T89,[1]Lista!$P$2:$P$206,0),4)</f>
        <v>G_4_11</v>
      </c>
      <c r="W89" s="13" t="str">
        <f aca="false">INDEX([1]Lista!$O$2:$S$206,MATCH(Лист1!T89,[1]Lista!$P$2:$P$206,0),5)</f>
        <v>Koordinatgeometri</v>
      </c>
      <c r="X89" s="14" t="s">
        <v>32</v>
      </c>
    </row>
    <row r="90" customFormat="false" ht="23.85" hidden="false" customHeight="false" outlineLevel="0" collapsed="false">
      <c r="A90" s="7" t="n">
        <v>9789152302484</v>
      </c>
      <c r="B90" s="8" t="n">
        <v>1</v>
      </c>
      <c r="C90" s="8" t="s">
        <v>24</v>
      </c>
      <c r="D90" s="8" t="s">
        <v>25</v>
      </c>
      <c r="E90" s="8" t="s">
        <v>26</v>
      </c>
      <c r="F90" s="8" t="s">
        <v>27</v>
      </c>
      <c r="G90" s="8" t="s">
        <v>28</v>
      </c>
      <c r="H90" s="8" t="s">
        <v>29</v>
      </c>
      <c r="I90" s="11" t="n">
        <v>31</v>
      </c>
      <c r="J90" s="11" t="s">
        <v>38</v>
      </c>
      <c r="K90" s="10" t="str">
        <f aca="false">G90</f>
        <v>Grundkurs</v>
      </c>
      <c r="L90" s="11" t="s">
        <v>30</v>
      </c>
      <c r="M90" s="11" t="str">
        <f aca="false">B90&amp;"_"&amp;F90&amp;"_"&amp;H90&amp;"_"&amp;I90&amp;J90</f>
        <v>1_x1_1x_G_31c</v>
      </c>
      <c r="N90" s="11" t="str">
        <f aca="false">A90&amp;"-"&amp;B90&amp;"-"&amp;F90&amp;"-"&amp;H90&amp;"-"&amp;I90&amp;J90</f>
        <v>9789152302484-1-x1_1x-G-31c</v>
      </c>
      <c r="O90" s="11" t="str">
        <f aca="false">INDEX([1]'Kap 1'!$E$2:$H$1089,MATCH(Лист1!N90,[1]'Kap 1'!$E$2:$E$1089,0),4)</f>
        <v>Lös</v>
      </c>
      <c r="P90" s="15"/>
      <c r="Q90" s="12" t="str">
        <f aca="false">INDEX([1]Freelancer!$A$1140:$J$2572,MATCH(Лист1!M90,[1]Freelancer!$G$1140:$G$2572,0),9)</f>
        <v>Vad ska stå istället för $x$?. $\displaystyle \frac{10^8}{10^x} = 10$</v>
      </c>
      <c r="R90" s="8" t="s">
        <v>92</v>
      </c>
      <c r="S90" s="13" t="s">
        <v>113</v>
      </c>
      <c r="T90" s="13" t="str">
        <f aca="false">"y"&amp;S90&amp;"y"</f>
        <v>y2_19_7y</v>
      </c>
      <c r="U90" s="13" t="str">
        <f aca="false">INDEX([1]Lista!$O$2:$S$206,MATCH(Лист1!T90,[1]Lista!$P$2:$P$206,0),3)</f>
        <v>Procent - Olika typer av lån</v>
      </c>
      <c r="V90" s="13" t="str">
        <f aca="false">INDEX([1]Lista!$O$2:$S$206,MATCH(Лист1!T90,[1]Lista!$P$2:$P$206,0),4)</f>
        <v>SF_2_19</v>
      </c>
      <c r="W90" s="13" t="str">
        <f aca="false">INDEX([1]Lista!$O$2:$S$206,MATCH(Лист1!T90,[1]Lista!$P$2:$P$206,0),5)</f>
        <v>Procent</v>
      </c>
      <c r="X90" s="14" t="s">
        <v>32</v>
      </c>
    </row>
    <row r="91" customFormat="false" ht="15.65" hidden="false" customHeight="false" outlineLevel="0" collapsed="false">
      <c r="A91" s="7" t="n">
        <v>9789152302484</v>
      </c>
      <c r="B91" s="8" t="n">
        <v>1</v>
      </c>
      <c r="C91" s="8" t="s">
        <v>24</v>
      </c>
      <c r="D91" s="8" t="s">
        <v>25</v>
      </c>
      <c r="E91" s="8" t="s">
        <v>26</v>
      </c>
      <c r="F91" s="8" t="s">
        <v>27</v>
      </c>
      <c r="G91" s="8" t="s">
        <v>28</v>
      </c>
      <c r="H91" s="8" t="s">
        <v>29</v>
      </c>
      <c r="I91" s="11" t="n">
        <v>32</v>
      </c>
      <c r="J91" s="11" t="s">
        <v>33</v>
      </c>
      <c r="K91" s="10" t="str">
        <f aca="false">G91</f>
        <v>Grundkurs</v>
      </c>
      <c r="L91" s="11" t="s">
        <v>34</v>
      </c>
      <c r="M91" s="11" t="str">
        <f aca="false">B91&amp;"_"&amp;F91&amp;"_"&amp;H91&amp;"_"&amp;I91&amp;J91</f>
        <v>1_x1_1x_G_32a</v>
      </c>
      <c r="N91" s="11" t="str">
        <f aca="false">A91&amp;"-"&amp;B91&amp;"-"&amp;F91&amp;"-"&amp;H91&amp;"-"&amp;I91&amp;J91</f>
        <v>9789152302484-1-x1_1x-G-32a</v>
      </c>
      <c r="O91" s="11" t="str">
        <f aca="false">INDEX([1]'Kap 1'!$E$2:$H$1089,MATCH(Лист1!N91,[1]'Kap 1'!$E$2:$E$1089,0),4)</f>
        <v>Beräkna</v>
      </c>
      <c r="P91" s="15"/>
      <c r="Q91" s="12" t="str">
        <f aca="false">INDEX([1]Freelancer!$A$1140:$J$2572,MATCH(Лист1!M91,[1]Freelancer!$G$1140:$G$2572,0),9)</f>
        <v>Beräkna $4^2$</v>
      </c>
      <c r="R91" s="8" t="e">
        <f aca="false">IF(INDEX([1]Freelancer!$A$1140:$J$2572,MATCH(Лист1!M91,[1]Freelancer!$G$1140:$G$2572,0),10)=0,"",INDEX([1]Freelancer!$A$1140:$J$2572,MATCH(Лист1!M91,[1]Freelancer!$G$1140:$G$2572,0),10))</f>
        <v>#N/A</v>
      </c>
      <c r="S91" s="13" t="s">
        <v>114</v>
      </c>
      <c r="T91" s="13" t="str">
        <f aca="false">"y"&amp;S91&amp;"y"</f>
        <v>y4_22y</v>
      </c>
      <c r="U91" s="13" t="str">
        <f aca="false">INDEX([1]Lista!$O$2:$S$206,MATCH(Лист1!T91,[1]Lista!$P$2:$P$206,0),3)</f>
        <v>Trigonometri</v>
      </c>
      <c r="V91" s="13" t="str">
        <f aca="false">INDEX([1]Lista!$O$2:$S$206,MATCH(Лист1!T91,[1]Lista!$P$2:$P$206,0),4)</f>
        <v>G_4_22</v>
      </c>
      <c r="W91" s="13" t="str">
        <f aca="false">INDEX([1]Lista!$O$2:$S$206,MATCH(Лист1!T91,[1]Lista!$P$2:$P$206,0),5)</f>
        <v>Trigonometri</v>
      </c>
      <c r="X91" s="14" t="s">
        <v>32</v>
      </c>
    </row>
    <row r="92" customFormat="false" ht="15.65" hidden="false" customHeight="false" outlineLevel="0" collapsed="false">
      <c r="A92" s="7" t="n">
        <v>9789152302484</v>
      </c>
      <c r="B92" s="8" t="n">
        <v>1</v>
      </c>
      <c r="C92" s="8" t="s">
        <v>24</v>
      </c>
      <c r="D92" s="8" t="s">
        <v>25</v>
      </c>
      <c r="E92" s="8" t="s">
        <v>26</v>
      </c>
      <c r="F92" s="8" t="s">
        <v>27</v>
      </c>
      <c r="G92" s="8" t="s">
        <v>28</v>
      </c>
      <c r="H92" s="8" t="s">
        <v>29</v>
      </c>
      <c r="I92" s="11" t="n">
        <v>32</v>
      </c>
      <c r="J92" s="11" t="s">
        <v>36</v>
      </c>
      <c r="K92" s="10" t="str">
        <f aca="false">G92</f>
        <v>Grundkurs</v>
      </c>
      <c r="L92" s="11" t="s">
        <v>34</v>
      </c>
      <c r="M92" s="11" t="str">
        <f aca="false">B92&amp;"_"&amp;F92&amp;"_"&amp;H92&amp;"_"&amp;I92&amp;J92</f>
        <v>1_x1_1x_G_32b</v>
      </c>
      <c r="N92" s="11" t="str">
        <f aca="false">A92&amp;"-"&amp;B92&amp;"-"&amp;F92&amp;"-"&amp;H92&amp;"-"&amp;I92&amp;J92</f>
        <v>9789152302484-1-x1_1x-G-32b</v>
      </c>
      <c r="O92" s="11" t="str">
        <f aca="false">INDEX([1]'Kap 1'!$E$2:$H$1089,MATCH(Лист1!N92,[1]'Kap 1'!$E$2:$E$1089,0),4)</f>
        <v>Beräkna</v>
      </c>
      <c r="P92" s="15"/>
      <c r="Q92" s="12" t="str">
        <f aca="false">INDEX([1]Freelancer!$A$1140:$J$2572,MATCH(Лист1!M92,[1]Freelancer!$G$1140:$G$2572,0),9)</f>
        <v>Beräkna $8^2$</v>
      </c>
      <c r="R92" s="8" t="e">
        <f aca="false">IF(INDEX([1]Freelancer!$A$1140:$J$2572,MATCH(Лист1!M92,[1]Freelancer!$G$1140:$G$2572,0),10)=0,"",INDEX([1]Freelancer!$A$1140:$J$2572,MATCH(Лист1!M92,[1]Freelancer!$G$1140:$G$2572,0),10))</f>
        <v>#N/A</v>
      </c>
      <c r="S92" s="13" t="s">
        <v>96</v>
      </c>
      <c r="T92" s="13" t="str">
        <f aca="false">"y"&amp;S92&amp;"y"</f>
        <v>y2_11_3y</v>
      </c>
      <c r="U92" s="13" t="str">
        <f aca="false">INDEX([1]Lista!$O$2:$S$206,MATCH(Лист1!T92,[1]Lista!$P$2:$P$206,0),3)</f>
        <v>Grafer - Rita/skissa grafer</v>
      </c>
      <c r="V92" s="13" t="str">
        <f aca="false">INDEX([1]Lista!$O$2:$S$206,MATCH(Лист1!T92,[1]Lista!$P$2:$P$206,0),4)</f>
        <v>SF_2_11</v>
      </c>
      <c r="W92" s="13" t="str">
        <f aca="false">INDEX([1]Lista!$O$2:$S$206,MATCH(Лист1!T92,[1]Lista!$P$2:$P$206,0),5)</f>
        <v>Grafer</v>
      </c>
      <c r="X92" s="14" t="s">
        <v>32</v>
      </c>
    </row>
    <row r="93" customFormat="false" ht="15.65" hidden="false" customHeight="false" outlineLevel="0" collapsed="false">
      <c r="A93" s="7" t="n">
        <v>9789152302484</v>
      </c>
      <c r="B93" s="8" t="n">
        <v>1</v>
      </c>
      <c r="C93" s="8" t="s">
        <v>24</v>
      </c>
      <c r="D93" s="8" t="s">
        <v>25</v>
      </c>
      <c r="E93" s="8" t="s">
        <v>26</v>
      </c>
      <c r="F93" s="8" t="s">
        <v>27</v>
      </c>
      <c r="G93" s="8" t="s">
        <v>28</v>
      </c>
      <c r="H93" s="8" t="s">
        <v>29</v>
      </c>
      <c r="I93" s="11" t="n">
        <v>32</v>
      </c>
      <c r="J93" s="11" t="s">
        <v>38</v>
      </c>
      <c r="K93" s="10" t="str">
        <f aca="false">G93</f>
        <v>Grundkurs</v>
      </c>
      <c r="L93" s="11" t="s">
        <v>34</v>
      </c>
      <c r="M93" s="11" t="str">
        <f aca="false">B93&amp;"_"&amp;F93&amp;"_"&amp;H93&amp;"_"&amp;I93&amp;J93</f>
        <v>1_x1_1x_G_32c</v>
      </c>
      <c r="N93" s="11" t="str">
        <f aca="false">A93&amp;"-"&amp;B93&amp;"-"&amp;F93&amp;"-"&amp;H93&amp;"-"&amp;I93&amp;J93</f>
        <v>9789152302484-1-x1_1x-G-32c</v>
      </c>
      <c r="O93" s="11" t="str">
        <f aca="false">INDEX([1]'Kap 1'!$E$2:$H$1089,MATCH(Лист1!N93,[1]'Kap 1'!$E$2:$E$1089,0),4)</f>
        <v>Beräkna</v>
      </c>
      <c r="P93" s="15"/>
      <c r="Q93" s="12" t="str">
        <f aca="false">INDEX([1]Freelancer!$A$1140:$J$2572,MATCH(Лист1!M93,[1]Freelancer!$G$1140:$G$2572,0),9)</f>
        <v>Beräkna $12^2$</v>
      </c>
      <c r="R93" s="8" t="e">
        <f aca="false">IF(INDEX([1]Freelancer!$A$1140:$J$2572,MATCH(Лист1!M93,[1]Freelancer!$G$1140:$G$2572,0),10)=0,"",INDEX([1]Freelancer!$A$1140:$J$2572,MATCH(Лист1!M93,[1]Freelancer!$G$1140:$G$2572,0),10))</f>
        <v>#N/A</v>
      </c>
      <c r="S93" s="13" t="s">
        <v>115</v>
      </c>
      <c r="T93" s="13" t="str">
        <f aca="false">"y"&amp;S93&amp;"y"</f>
        <v>y1_3_11y</v>
      </c>
      <c r="U93" s="13" t="str">
        <f aca="false">INDEX([1]Lista!$O$2:$S$206,MATCH(Лист1!T93,[1]Lista!$P$2:$P$206,0),3)</f>
        <v>Ekvationer - Logaritmekvationer</v>
      </c>
      <c r="V93" s="13" t="str">
        <f aca="false">INDEX([1]Lista!$O$2:$S$206,MATCH(Лист1!T93,[1]Lista!$P$2:$P$206,0),4)</f>
        <v>T_1_3</v>
      </c>
      <c r="W93" s="13" t="str">
        <f aca="false">INDEX([1]Lista!$O$2:$S$206,MATCH(Лист1!T93,[1]Lista!$P$2:$P$206,0),5)</f>
        <v>Ekvationer</v>
      </c>
      <c r="X93" s="14" t="s">
        <v>32</v>
      </c>
    </row>
    <row r="94" customFormat="false" ht="15.65" hidden="false" customHeight="false" outlineLevel="0" collapsed="false">
      <c r="A94" s="7" t="n">
        <v>9789152302484</v>
      </c>
      <c r="B94" s="8" t="n">
        <v>1</v>
      </c>
      <c r="C94" s="8" t="s">
        <v>24</v>
      </c>
      <c r="D94" s="8" t="s">
        <v>25</v>
      </c>
      <c r="E94" s="8" t="s">
        <v>26</v>
      </c>
      <c r="F94" s="8" t="s">
        <v>27</v>
      </c>
      <c r="G94" s="8" t="s">
        <v>28</v>
      </c>
      <c r="H94" s="8" t="s">
        <v>29</v>
      </c>
      <c r="I94" s="11" t="n">
        <v>32</v>
      </c>
      <c r="J94" s="11" t="s">
        <v>40</v>
      </c>
      <c r="K94" s="10" t="str">
        <f aca="false">G94</f>
        <v>Grundkurs</v>
      </c>
      <c r="L94" s="11" t="s">
        <v>34</v>
      </c>
      <c r="M94" s="11" t="str">
        <f aca="false">B94&amp;"_"&amp;F94&amp;"_"&amp;H94&amp;"_"&amp;I94&amp;J94</f>
        <v>1_x1_1x_G_32d</v>
      </c>
      <c r="N94" s="11" t="str">
        <f aca="false">A94&amp;"-"&amp;B94&amp;"-"&amp;F94&amp;"-"&amp;H94&amp;"-"&amp;I94&amp;J94</f>
        <v>9789152302484-1-x1_1x-G-32d</v>
      </c>
      <c r="O94" s="11" t="str">
        <f aca="false">INDEX([1]'Kap 1'!$E$2:$H$1089,MATCH(Лист1!N94,[1]'Kap 1'!$E$2:$E$1089,0),4)</f>
        <v>Beräkna</v>
      </c>
      <c r="P94" s="15"/>
      <c r="Q94" s="12" t="str">
        <f aca="false">INDEX([1]Freelancer!$A$1140:$J$2572,MATCH(Лист1!M94,[1]Freelancer!$G$1140:$G$2572,0),9)</f>
        <v>Beräkna $25^2$</v>
      </c>
      <c r="R94" s="8" t="e">
        <f aca="false">IF(INDEX([1]Freelancer!$A$1140:$J$2572,MATCH(Лист1!M94,[1]Freelancer!$G$1140:$G$2572,0),10)=0,"",INDEX([1]Freelancer!$A$1140:$J$2572,MATCH(Лист1!M94,[1]Freelancer!$G$1140:$G$2572,0),10))</f>
        <v>#N/A</v>
      </c>
      <c r="S94" s="13" t="s">
        <v>116</v>
      </c>
      <c r="T94" s="13" t="str">
        <f aca="false">"y"&amp;S94&amp;"y"</f>
        <v>y3_1_6y</v>
      </c>
      <c r="U94" s="13" t="str">
        <f aca="false">INDEX([1]Lista!$O$2:$S$206,MATCH(Лист1!T94,[1]Lista!$P$2:$P$206,0),3)</f>
        <v>Sannolikhetslära - Kombinatorik</v>
      </c>
      <c r="V94" s="13" t="str">
        <f aca="false">INDEX([1]Lista!$O$2:$S$206,MATCH(Лист1!T94,[1]Lista!$P$2:$P$206,0),4)</f>
        <v>SS_3_1</v>
      </c>
      <c r="W94" s="13" t="str">
        <f aca="false">INDEX([1]Lista!$O$2:$S$206,MATCH(Лист1!T94,[1]Lista!$P$2:$P$206,0),5)</f>
        <v>Sannolikhetslära</v>
      </c>
      <c r="X94" s="14" t="s">
        <v>32</v>
      </c>
    </row>
    <row r="95" customFormat="false" ht="15.65" hidden="false" customHeight="false" outlineLevel="0" collapsed="false">
      <c r="A95" s="7" t="n">
        <v>9789152302484</v>
      </c>
      <c r="B95" s="8" t="n">
        <v>1</v>
      </c>
      <c r="C95" s="8" t="s">
        <v>24</v>
      </c>
      <c r="D95" s="8" t="s">
        <v>25</v>
      </c>
      <c r="E95" s="8" t="s">
        <v>26</v>
      </c>
      <c r="F95" s="8" t="s">
        <v>27</v>
      </c>
      <c r="G95" s="8" t="s">
        <v>28</v>
      </c>
      <c r="H95" s="8" t="s">
        <v>29</v>
      </c>
      <c r="I95" s="11" t="n">
        <v>33</v>
      </c>
      <c r="J95" s="11" t="s">
        <v>33</v>
      </c>
      <c r="K95" s="10" t="str">
        <f aca="false">G95</f>
        <v>Grundkurs</v>
      </c>
      <c r="L95" s="11" t="s">
        <v>30</v>
      </c>
      <c r="M95" s="11" t="str">
        <f aca="false">B95&amp;"_"&amp;F95&amp;"_"&amp;H95&amp;"_"&amp;I95&amp;J95</f>
        <v>1_x1_1x_G_33a</v>
      </c>
      <c r="N95" s="11" t="str">
        <f aca="false">A95&amp;"-"&amp;B95&amp;"-"&amp;F95&amp;"-"&amp;H95&amp;"-"&amp;I95&amp;J95</f>
        <v>9789152302484-1-x1_1x-G-33a</v>
      </c>
      <c r="O95" s="11" t="str">
        <f aca="false">INDEX([1]'Kap 1'!$E$2:$H$1089,MATCH(Лист1!N95,[1]'Kap 1'!$E$2:$E$1089,0),4)</f>
        <v>Beräkna</v>
      </c>
      <c r="P95" s="15"/>
      <c r="Q95" s="12" t="str">
        <f aca="false">INDEX([1]Freelancer!$A$1140:$J$2572,MATCH(Лист1!M95,[1]Freelancer!$G$1140:$G$2572,0),9)</f>
        <v>Beräkna  ”5 i kvadrat”</v>
      </c>
      <c r="R95" s="8" t="e">
        <f aca="false">IF(INDEX([1]Freelancer!$A$1140:$J$2572,MATCH(Лист1!M95,[1]Freelancer!$G$1140:$G$2572,0),10)=0,"",INDEX([1]Freelancer!$A$1140:$J$2572,MATCH(Лист1!M95,[1]Freelancer!$G$1140:$G$2572,0),10))</f>
        <v>#N/A</v>
      </c>
      <c r="S95" s="13" t="s">
        <v>117</v>
      </c>
      <c r="T95" s="13" t="str">
        <f aca="false">"y"&amp;S95&amp;"y"</f>
        <v>y1_16y</v>
      </c>
      <c r="U95" s="13" t="str">
        <f aca="false">INDEX([1]Lista!$O$2:$S$206,MATCH(Лист1!T95,[1]Lista!$P$2:$P$206,0),3)</f>
        <v>Räta linjen</v>
      </c>
      <c r="V95" s="13" t="str">
        <f aca="false">INDEX([1]Lista!$O$2:$S$206,MATCH(Лист1!T95,[1]Lista!$P$2:$P$206,0),4)</f>
        <v>T_1_16</v>
      </c>
      <c r="W95" s="13" t="str">
        <f aca="false">INDEX([1]Lista!$O$2:$S$206,MATCH(Лист1!T95,[1]Lista!$P$2:$P$206,0),5)</f>
        <v>Räta linjen</v>
      </c>
      <c r="X95" s="14" t="s">
        <v>32</v>
      </c>
    </row>
    <row r="96" customFormat="false" ht="15.65" hidden="false" customHeight="false" outlineLevel="0" collapsed="false">
      <c r="A96" s="7" t="n">
        <v>9789152302484</v>
      </c>
      <c r="B96" s="8" t="n">
        <v>1</v>
      </c>
      <c r="C96" s="8" t="s">
        <v>24</v>
      </c>
      <c r="D96" s="8" t="s">
        <v>25</v>
      </c>
      <c r="E96" s="8" t="s">
        <v>26</v>
      </c>
      <c r="F96" s="8" t="s">
        <v>27</v>
      </c>
      <c r="G96" s="8" t="s">
        <v>28</v>
      </c>
      <c r="H96" s="8" t="s">
        <v>29</v>
      </c>
      <c r="I96" s="11" t="n">
        <v>33</v>
      </c>
      <c r="J96" s="11" t="s">
        <v>36</v>
      </c>
      <c r="K96" s="10" t="str">
        <f aca="false">G96</f>
        <v>Grundkurs</v>
      </c>
      <c r="L96" s="11" t="s">
        <v>30</v>
      </c>
      <c r="M96" s="11" t="str">
        <f aca="false">B96&amp;"_"&amp;F96&amp;"_"&amp;H96&amp;"_"&amp;I96&amp;J96</f>
        <v>1_x1_1x_G_33b</v>
      </c>
      <c r="N96" s="11" t="str">
        <f aca="false">A96&amp;"-"&amp;B96&amp;"-"&amp;F96&amp;"-"&amp;H96&amp;"-"&amp;I96&amp;J96</f>
        <v>9789152302484-1-x1_1x-G-33b</v>
      </c>
      <c r="O96" s="11" t="str">
        <f aca="false">INDEX([1]'Kap 1'!$E$2:$H$1089,MATCH(Лист1!N96,[1]'Kap 1'!$E$2:$E$1089,0),4)</f>
        <v>Beräkna</v>
      </c>
      <c r="P96" s="15"/>
      <c r="Q96" s="12" t="str">
        <f aca="false">INDEX([1]Freelancer!$A$1140:$J$2572,MATCH(Лист1!M96,[1]Freelancer!$G$1140:$G$2572,0),9)</f>
        <v>Beräkna ”kvadraten på 50”</v>
      </c>
      <c r="R96" s="8" t="e">
        <f aca="false">IF(INDEX([1]Freelancer!$A$1140:$J$2572,MATCH(Лист1!M96,[1]Freelancer!$G$1140:$G$2572,0),10)=0,"",INDEX([1]Freelancer!$A$1140:$J$2572,MATCH(Лист1!M96,[1]Freelancer!$G$1140:$G$2572,0),10))</f>
        <v>#N/A</v>
      </c>
      <c r="S96" s="13" t="s">
        <v>118</v>
      </c>
      <c r="T96" s="13" t="str">
        <f aca="false">"y"&amp;S96&amp;"y"</f>
        <v>y4_7y</v>
      </c>
      <c r="U96" s="13" t="str">
        <f aca="false">INDEX([1]Lista!$O$2:$S$206,MATCH(Лист1!T96,[1]Lista!$P$2:$P$206,0),3)</f>
        <v>Geometri och ekvationer</v>
      </c>
      <c r="V96" s="13" t="str">
        <f aca="false">INDEX([1]Lista!$O$2:$S$206,MATCH(Лист1!T96,[1]Lista!$P$2:$P$206,0),4)</f>
        <v>G_4_7</v>
      </c>
      <c r="W96" s="13" t="str">
        <f aca="false">INDEX([1]Lista!$O$2:$S$206,MATCH(Лист1!T96,[1]Lista!$P$2:$P$206,0),5)</f>
        <v>Geometri och ekvationer</v>
      </c>
      <c r="X96" s="14" t="s">
        <v>32</v>
      </c>
    </row>
    <row r="97" customFormat="false" ht="23.85" hidden="false" customHeight="false" outlineLevel="0" collapsed="false">
      <c r="A97" s="7" t="n">
        <v>9789152302484</v>
      </c>
      <c r="B97" s="8" t="n">
        <v>1</v>
      </c>
      <c r="C97" s="8" t="s">
        <v>24</v>
      </c>
      <c r="D97" s="8" t="s">
        <v>25</v>
      </c>
      <c r="E97" s="8" t="s">
        <v>26</v>
      </c>
      <c r="F97" s="8" t="s">
        <v>27</v>
      </c>
      <c r="G97" s="8" t="s">
        <v>28</v>
      </c>
      <c r="H97" s="8" t="s">
        <v>29</v>
      </c>
      <c r="I97" s="11" t="n">
        <v>34</v>
      </c>
      <c r="J97" s="11"/>
      <c r="K97" s="10" t="str">
        <f aca="false">G97</f>
        <v>Grundkurs</v>
      </c>
      <c r="L97" s="11" t="s">
        <v>34</v>
      </c>
      <c r="M97" s="11" t="str">
        <f aca="false">B97&amp;"_"&amp;F97&amp;"_"&amp;H97&amp;"_"&amp;I97&amp;J97</f>
        <v>1_x1_1x_G_34</v>
      </c>
      <c r="N97" s="11" t="str">
        <f aca="false">A97&amp;"-"&amp;B97&amp;"-"&amp;F97&amp;"-"&amp;H97&amp;"-"&amp;I97&amp;J97</f>
        <v>9789152302484-1-x1_1x-G-34</v>
      </c>
      <c r="O97" s="11" t="str">
        <f aca="false">INDEX([1]'Kap 1'!$E$2:$H$1089,MATCH(Лист1!N97,[1]'Kap 1'!$E$2:$E$1089,0),4)</f>
        <v>Resonera</v>
      </c>
      <c r="P97" s="15"/>
      <c r="Q97" s="12" t="str">
        <f aca="false">INDEX([1]Freelancer!$A$1140:$J$2572,MATCH(Лист1!M97,[1]Freelancer!$G$1140:$G$2572,0),9)</f>
        <v>Gör en tabell där du skriver alla kvadrattal som är mindre än eller lika med 400.</v>
      </c>
      <c r="R97" s="8" t="e">
        <f aca="false">IF(INDEX([1]Freelancer!$A$1140:$J$2572,MATCH(Лист1!M97,[1]Freelancer!$G$1140:$G$2572,0),10)=0,"",INDEX([1]Freelancer!$A$1140:$J$2572,MATCH(Лист1!M97,[1]Freelancer!$G$1140:$G$2572,0),10))</f>
        <v>#N/A</v>
      </c>
      <c r="S97" s="13" t="s">
        <v>101</v>
      </c>
      <c r="T97" s="13" t="str">
        <f aca="false">"y"&amp;S97&amp;"y"</f>
        <v>y1_3_5y</v>
      </c>
      <c r="U97" s="13" t="str">
        <f aca="false">INDEX([1]Lista!$O$2:$S$206,MATCH(Лист1!T97,[1]Lista!$P$2:$P$206,0),3)</f>
        <v>Ekvationer - Ekvationer med paranteser</v>
      </c>
      <c r="V97" s="13" t="str">
        <f aca="false">INDEX([1]Lista!$O$2:$S$206,MATCH(Лист1!T97,[1]Lista!$P$2:$P$206,0),4)</f>
        <v>T_1_3</v>
      </c>
      <c r="W97" s="13" t="str">
        <f aca="false">INDEX([1]Lista!$O$2:$S$206,MATCH(Лист1!T97,[1]Lista!$P$2:$P$206,0),5)</f>
        <v>Ekvationer</v>
      </c>
      <c r="X97" s="14" t="s">
        <v>32</v>
      </c>
    </row>
    <row r="98" customFormat="false" ht="23.85" hidden="false" customHeight="false" outlineLevel="0" collapsed="false">
      <c r="A98" s="7" t="n">
        <v>9789152302484</v>
      </c>
      <c r="B98" s="8" t="n">
        <v>1</v>
      </c>
      <c r="C98" s="8" t="s">
        <v>24</v>
      </c>
      <c r="D98" s="8" t="s">
        <v>25</v>
      </c>
      <c r="E98" s="8" t="s">
        <v>26</v>
      </c>
      <c r="F98" s="8" t="s">
        <v>27</v>
      </c>
      <c r="G98" s="8" t="s">
        <v>28</v>
      </c>
      <c r="H98" s="8" t="s">
        <v>29</v>
      </c>
      <c r="I98" s="11" t="n">
        <v>35</v>
      </c>
      <c r="J98" s="11" t="s">
        <v>33</v>
      </c>
      <c r="K98" s="10" t="str">
        <f aca="false">G98</f>
        <v>Grundkurs</v>
      </c>
      <c r="L98" s="11" t="s">
        <v>30</v>
      </c>
      <c r="M98" s="11" t="str">
        <f aca="false">B98&amp;"_"&amp;F98&amp;"_"&amp;H98&amp;"_"&amp;I98&amp;J98</f>
        <v>1_x1_1x_G_35a</v>
      </c>
      <c r="N98" s="11" t="str">
        <f aca="false">A98&amp;"-"&amp;B98&amp;"-"&amp;F98&amp;"-"&amp;H98&amp;"-"&amp;I98&amp;J98</f>
        <v>9789152302484-1-x1_1x-G-35a</v>
      </c>
      <c r="O98" s="11" t="str">
        <f aca="false">INDEX([1]'Kap 1'!$E$2:$H$1089,MATCH(Лист1!N98,[1]'Kap 1'!$E$2:$E$1089,0),4)</f>
        <v>Beräkna</v>
      </c>
      <c r="P98" s="15"/>
      <c r="Q98" s="12" t="str">
        <f aca="false">INDEX([1]Freelancer!$A$1140:$J$2572,MATCH(Лист1!M98,[1]Freelancer!$G$1140:$G$2572,0),9)</f>
        <v>Beräkna. Ta gärna hjälp av din tabell från uppgift 34. $0,2^2$</v>
      </c>
      <c r="R98" s="8" t="e">
        <f aca="false">IF(INDEX([1]Freelancer!$A$1140:$J$2572,MATCH(Лист1!M98,[1]Freelancer!$G$1140:$G$2572,0),10)=0,"",INDEX([1]Freelancer!$A$1140:$J$2572,MATCH(Лист1!M98,[1]Freelancer!$G$1140:$G$2572,0),10))</f>
        <v>#N/A</v>
      </c>
      <c r="S98" s="13" t="s">
        <v>119</v>
      </c>
      <c r="T98" s="13" t="str">
        <f aca="false">"y"&amp;S98&amp;"y"</f>
        <v>y2_9y</v>
      </c>
      <c r="U98" s="13" t="str">
        <f aca="false">INDEX([1]Lista!$O$2:$S$206,MATCH(Лист1!T98,[1]Lista!$P$2:$P$206,0),3)</f>
        <v>Hastighet &amp; tid</v>
      </c>
      <c r="V98" s="13" t="str">
        <f aca="false">INDEX([1]Lista!$O$2:$S$206,MATCH(Лист1!T98,[1]Lista!$P$2:$P$206,0),4)</f>
        <v>SF_2_9</v>
      </c>
      <c r="W98" s="13" t="str">
        <f aca="false">INDEX([1]Lista!$O$2:$S$206,MATCH(Лист1!T98,[1]Lista!$P$2:$P$206,0),5)</f>
        <v>Hastighet &amp; tid</v>
      </c>
      <c r="X98" s="14" t="s">
        <v>32</v>
      </c>
    </row>
    <row r="99" customFormat="false" ht="23.85" hidden="false" customHeight="false" outlineLevel="0" collapsed="false">
      <c r="A99" s="7" t="n">
        <v>9789152302484</v>
      </c>
      <c r="B99" s="8" t="n">
        <v>1</v>
      </c>
      <c r="C99" s="8" t="s">
        <v>24</v>
      </c>
      <c r="D99" s="8" t="s">
        <v>25</v>
      </c>
      <c r="E99" s="8" t="s">
        <v>26</v>
      </c>
      <c r="F99" s="8" t="s">
        <v>27</v>
      </c>
      <c r="G99" s="8" t="s">
        <v>28</v>
      </c>
      <c r="H99" s="8" t="s">
        <v>29</v>
      </c>
      <c r="I99" s="11" t="n">
        <v>35</v>
      </c>
      <c r="J99" s="11" t="s">
        <v>36</v>
      </c>
      <c r="K99" s="10" t="str">
        <f aca="false">G99</f>
        <v>Grundkurs</v>
      </c>
      <c r="L99" s="11" t="s">
        <v>30</v>
      </c>
      <c r="M99" s="11" t="str">
        <f aca="false">B99&amp;"_"&amp;F99&amp;"_"&amp;H99&amp;"_"&amp;I99&amp;J99</f>
        <v>1_x1_1x_G_35b</v>
      </c>
      <c r="N99" s="11" t="str">
        <f aca="false">A99&amp;"-"&amp;B99&amp;"-"&amp;F99&amp;"-"&amp;H99&amp;"-"&amp;I99&amp;J99</f>
        <v>9789152302484-1-x1_1x-G-35b</v>
      </c>
      <c r="O99" s="11" t="str">
        <f aca="false">INDEX([1]'Kap 1'!$E$2:$H$1089,MATCH(Лист1!N99,[1]'Kap 1'!$E$2:$E$1089,0),4)</f>
        <v>Beräkna</v>
      </c>
      <c r="P99" s="15"/>
      <c r="Q99" s="12" t="str">
        <f aca="false">INDEX([1]Freelancer!$A$1140:$J$2572,MATCH(Лист1!M99,[1]Freelancer!$G$1140:$G$2572,0),9)</f>
        <v>Beräkna. Ta gärna hjälp av din tabell från uppgift 34. $0,4^2$</v>
      </c>
      <c r="R99" s="8" t="e">
        <f aca="false">IF(INDEX([1]Freelancer!$A$1140:$J$2572,MATCH(Лист1!M99,[1]Freelancer!$G$1140:$G$2572,0),10)=0,"",INDEX([1]Freelancer!$A$1140:$J$2572,MATCH(Лист1!M99,[1]Freelancer!$G$1140:$G$2572,0),10))</f>
        <v>#N/A</v>
      </c>
      <c r="S99" s="13" t="s">
        <v>67</v>
      </c>
      <c r="T99" s="13" t="str">
        <f aca="false">"y"&amp;S99&amp;"y"</f>
        <v>y1_17_2y</v>
      </c>
      <c r="U99" s="13" t="str">
        <f aca="false">INDEX([1]Lista!$O$2:$S$206,MATCH(Лист1!T99,[1]Lista!$P$2:$P$206,0),3)</f>
        <v>Tal - Decimaltal</v>
      </c>
      <c r="V99" s="13" t="str">
        <f aca="false">INDEX([1]Lista!$O$2:$S$206,MATCH(Лист1!T99,[1]Lista!$P$2:$P$206,0),4)</f>
        <v>T_1_17</v>
      </c>
      <c r="W99" s="13" t="str">
        <f aca="false">INDEX([1]Lista!$O$2:$S$206,MATCH(Лист1!T99,[1]Lista!$P$2:$P$206,0),5)</f>
        <v>Tal</v>
      </c>
      <c r="X99" s="14" t="s">
        <v>32</v>
      </c>
    </row>
    <row r="100" customFormat="false" ht="23.85" hidden="false" customHeight="false" outlineLevel="0" collapsed="false">
      <c r="A100" s="7" t="n">
        <v>9789152302484</v>
      </c>
      <c r="B100" s="8" t="n">
        <v>1</v>
      </c>
      <c r="C100" s="8" t="s">
        <v>24</v>
      </c>
      <c r="D100" s="8" t="s">
        <v>25</v>
      </c>
      <c r="E100" s="8" t="s">
        <v>26</v>
      </c>
      <c r="F100" s="8" t="s">
        <v>27</v>
      </c>
      <c r="G100" s="8" t="s">
        <v>28</v>
      </c>
      <c r="H100" s="8" t="s">
        <v>29</v>
      </c>
      <c r="I100" s="11" t="n">
        <v>35</v>
      </c>
      <c r="J100" s="11" t="s">
        <v>38</v>
      </c>
      <c r="K100" s="10" t="str">
        <f aca="false">G100</f>
        <v>Grundkurs</v>
      </c>
      <c r="L100" s="11" t="s">
        <v>30</v>
      </c>
      <c r="M100" s="11" t="str">
        <f aca="false">B100&amp;"_"&amp;F100&amp;"_"&amp;H100&amp;"_"&amp;I100&amp;J100</f>
        <v>1_x1_1x_G_35c</v>
      </c>
      <c r="N100" s="11" t="str">
        <f aca="false">A100&amp;"-"&amp;B100&amp;"-"&amp;F100&amp;"-"&amp;H100&amp;"-"&amp;I100&amp;J100</f>
        <v>9789152302484-1-x1_1x-G-35c</v>
      </c>
      <c r="O100" s="11" t="str">
        <f aca="false">INDEX([1]'Kap 1'!$E$2:$H$1089,MATCH(Лист1!N100,[1]'Kap 1'!$E$2:$E$1089,0),4)</f>
        <v>Beräkna</v>
      </c>
      <c r="P100" s="15"/>
      <c r="Q100" s="12" t="str">
        <f aca="false">INDEX([1]Freelancer!$A$1140:$J$2572,MATCH(Лист1!M100,[1]Freelancer!$G$1140:$G$2572,0),9)</f>
        <v>Beräkna. Ta gärna hjälp av din tabell från uppgift 34. $0,02^2$</v>
      </c>
      <c r="R100" s="8" t="e">
        <f aca="false">IF(INDEX([1]Freelancer!$A$1140:$J$2572,MATCH(Лист1!M100,[1]Freelancer!$G$1140:$G$2572,0),10)=0,"",INDEX([1]Freelancer!$A$1140:$J$2572,MATCH(Лист1!M100,[1]Freelancer!$G$1140:$G$2572,0),10))</f>
        <v>#N/A</v>
      </c>
      <c r="S100" s="13" t="s">
        <v>120</v>
      </c>
      <c r="T100" s="13" t="str">
        <f aca="false">"y"&amp;S100&amp;"y"</f>
        <v>y1_5_3y</v>
      </c>
      <c r="U100" s="13" t="str">
        <f aca="false">INDEX([1]Lista!$O$2:$S$206,MATCH(Лист1!T100,[1]Lista!$P$2:$P$206,0),3)</f>
        <v>Ekvationssystem - Linjära ekvationssystem</v>
      </c>
      <c r="V100" s="13" t="str">
        <f aca="false">INDEX([1]Lista!$O$2:$S$206,MATCH(Лист1!T100,[1]Lista!$P$2:$P$206,0),4)</f>
        <v>T_1_5</v>
      </c>
      <c r="W100" s="13" t="str">
        <f aca="false">INDEX([1]Lista!$O$2:$S$206,MATCH(Лист1!T100,[1]Lista!$P$2:$P$206,0),5)</f>
        <v>Ekvationssystem</v>
      </c>
      <c r="X100" s="14" t="s">
        <v>32</v>
      </c>
    </row>
    <row r="101" customFormat="false" ht="23.85" hidden="false" customHeight="false" outlineLevel="0" collapsed="false">
      <c r="A101" s="7" t="n">
        <v>9789152302484</v>
      </c>
      <c r="B101" s="8" t="n">
        <v>1</v>
      </c>
      <c r="C101" s="8" t="s">
        <v>24</v>
      </c>
      <c r="D101" s="8" t="s">
        <v>25</v>
      </c>
      <c r="E101" s="8" t="s">
        <v>26</v>
      </c>
      <c r="F101" s="8" t="s">
        <v>27</v>
      </c>
      <c r="G101" s="8" t="s">
        <v>28</v>
      </c>
      <c r="H101" s="8" t="s">
        <v>29</v>
      </c>
      <c r="I101" s="11" t="n">
        <v>35</v>
      </c>
      <c r="J101" s="11" t="s">
        <v>40</v>
      </c>
      <c r="K101" s="10" t="str">
        <f aca="false">G101</f>
        <v>Grundkurs</v>
      </c>
      <c r="L101" s="11" t="s">
        <v>30</v>
      </c>
      <c r="M101" s="11" t="str">
        <f aca="false">B101&amp;"_"&amp;F101&amp;"_"&amp;H101&amp;"_"&amp;I101&amp;J101</f>
        <v>1_x1_1x_G_35d</v>
      </c>
      <c r="N101" s="11" t="str">
        <f aca="false">A101&amp;"-"&amp;B101&amp;"-"&amp;F101&amp;"-"&amp;H101&amp;"-"&amp;I101&amp;J101</f>
        <v>9789152302484-1-x1_1x-G-35d</v>
      </c>
      <c r="O101" s="11" t="str">
        <f aca="false">INDEX([1]'Kap 1'!$E$2:$H$1089,MATCH(Лист1!N101,[1]'Kap 1'!$E$2:$E$1089,0),4)</f>
        <v>Beräkna</v>
      </c>
      <c r="P101" s="15"/>
      <c r="Q101" s="12" t="str">
        <f aca="false">INDEX([1]Freelancer!$A$1140:$J$2572,MATCH(Лист1!M101,[1]Freelancer!$G$1140:$G$2572,0),9)</f>
        <v>Beräkna. Ta gärna hjälp av din tabell från uppgift 34. $0,04^2$</v>
      </c>
      <c r="R101" s="8" t="e">
        <f aca="false">IF(INDEX([1]Freelancer!$A$1140:$J$2572,MATCH(Лист1!M101,[1]Freelancer!$G$1140:$G$2572,0),10)=0,"",INDEX([1]Freelancer!$A$1140:$J$2572,MATCH(Лист1!M101,[1]Freelancer!$G$1140:$G$2572,0),10))</f>
        <v>#N/A</v>
      </c>
      <c r="S101" s="13" t="s">
        <v>121</v>
      </c>
      <c r="T101" s="13" t="str">
        <f aca="false">"y"&amp;S101&amp;"y"</f>
        <v>y4_24_2y</v>
      </c>
      <c r="U101" s="13" t="str">
        <f aca="false">INDEX([1]Lista!$O$2:$S$206,MATCH(Лист1!T101,[1]Lista!$P$2:$P$206,0),3)</f>
        <v>Vinklar - Randvinkel &amp; medelpunktsvinkel</v>
      </c>
      <c r="V101" s="13" t="str">
        <f aca="false">INDEX([1]Lista!$O$2:$S$206,MATCH(Лист1!T101,[1]Lista!$P$2:$P$206,0),4)</f>
        <v>G_4_24</v>
      </c>
      <c r="W101" s="13" t="str">
        <f aca="false">INDEX([1]Lista!$O$2:$S$206,MATCH(Лист1!T101,[1]Lista!$P$2:$P$206,0),5)</f>
        <v>Vinklar</v>
      </c>
      <c r="X101" s="14" t="s">
        <v>32</v>
      </c>
    </row>
    <row r="102" customFormat="false" ht="23.85" hidden="false" customHeight="false" outlineLevel="0" collapsed="false">
      <c r="A102" s="7" t="n">
        <v>9789152302484</v>
      </c>
      <c r="B102" s="8" t="n">
        <v>1</v>
      </c>
      <c r="C102" s="8" t="s">
        <v>24</v>
      </c>
      <c r="D102" s="8" t="s">
        <v>25</v>
      </c>
      <c r="E102" s="8" t="s">
        <v>26</v>
      </c>
      <c r="F102" s="8" t="s">
        <v>27</v>
      </c>
      <c r="G102" s="8" t="s">
        <v>28</v>
      </c>
      <c r="H102" s="8" t="s">
        <v>29</v>
      </c>
      <c r="I102" s="11" t="n">
        <v>36</v>
      </c>
      <c r="J102" s="11" t="s">
        <v>33</v>
      </c>
      <c r="K102" s="10" t="str">
        <f aca="false">G102</f>
        <v>Grundkurs</v>
      </c>
      <c r="L102" s="11" t="s">
        <v>34</v>
      </c>
      <c r="M102" s="11" t="str">
        <f aca="false">B102&amp;"_"&amp;F102&amp;"_"&amp;H102&amp;"_"&amp;I102&amp;J102</f>
        <v>1_x1_1x_G_36a</v>
      </c>
      <c r="N102" s="11" t="str">
        <f aca="false">A102&amp;"-"&amp;B102&amp;"-"&amp;F102&amp;"-"&amp;H102&amp;"-"&amp;I102&amp;J102</f>
        <v>9789152302484-1-x1_1x-G-36a</v>
      </c>
      <c r="O102" s="11" t="str">
        <f aca="false">INDEX([1]'Kap 1'!$E$2:$H$1089,MATCH(Лист1!N102,[1]'Kap 1'!$E$2:$E$1089,0),4)</f>
        <v>Beräkna</v>
      </c>
      <c r="P102" s="15"/>
      <c r="Q102" s="12" t="str">
        <f aca="false">INDEX([1]Freelancer!$A$1140:$J$2572,MATCH(Лист1!M102,[1]Freelancer!$G$1140:$G$2572,0),9)</f>
        <v>Beräkna. Ta gärna hjälp av din tabell från uppgift 34. $0,5^2$</v>
      </c>
      <c r="R102" s="8" t="e">
        <f aca="false">IF(INDEX([1]Freelancer!$A$1140:$J$2572,MATCH(Лист1!M102,[1]Freelancer!$G$1140:$G$2572,0),10)=0,"",INDEX([1]Freelancer!$A$1140:$J$2572,MATCH(Лист1!M102,[1]Freelancer!$G$1140:$G$2572,0),10))</f>
        <v>#N/A</v>
      </c>
      <c r="S102" s="13" t="s">
        <v>96</v>
      </c>
      <c r="T102" s="13" t="str">
        <f aca="false">"y"&amp;S102&amp;"y"</f>
        <v>y2_11_3y</v>
      </c>
      <c r="U102" s="13" t="str">
        <f aca="false">INDEX([1]Lista!$O$2:$S$206,MATCH(Лист1!T102,[1]Lista!$P$2:$P$206,0),3)</f>
        <v>Grafer - Rita/skissa grafer</v>
      </c>
      <c r="V102" s="13" t="str">
        <f aca="false">INDEX([1]Lista!$O$2:$S$206,MATCH(Лист1!T102,[1]Lista!$P$2:$P$206,0),4)</f>
        <v>SF_2_11</v>
      </c>
      <c r="W102" s="13" t="str">
        <f aca="false">INDEX([1]Lista!$O$2:$S$206,MATCH(Лист1!T102,[1]Lista!$P$2:$P$206,0),5)</f>
        <v>Grafer</v>
      </c>
      <c r="X102" s="14" t="s">
        <v>32</v>
      </c>
    </row>
    <row r="103" customFormat="false" ht="23.85" hidden="false" customHeight="false" outlineLevel="0" collapsed="false">
      <c r="A103" s="7" t="n">
        <v>9789152302484</v>
      </c>
      <c r="B103" s="8" t="n">
        <v>1</v>
      </c>
      <c r="C103" s="8" t="s">
        <v>24</v>
      </c>
      <c r="D103" s="8" t="s">
        <v>25</v>
      </c>
      <c r="E103" s="8" t="s">
        <v>26</v>
      </c>
      <c r="F103" s="8" t="s">
        <v>27</v>
      </c>
      <c r="G103" s="8" t="s">
        <v>28</v>
      </c>
      <c r="H103" s="8" t="s">
        <v>29</v>
      </c>
      <c r="I103" s="11" t="n">
        <v>36</v>
      </c>
      <c r="J103" s="11" t="s">
        <v>36</v>
      </c>
      <c r="K103" s="10" t="str">
        <f aca="false">G103</f>
        <v>Grundkurs</v>
      </c>
      <c r="L103" s="11" t="s">
        <v>34</v>
      </c>
      <c r="M103" s="11" t="str">
        <f aca="false">B103&amp;"_"&amp;F103&amp;"_"&amp;H103&amp;"_"&amp;I103&amp;J103</f>
        <v>1_x1_1x_G_36b</v>
      </c>
      <c r="N103" s="11" t="str">
        <f aca="false">A103&amp;"-"&amp;B103&amp;"-"&amp;F103&amp;"-"&amp;H103&amp;"-"&amp;I103&amp;J103</f>
        <v>9789152302484-1-x1_1x-G-36b</v>
      </c>
      <c r="O103" s="11" t="str">
        <f aca="false">INDEX([1]'Kap 1'!$E$2:$H$1089,MATCH(Лист1!N103,[1]'Kap 1'!$E$2:$E$1089,0),4)</f>
        <v>Beräkna</v>
      </c>
      <c r="P103" s="15"/>
      <c r="Q103" s="12" t="str">
        <f aca="false">INDEX([1]Freelancer!$A$1140:$J$2572,MATCH(Лист1!M103,[1]Freelancer!$G$1140:$G$2572,0),9)</f>
        <v>Beräkna. Ta gärna hjälp av din tabell från uppgift 34. $0,9^2$</v>
      </c>
      <c r="R103" s="8" t="e">
        <f aca="false">IF(INDEX([1]Freelancer!$A$1140:$J$2572,MATCH(Лист1!M103,[1]Freelancer!$G$1140:$G$2572,0),10)=0,"",INDEX([1]Freelancer!$A$1140:$J$2572,MATCH(Лист1!M103,[1]Freelancer!$G$1140:$G$2572,0),10))</f>
        <v>#N/A</v>
      </c>
      <c r="S103" s="13" t="s">
        <v>122</v>
      </c>
      <c r="T103" s="13" t="str">
        <f aca="false">"y"&amp;S103&amp;"y"</f>
        <v>y4_3y</v>
      </c>
      <c r="U103" s="13" t="str">
        <f aca="false">INDEX([1]Lista!$O$2:$S$206,MATCH(Лист1!T103,[1]Lista!$P$2:$P$206,0),3)</f>
        <v>Begränsningsarea</v>
      </c>
      <c r="V103" s="13" t="str">
        <f aca="false">INDEX([1]Lista!$O$2:$S$206,MATCH(Лист1!T103,[1]Lista!$P$2:$P$206,0),4)</f>
        <v>G_4_3</v>
      </c>
      <c r="W103" s="13" t="str">
        <f aca="false">INDEX([1]Lista!$O$2:$S$206,MATCH(Лист1!T103,[1]Lista!$P$2:$P$206,0),5)</f>
        <v>Begränsningsarea</v>
      </c>
      <c r="X103" s="14" t="s">
        <v>32</v>
      </c>
    </row>
    <row r="104" customFormat="false" ht="23.85" hidden="false" customHeight="false" outlineLevel="0" collapsed="false">
      <c r="A104" s="7" t="n">
        <v>9789152302484</v>
      </c>
      <c r="B104" s="8" t="n">
        <v>1</v>
      </c>
      <c r="C104" s="8" t="s">
        <v>24</v>
      </c>
      <c r="D104" s="8" t="s">
        <v>25</v>
      </c>
      <c r="E104" s="8" t="s">
        <v>26</v>
      </c>
      <c r="F104" s="8" t="s">
        <v>27</v>
      </c>
      <c r="G104" s="8" t="s">
        <v>28</v>
      </c>
      <c r="H104" s="8" t="s">
        <v>29</v>
      </c>
      <c r="I104" s="11" t="n">
        <v>36</v>
      </c>
      <c r="J104" s="11" t="s">
        <v>38</v>
      </c>
      <c r="K104" s="10" t="str">
        <f aca="false">G104</f>
        <v>Grundkurs</v>
      </c>
      <c r="L104" s="11" t="s">
        <v>34</v>
      </c>
      <c r="M104" s="11" t="str">
        <f aca="false">B104&amp;"_"&amp;F104&amp;"_"&amp;H104&amp;"_"&amp;I104&amp;J104</f>
        <v>1_x1_1x_G_36c</v>
      </c>
      <c r="N104" s="11" t="str">
        <f aca="false">A104&amp;"-"&amp;B104&amp;"-"&amp;F104&amp;"-"&amp;H104&amp;"-"&amp;I104&amp;J104</f>
        <v>9789152302484-1-x1_1x-G-36c</v>
      </c>
      <c r="O104" s="11" t="str">
        <f aca="false">INDEX([1]'Kap 1'!$E$2:$H$1089,MATCH(Лист1!N104,[1]'Kap 1'!$E$2:$E$1089,0),4)</f>
        <v>Beräkna</v>
      </c>
      <c r="P104" s="15"/>
      <c r="Q104" s="12" t="str">
        <f aca="false">INDEX([1]Freelancer!$A$1140:$J$2572,MATCH(Лист1!M104,[1]Freelancer!$G$1140:$G$2572,0),9)</f>
        <v>Beräkna. Ta gärna hjälp av din tabell från uppgift 34. $0,05^2$</v>
      </c>
      <c r="R104" s="8" t="e">
        <f aca="false">IF(INDEX([1]Freelancer!$A$1140:$J$2572,MATCH(Лист1!M104,[1]Freelancer!$G$1140:$G$2572,0),10)=0,"",INDEX([1]Freelancer!$A$1140:$J$2572,MATCH(Лист1!M104,[1]Freelancer!$G$1140:$G$2572,0),10))</f>
        <v>#N/A</v>
      </c>
      <c r="S104" s="13" t="s">
        <v>70</v>
      </c>
      <c r="T104" s="13" t="str">
        <f aca="false">"y"&amp;S104&amp;"y"</f>
        <v>y1_17_6y</v>
      </c>
      <c r="U104" s="13" t="str">
        <f aca="false">INDEX([1]Lista!$O$2:$S$206,MATCH(Лист1!T104,[1]Lista!$P$2:$P$206,0),3)</f>
        <v>Tal - Positiva tal</v>
      </c>
      <c r="V104" s="13" t="str">
        <f aca="false">INDEX([1]Lista!$O$2:$S$206,MATCH(Лист1!T104,[1]Lista!$P$2:$P$206,0),4)</f>
        <v>T_1_17</v>
      </c>
      <c r="W104" s="13" t="str">
        <f aca="false">INDEX([1]Lista!$O$2:$S$206,MATCH(Лист1!T104,[1]Lista!$P$2:$P$206,0),5)</f>
        <v>Tal</v>
      </c>
      <c r="X104" s="14" t="s">
        <v>32</v>
      </c>
    </row>
    <row r="105" customFormat="false" ht="23.85" hidden="false" customHeight="false" outlineLevel="0" collapsed="false">
      <c r="A105" s="7" t="n">
        <v>9789152302484</v>
      </c>
      <c r="B105" s="8" t="n">
        <v>1</v>
      </c>
      <c r="C105" s="8" t="s">
        <v>24</v>
      </c>
      <c r="D105" s="8" t="s">
        <v>25</v>
      </c>
      <c r="E105" s="8" t="s">
        <v>26</v>
      </c>
      <c r="F105" s="8" t="s">
        <v>27</v>
      </c>
      <c r="G105" s="8" t="s">
        <v>28</v>
      </c>
      <c r="H105" s="8" t="s">
        <v>29</v>
      </c>
      <c r="I105" s="11" t="n">
        <v>36</v>
      </c>
      <c r="J105" s="11" t="s">
        <v>40</v>
      </c>
      <c r="K105" s="10" t="str">
        <f aca="false">G105</f>
        <v>Grundkurs</v>
      </c>
      <c r="L105" s="11" t="s">
        <v>34</v>
      </c>
      <c r="M105" s="11" t="str">
        <f aca="false">B105&amp;"_"&amp;F105&amp;"_"&amp;H105&amp;"_"&amp;I105&amp;J105</f>
        <v>1_x1_1x_G_36d</v>
      </c>
      <c r="N105" s="11" t="str">
        <f aca="false">A105&amp;"-"&amp;B105&amp;"-"&amp;F105&amp;"-"&amp;H105&amp;"-"&amp;I105&amp;J105</f>
        <v>9789152302484-1-x1_1x-G-36d</v>
      </c>
      <c r="O105" s="11" t="str">
        <f aca="false">INDEX([1]'Kap 1'!$E$2:$H$1089,MATCH(Лист1!N105,[1]'Kap 1'!$E$2:$E$1089,0),4)</f>
        <v>Beräkna</v>
      </c>
      <c r="P105" s="15"/>
      <c r="Q105" s="12" t="str">
        <f aca="false">INDEX([1]Freelancer!$A$1140:$J$2572,MATCH(Лист1!M105,[1]Freelancer!$G$1140:$G$2572,0),9)</f>
        <v>Beräkna. Ta gärna hjälp av din tabell från uppgift 34. $0,09^2$</v>
      </c>
      <c r="R105" s="8" t="e">
        <f aca="false">IF(INDEX([1]Freelancer!$A$1140:$J$2572,MATCH(Лист1!M105,[1]Freelancer!$G$1140:$G$2572,0),10)=0,"",INDEX([1]Freelancer!$A$1140:$J$2572,MATCH(Лист1!M105,[1]Freelancer!$G$1140:$G$2572,0),10))</f>
        <v>#N/A</v>
      </c>
      <c r="S105" s="13" t="s">
        <v>123</v>
      </c>
      <c r="T105" s="13" t="str">
        <f aca="false">"y"&amp;S105&amp;"y"</f>
        <v>y4_23y</v>
      </c>
      <c r="U105" s="13" t="str">
        <f aca="false">INDEX([1]Lista!$O$2:$S$206,MATCH(Лист1!T105,[1]Lista!$P$2:$P$206,0),3)</f>
        <v>Vektorer</v>
      </c>
      <c r="V105" s="13" t="str">
        <f aca="false">INDEX([1]Lista!$O$2:$S$206,MATCH(Лист1!T105,[1]Lista!$P$2:$P$206,0),4)</f>
        <v>G_4_23</v>
      </c>
      <c r="W105" s="13" t="str">
        <f aca="false">INDEX([1]Lista!$O$2:$S$206,MATCH(Лист1!T105,[1]Lista!$P$2:$P$206,0),5)</f>
        <v>Vektorer</v>
      </c>
      <c r="X105" s="14" t="s">
        <v>32</v>
      </c>
    </row>
    <row r="106" customFormat="false" ht="23.85" hidden="false" customHeight="false" outlineLevel="0" collapsed="false">
      <c r="A106" s="7" t="n">
        <v>9789152302484</v>
      </c>
      <c r="B106" s="8" t="n">
        <v>1</v>
      </c>
      <c r="C106" s="8" t="s">
        <v>24</v>
      </c>
      <c r="D106" s="8" t="s">
        <v>25</v>
      </c>
      <c r="E106" s="8" t="s">
        <v>26</v>
      </c>
      <c r="F106" s="8" t="s">
        <v>27</v>
      </c>
      <c r="G106" s="8" t="s">
        <v>28</v>
      </c>
      <c r="H106" s="8" t="s">
        <v>29</v>
      </c>
      <c r="I106" s="11" t="n">
        <v>37</v>
      </c>
      <c r="J106" s="11" t="s">
        <v>33</v>
      </c>
      <c r="K106" s="10" t="str">
        <f aca="false">G106</f>
        <v>Grundkurs</v>
      </c>
      <c r="L106" s="11" t="s">
        <v>30</v>
      </c>
      <c r="M106" s="11" t="str">
        <f aca="false">B106&amp;"_"&amp;F106&amp;"_"&amp;H106&amp;"_"&amp;I106&amp;J106</f>
        <v>1_x1_1x_G_37a</v>
      </c>
      <c r="N106" s="11" t="str">
        <f aca="false">A106&amp;"-"&amp;B106&amp;"-"&amp;F106&amp;"-"&amp;H106&amp;"-"&amp;I106&amp;J106</f>
        <v>9789152302484-1-x1_1x-G-37a</v>
      </c>
      <c r="O106" s="11" t="str">
        <f aca="false">INDEX([1]'Kap 1'!$E$2:$H$1089,MATCH(Лист1!N106,[1]'Kap 1'!$E$2:$E$1089,0),4)</f>
        <v>Beräkna</v>
      </c>
      <c r="P106" s="15"/>
      <c r="Q106" s="12" t="str">
        <f aca="false">INDEX([1]Freelancer!$A$1140:$J$2572,MATCH(Лист1!M106,[1]Freelancer!$G$1140:$G$2572,0),9)</f>
        <v>Beräkna. Ta gärna hjälp av din tabell från uppgift 34. $1,1^2$</v>
      </c>
      <c r="R106" s="8" t="e">
        <f aca="false">IF(INDEX([1]Freelancer!$A$1140:$J$2572,MATCH(Лист1!M106,[1]Freelancer!$G$1140:$G$2572,0),10)=0,"",INDEX([1]Freelancer!$A$1140:$J$2572,MATCH(Лист1!M106,[1]Freelancer!$G$1140:$G$2572,0),10))</f>
        <v>#N/A</v>
      </c>
      <c r="S106" s="13" t="s">
        <v>60</v>
      </c>
      <c r="T106" s="13" t="str">
        <f aca="false">"y"&amp;S106&amp;"y"</f>
        <v>y1_18_2y</v>
      </c>
      <c r="U106" s="13" t="str">
        <f aca="false">INDEX([1]Lista!$O$2:$S$206,MATCH(Лист1!T106,[1]Lista!$P$2:$P$206,0),3)</f>
        <v>Talformer - Decimalform</v>
      </c>
      <c r="V106" s="13" t="str">
        <f aca="false">INDEX([1]Lista!$O$2:$S$206,MATCH(Лист1!T106,[1]Lista!$P$2:$P$206,0),4)</f>
        <v>T_1_18</v>
      </c>
      <c r="W106" s="13" t="str">
        <f aca="false">INDEX([1]Lista!$O$2:$S$206,MATCH(Лист1!T106,[1]Lista!$P$2:$P$206,0),5)</f>
        <v>Talform</v>
      </c>
      <c r="X106" s="14" t="s">
        <v>32</v>
      </c>
    </row>
    <row r="107" customFormat="false" ht="23.85" hidden="false" customHeight="false" outlineLevel="0" collapsed="false">
      <c r="A107" s="7" t="n">
        <v>9789152302484</v>
      </c>
      <c r="B107" s="8" t="n">
        <v>1</v>
      </c>
      <c r="C107" s="8" t="s">
        <v>24</v>
      </c>
      <c r="D107" s="8" t="s">
        <v>25</v>
      </c>
      <c r="E107" s="8" t="s">
        <v>26</v>
      </c>
      <c r="F107" s="8" t="s">
        <v>27</v>
      </c>
      <c r="G107" s="8" t="s">
        <v>28</v>
      </c>
      <c r="H107" s="8" t="s">
        <v>29</v>
      </c>
      <c r="I107" s="11" t="n">
        <v>37</v>
      </c>
      <c r="J107" s="11" t="s">
        <v>36</v>
      </c>
      <c r="K107" s="10" t="str">
        <f aca="false">G107</f>
        <v>Grundkurs</v>
      </c>
      <c r="L107" s="11" t="s">
        <v>30</v>
      </c>
      <c r="M107" s="11" t="str">
        <f aca="false">B107&amp;"_"&amp;F107&amp;"_"&amp;H107&amp;"_"&amp;I107&amp;J107</f>
        <v>1_x1_1x_G_37b</v>
      </c>
      <c r="N107" s="11" t="str">
        <f aca="false">A107&amp;"-"&amp;B107&amp;"-"&amp;F107&amp;"-"&amp;H107&amp;"-"&amp;I107&amp;J107</f>
        <v>9789152302484-1-x1_1x-G-37b</v>
      </c>
      <c r="O107" s="11" t="str">
        <f aca="false">INDEX([1]'Kap 1'!$E$2:$H$1089,MATCH(Лист1!N107,[1]'Kap 1'!$E$2:$E$1089,0),4)</f>
        <v>Beräkna</v>
      </c>
      <c r="P107" s="15"/>
      <c r="Q107" s="12" t="str">
        <f aca="false">INDEX([1]Freelancer!$A$1140:$J$2572,MATCH(Лист1!M107,[1]Freelancer!$G$1140:$G$2572,0),9)</f>
        <v>Beräkna. Ta gärna hjälp av din tabell från uppgift 34. $1,5^2$</v>
      </c>
      <c r="R107" s="8" t="e">
        <f aca="false">IF(INDEX([1]Freelancer!$A$1140:$J$2572,MATCH(Лист1!M107,[1]Freelancer!$G$1140:$G$2572,0),10)=0,"",INDEX([1]Freelancer!$A$1140:$J$2572,MATCH(Лист1!M107,[1]Freelancer!$G$1140:$G$2572,0),10))</f>
        <v>#N/A</v>
      </c>
      <c r="S107" s="13" t="s">
        <v>124</v>
      </c>
      <c r="T107" s="13" t="str">
        <f aca="false">"y"&amp;S107&amp;"y"</f>
        <v>y2_19_6y</v>
      </c>
      <c r="U107" s="13" t="str">
        <f aca="false">INDEX([1]Lista!$O$2:$S$206,MATCH(Лист1!T107,[1]Lista!$P$2:$P$206,0),3)</f>
        <v>Procent - Lån &amp; ränta</v>
      </c>
      <c r="V107" s="13" t="str">
        <f aca="false">INDEX([1]Lista!$O$2:$S$206,MATCH(Лист1!T107,[1]Lista!$P$2:$P$206,0),4)</f>
        <v>SF_2_19</v>
      </c>
      <c r="W107" s="13" t="str">
        <f aca="false">INDEX([1]Lista!$O$2:$S$206,MATCH(Лист1!T107,[1]Lista!$P$2:$P$206,0),5)</f>
        <v>Procent</v>
      </c>
      <c r="X107" s="14" t="s">
        <v>32</v>
      </c>
    </row>
    <row r="108" customFormat="false" ht="23.85" hidden="false" customHeight="false" outlineLevel="0" collapsed="false">
      <c r="A108" s="7" t="n">
        <v>9789152302484</v>
      </c>
      <c r="B108" s="8" t="n">
        <v>1</v>
      </c>
      <c r="C108" s="8" t="s">
        <v>24</v>
      </c>
      <c r="D108" s="8" t="s">
        <v>25</v>
      </c>
      <c r="E108" s="8" t="s">
        <v>26</v>
      </c>
      <c r="F108" s="8" t="s">
        <v>27</v>
      </c>
      <c r="G108" s="8" t="s">
        <v>28</v>
      </c>
      <c r="H108" s="8" t="s">
        <v>29</v>
      </c>
      <c r="I108" s="11" t="n">
        <v>37</v>
      </c>
      <c r="J108" s="11" t="s">
        <v>38</v>
      </c>
      <c r="K108" s="10" t="str">
        <f aca="false">G108</f>
        <v>Grundkurs</v>
      </c>
      <c r="L108" s="11" t="s">
        <v>30</v>
      </c>
      <c r="M108" s="11" t="str">
        <f aca="false">B108&amp;"_"&amp;F108&amp;"_"&amp;H108&amp;"_"&amp;I108&amp;J108</f>
        <v>1_x1_1x_G_37c</v>
      </c>
      <c r="N108" s="11" t="str">
        <f aca="false">A108&amp;"-"&amp;B108&amp;"-"&amp;F108&amp;"-"&amp;H108&amp;"-"&amp;I108&amp;J108</f>
        <v>9789152302484-1-x1_1x-G-37c</v>
      </c>
      <c r="O108" s="11" t="str">
        <f aca="false">INDEX([1]'Kap 1'!$E$2:$H$1089,MATCH(Лист1!N108,[1]'Kap 1'!$E$2:$E$1089,0),4)</f>
        <v>Beräkna</v>
      </c>
      <c r="P108" s="15"/>
      <c r="Q108" s="12" t="str">
        <f aca="false">INDEX([1]Freelancer!$A$1140:$J$2572,MATCH(Лист1!M108,[1]Freelancer!$G$1140:$G$2572,0),9)</f>
        <v>Beräkna. Ta gärna hjälp av din tabell från uppgift 34. $0,11^2$</v>
      </c>
      <c r="R108" s="8" t="e">
        <f aca="false">IF(INDEX([1]Freelancer!$A$1140:$J$2572,MATCH(Лист1!M108,[1]Freelancer!$G$1140:$G$2572,0),10)=0,"",INDEX([1]Freelancer!$A$1140:$J$2572,MATCH(Лист1!M108,[1]Freelancer!$G$1140:$G$2572,0),10))</f>
        <v>#N/A</v>
      </c>
      <c r="S108" s="13" t="s">
        <v>62</v>
      </c>
      <c r="T108" s="13" t="str">
        <f aca="false">"y"&amp;S108&amp;"y"</f>
        <v>y4_15_3y</v>
      </c>
      <c r="U108" s="13" t="str">
        <f aca="false">INDEX([1]Lista!$O$2:$S$206,MATCH(Лист1!T108,[1]Lista!$P$2:$P$206,0),3)</f>
        <v>Volym &amp; olika sorters kroppar - Klot</v>
      </c>
      <c r="V108" s="13" t="str">
        <f aca="false">INDEX([1]Lista!$O$2:$S$206,MATCH(Лист1!T108,[1]Lista!$P$2:$P$206,0),4)</f>
        <v>G_4_15</v>
      </c>
      <c r="W108" s="13" t="str">
        <f aca="false">INDEX([1]Lista!$O$2:$S$206,MATCH(Лист1!T108,[1]Lista!$P$2:$P$206,0),5)</f>
        <v>Volym &amp; olika sorters kroppar</v>
      </c>
      <c r="X108" s="14" t="s">
        <v>32</v>
      </c>
    </row>
    <row r="109" customFormat="false" ht="23.85" hidden="false" customHeight="false" outlineLevel="0" collapsed="false">
      <c r="A109" s="7" t="n">
        <v>9789152302484</v>
      </c>
      <c r="B109" s="8" t="n">
        <v>1</v>
      </c>
      <c r="C109" s="8" t="s">
        <v>24</v>
      </c>
      <c r="D109" s="8" t="s">
        <v>25</v>
      </c>
      <c r="E109" s="8" t="s">
        <v>26</v>
      </c>
      <c r="F109" s="8" t="s">
        <v>27</v>
      </c>
      <c r="G109" s="8" t="s">
        <v>28</v>
      </c>
      <c r="H109" s="8" t="s">
        <v>29</v>
      </c>
      <c r="I109" s="11" t="n">
        <v>37</v>
      </c>
      <c r="J109" s="11" t="s">
        <v>40</v>
      </c>
      <c r="K109" s="10" t="str">
        <f aca="false">G109</f>
        <v>Grundkurs</v>
      </c>
      <c r="L109" s="11" t="s">
        <v>30</v>
      </c>
      <c r="M109" s="11" t="str">
        <f aca="false">B109&amp;"_"&amp;F109&amp;"_"&amp;H109&amp;"_"&amp;I109&amp;J109</f>
        <v>1_x1_1x_G_37d</v>
      </c>
      <c r="N109" s="11" t="str">
        <f aca="false">A109&amp;"-"&amp;B109&amp;"-"&amp;F109&amp;"-"&amp;H109&amp;"-"&amp;I109&amp;J109</f>
        <v>9789152302484-1-x1_1x-G-37d</v>
      </c>
      <c r="O109" s="11" t="str">
        <f aca="false">INDEX([1]'Kap 1'!$E$2:$H$1089,MATCH(Лист1!N109,[1]'Kap 1'!$E$2:$E$1089,0),4)</f>
        <v>Beräkna</v>
      </c>
      <c r="P109" s="15"/>
      <c r="Q109" s="12" t="str">
        <f aca="false">INDEX([1]Freelancer!$A$1140:$J$2572,MATCH(Лист1!M109,[1]Freelancer!$G$1140:$G$2572,0),9)</f>
        <v>Beräkna. Ta gärna hjälp av din tabell från uppgift 34. $0,15^2$</v>
      </c>
      <c r="R109" s="8" t="e">
        <f aca="false">IF(INDEX([1]Freelancer!$A$1140:$J$2572,MATCH(Лист1!M109,[1]Freelancer!$G$1140:$G$2572,0),10)=0,"",INDEX([1]Freelancer!$A$1140:$J$2572,MATCH(Лист1!M109,[1]Freelancer!$G$1140:$G$2572,0),10))</f>
        <v>#N/A</v>
      </c>
      <c r="S109" s="13" t="s">
        <v>125</v>
      </c>
      <c r="T109" s="13" t="str">
        <f aca="false">"y"&amp;S109&amp;"y"</f>
        <v>y2_8_9y</v>
      </c>
      <c r="U109" s="13" t="str">
        <f aca="false">INDEX([1]Lista!$O$2:$S$206,MATCH(Лист1!T109,[1]Lista!$P$2:$P$206,0),3)</f>
        <v>Funktioner - Linjära funktioner</v>
      </c>
      <c r="V109" s="13" t="str">
        <f aca="false">INDEX([1]Lista!$O$2:$S$206,MATCH(Лист1!T109,[1]Lista!$P$2:$P$206,0),4)</f>
        <v>SF_2_8</v>
      </c>
      <c r="W109" s="13" t="str">
        <f aca="false">INDEX([1]Lista!$O$2:$S$206,MATCH(Лист1!T109,[1]Lista!$P$2:$P$206,0),5)</f>
        <v>Funktioner</v>
      </c>
      <c r="X109" s="14" t="s">
        <v>32</v>
      </c>
    </row>
    <row r="110" customFormat="false" ht="23.85" hidden="false" customHeight="false" outlineLevel="0" collapsed="false">
      <c r="A110" s="7" t="n">
        <v>9789152302484</v>
      </c>
      <c r="B110" s="8" t="n">
        <v>1</v>
      </c>
      <c r="C110" s="8" t="s">
        <v>24</v>
      </c>
      <c r="D110" s="8" t="s">
        <v>25</v>
      </c>
      <c r="E110" s="8" t="s">
        <v>26</v>
      </c>
      <c r="F110" s="8" t="s">
        <v>27</v>
      </c>
      <c r="G110" s="8" t="s">
        <v>28</v>
      </c>
      <c r="H110" s="8" t="s">
        <v>29</v>
      </c>
      <c r="I110" s="11" t="n">
        <v>38</v>
      </c>
      <c r="J110" s="11" t="s">
        <v>33</v>
      </c>
      <c r="K110" s="10" t="str">
        <f aca="false">G110</f>
        <v>Grundkurs</v>
      </c>
      <c r="L110" s="11" t="s">
        <v>34</v>
      </c>
      <c r="M110" s="11" t="str">
        <f aca="false">B110&amp;"_"&amp;F110&amp;"_"&amp;H110&amp;"_"&amp;I110&amp;J110</f>
        <v>1_x1_1x_G_38a</v>
      </c>
      <c r="N110" s="11" t="str">
        <f aca="false">A110&amp;"-"&amp;B110&amp;"-"&amp;F110&amp;"-"&amp;H110&amp;"-"&amp;I110&amp;J110</f>
        <v>9789152302484-1-x1_1x-G-38a</v>
      </c>
      <c r="O110" s="11" t="str">
        <f aca="false">INDEX([1]'Kap 1'!$E$2:$H$1089,MATCH(Лист1!N110,[1]'Kap 1'!$E$2:$E$1089,0),4)</f>
        <v>Beräkna</v>
      </c>
      <c r="P110" s="15"/>
      <c r="Q110" s="12" t="str">
        <f aca="false">INDEX([1]Freelancer!$A$1140:$J$2572,MATCH(Лист1!M110,[1]Freelancer!$G$1140:$G$2572,0),9)</f>
        <v>Beräkna. Ta gärna hjälp av din tabell från uppgift 34. $(-4)^2$</v>
      </c>
      <c r="R110" s="8" t="e">
        <f aca="false">IF(INDEX([1]Freelancer!$A$1140:$J$2572,MATCH(Лист1!M110,[1]Freelancer!$G$1140:$G$2572,0),10)=0,"",INDEX([1]Freelancer!$A$1140:$J$2572,MATCH(Лист1!M110,[1]Freelancer!$G$1140:$G$2572,0),10))</f>
        <v>#N/A</v>
      </c>
      <c r="S110" s="13" t="s">
        <v>126</v>
      </c>
      <c r="T110" s="13" t="str">
        <f aca="false">"y"&amp;S110&amp;"y"</f>
        <v>y1_19_4y</v>
      </c>
      <c r="U110" s="13" t="str">
        <f aca="false">INDEX([1]Lista!$O$2:$S$206,MATCH(Лист1!T110,[1]Lista!$P$2:$P$206,0),3)</f>
        <v>Talsystem - Det binära och hexadecimala talsystemet</v>
      </c>
      <c r="V110" s="13" t="str">
        <f aca="false">INDEX([1]Lista!$O$2:$S$206,MATCH(Лист1!T110,[1]Lista!$P$2:$P$206,0),4)</f>
        <v>T_1_19</v>
      </c>
      <c r="W110" s="13" t="str">
        <f aca="false">INDEX([1]Lista!$O$2:$S$206,MATCH(Лист1!T110,[1]Lista!$P$2:$P$206,0),5)</f>
        <v>Talsystem</v>
      </c>
      <c r="X110" s="14" t="s">
        <v>32</v>
      </c>
    </row>
    <row r="111" customFormat="false" ht="23.85" hidden="false" customHeight="false" outlineLevel="0" collapsed="false">
      <c r="A111" s="7" t="n">
        <v>9789152302484</v>
      </c>
      <c r="B111" s="8" t="n">
        <v>1</v>
      </c>
      <c r="C111" s="8" t="s">
        <v>24</v>
      </c>
      <c r="D111" s="8" t="s">
        <v>25</v>
      </c>
      <c r="E111" s="8" t="s">
        <v>26</v>
      </c>
      <c r="F111" s="8" t="s">
        <v>27</v>
      </c>
      <c r="G111" s="8" t="s">
        <v>28</v>
      </c>
      <c r="H111" s="8" t="s">
        <v>29</v>
      </c>
      <c r="I111" s="11" t="n">
        <v>38</v>
      </c>
      <c r="J111" s="11" t="s">
        <v>36</v>
      </c>
      <c r="K111" s="10" t="str">
        <f aca="false">G111</f>
        <v>Grundkurs</v>
      </c>
      <c r="L111" s="11" t="s">
        <v>34</v>
      </c>
      <c r="M111" s="11" t="str">
        <f aca="false">B111&amp;"_"&amp;F111&amp;"_"&amp;H111&amp;"_"&amp;I111&amp;J111</f>
        <v>1_x1_1x_G_38b</v>
      </c>
      <c r="N111" s="11" t="str">
        <f aca="false">A111&amp;"-"&amp;B111&amp;"-"&amp;F111&amp;"-"&amp;H111&amp;"-"&amp;I111&amp;J111</f>
        <v>9789152302484-1-x1_1x-G-38b</v>
      </c>
      <c r="O111" s="11" t="str">
        <f aca="false">INDEX([1]'Kap 1'!$E$2:$H$1089,MATCH(Лист1!N111,[1]'Kap 1'!$E$2:$E$1089,0),4)</f>
        <v>Beräkna</v>
      </c>
      <c r="P111" s="15"/>
      <c r="Q111" s="12" t="str">
        <f aca="false">INDEX([1]Freelancer!$A$1140:$J$2572,MATCH(Лист1!M111,[1]Freelancer!$G$1140:$G$2572,0),9)</f>
        <v>Beräkna. Ta gärna hjälp av din tabell från uppgift 34. $(-0,5)^2$</v>
      </c>
      <c r="R111" s="8" t="e">
        <f aca="false">IF(INDEX([1]Freelancer!$A$1140:$J$2572,MATCH(Лист1!M111,[1]Freelancer!$G$1140:$G$2572,0),10)=0,"",INDEX([1]Freelancer!$A$1140:$J$2572,MATCH(Лист1!M111,[1]Freelancer!$G$1140:$G$2572,0),10))</f>
        <v>#N/A</v>
      </c>
      <c r="S111" s="13" t="s">
        <v>127</v>
      </c>
      <c r="T111" s="13" t="str">
        <f aca="false">"y"&amp;S111&amp;"y"</f>
        <v>y1_19_3y</v>
      </c>
      <c r="U111" s="13" t="str">
        <f aca="false">INDEX([1]Lista!$O$2:$S$206,MATCH(Лист1!T111,[1]Lista!$P$2:$P$206,0),3)</f>
        <v>Talsystem - Mayafolkets, det egyptiska och babylonska talsystemet</v>
      </c>
      <c r="V111" s="13" t="str">
        <f aca="false">INDEX([1]Lista!$O$2:$S$206,MATCH(Лист1!T111,[1]Lista!$P$2:$P$206,0),4)</f>
        <v>T_1_19</v>
      </c>
      <c r="W111" s="13" t="str">
        <f aca="false">INDEX([1]Lista!$O$2:$S$206,MATCH(Лист1!T111,[1]Lista!$P$2:$P$206,0),5)</f>
        <v>Talsystem</v>
      </c>
      <c r="X111" s="14" t="s">
        <v>32</v>
      </c>
    </row>
    <row r="112" customFormat="false" ht="23.85" hidden="false" customHeight="false" outlineLevel="0" collapsed="false">
      <c r="A112" s="7" t="n">
        <v>9789152302484</v>
      </c>
      <c r="B112" s="8" t="n">
        <v>1</v>
      </c>
      <c r="C112" s="8" t="s">
        <v>24</v>
      </c>
      <c r="D112" s="8" t="s">
        <v>25</v>
      </c>
      <c r="E112" s="8" t="s">
        <v>26</v>
      </c>
      <c r="F112" s="8" t="s">
        <v>27</v>
      </c>
      <c r="G112" s="8" t="s">
        <v>28</v>
      </c>
      <c r="H112" s="8" t="s">
        <v>29</v>
      </c>
      <c r="I112" s="11" t="n">
        <v>38</v>
      </c>
      <c r="J112" s="11" t="s">
        <v>38</v>
      </c>
      <c r="K112" s="10" t="str">
        <f aca="false">G112</f>
        <v>Grundkurs</v>
      </c>
      <c r="L112" s="11" t="s">
        <v>34</v>
      </c>
      <c r="M112" s="11" t="str">
        <f aca="false">B112&amp;"_"&amp;F112&amp;"_"&amp;H112&amp;"_"&amp;I112&amp;J112</f>
        <v>1_x1_1x_G_38c</v>
      </c>
      <c r="N112" s="11" t="str">
        <f aca="false">A112&amp;"-"&amp;B112&amp;"-"&amp;F112&amp;"-"&amp;H112&amp;"-"&amp;I112&amp;J112</f>
        <v>9789152302484-1-x1_1x-G-38c</v>
      </c>
      <c r="O112" s="11" t="str">
        <f aca="false">INDEX([1]'Kap 1'!$E$2:$H$1089,MATCH(Лист1!N112,[1]'Kap 1'!$E$2:$E$1089,0),4)</f>
        <v>Beräkna</v>
      </c>
      <c r="P112" s="15"/>
      <c r="Q112" s="12" t="str">
        <f aca="false">INDEX([1]Freelancer!$A$1140:$J$2572,MATCH(Лист1!M112,[1]Freelancer!$G$1140:$G$2572,0),9)</f>
        <v>Beräkna. Ta gärna hjälp av din tabell från uppgift 34. $(-0,1)^2$</v>
      </c>
      <c r="R112" s="8" t="e">
        <f aca="false">IF(INDEX([1]Freelancer!$A$1140:$J$2572,MATCH(Лист1!M112,[1]Freelancer!$G$1140:$G$2572,0),10)=0,"",INDEX([1]Freelancer!$A$1140:$J$2572,MATCH(Лист1!M112,[1]Freelancer!$G$1140:$G$2572,0),10))</f>
        <v>#N/A</v>
      </c>
      <c r="S112" s="13" t="s">
        <v>118</v>
      </c>
      <c r="T112" s="13" t="str">
        <f aca="false">"y"&amp;S112&amp;"y"</f>
        <v>y4_7y</v>
      </c>
      <c r="U112" s="13" t="str">
        <f aca="false">INDEX([1]Lista!$O$2:$S$206,MATCH(Лист1!T112,[1]Lista!$P$2:$P$206,0),3)</f>
        <v>Geometri och ekvationer</v>
      </c>
      <c r="V112" s="13" t="str">
        <f aca="false">INDEX([1]Lista!$O$2:$S$206,MATCH(Лист1!T112,[1]Lista!$P$2:$P$206,0),4)</f>
        <v>G_4_7</v>
      </c>
      <c r="W112" s="13" t="str">
        <f aca="false">INDEX([1]Lista!$O$2:$S$206,MATCH(Лист1!T112,[1]Lista!$P$2:$P$206,0),5)</f>
        <v>Geometri och ekvationer</v>
      </c>
      <c r="X112" s="14" t="s">
        <v>32</v>
      </c>
    </row>
    <row r="113" customFormat="false" ht="23.85" hidden="false" customHeight="false" outlineLevel="0" collapsed="false">
      <c r="A113" s="7" t="n">
        <v>9789152302484</v>
      </c>
      <c r="B113" s="8" t="n">
        <v>1</v>
      </c>
      <c r="C113" s="8" t="s">
        <v>24</v>
      </c>
      <c r="D113" s="8" t="s">
        <v>25</v>
      </c>
      <c r="E113" s="8" t="s">
        <v>26</v>
      </c>
      <c r="F113" s="8" t="s">
        <v>27</v>
      </c>
      <c r="G113" s="8" t="s">
        <v>28</v>
      </c>
      <c r="H113" s="8" t="s">
        <v>29</v>
      </c>
      <c r="I113" s="11" t="n">
        <v>38</v>
      </c>
      <c r="J113" s="11" t="s">
        <v>40</v>
      </c>
      <c r="K113" s="10" t="str">
        <f aca="false">G113</f>
        <v>Grundkurs</v>
      </c>
      <c r="L113" s="11" t="s">
        <v>34</v>
      </c>
      <c r="M113" s="11" t="str">
        <f aca="false">B113&amp;"_"&amp;F113&amp;"_"&amp;H113&amp;"_"&amp;I113&amp;J113</f>
        <v>1_x1_1x_G_38d</v>
      </c>
      <c r="N113" s="11" t="str">
        <f aca="false">A113&amp;"-"&amp;B113&amp;"-"&amp;F113&amp;"-"&amp;H113&amp;"-"&amp;I113&amp;J113</f>
        <v>9789152302484-1-x1_1x-G-38d</v>
      </c>
      <c r="O113" s="11" t="str">
        <f aca="false">INDEX([1]'Kap 1'!$E$2:$H$1089,MATCH(Лист1!N113,[1]'Kap 1'!$E$2:$E$1089,0),4)</f>
        <v>Beräkna</v>
      </c>
      <c r="P113" s="15"/>
      <c r="Q113" s="12" t="str">
        <f aca="false">INDEX([1]Freelancer!$A$1140:$J$2572,MATCH(Лист1!M113,[1]Freelancer!$G$1140:$G$2572,0),9)</f>
        <v>Beräkna. Ta gärna hjälp av din tabell från uppgift 34. $(-12)^2$</v>
      </c>
      <c r="R113" s="8" t="e">
        <f aca="false">IF(INDEX([1]Freelancer!$A$1140:$J$2572,MATCH(Лист1!M113,[1]Freelancer!$G$1140:$G$2572,0),10)=0,"",INDEX([1]Freelancer!$A$1140:$J$2572,MATCH(Лист1!M113,[1]Freelancer!$G$1140:$G$2572,0),10))</f>
        <v>#N/A</v>
      </c>
      <c r="S113" s="13" t="s">
        <v>128</v>
      </c>
      <c r="T113" s="13" t="str">
        <f aca="false">"y"&amp;S113&amp;"y"</f>
        <v>y2_19y</v>
      </c>
      <c r="U113" s="13" t="str">
        <f aca="false">INDEX([1]Lista!$O$2:$S$206,MATCH(Лист1!T113,[1]Lista!$P$2:$P$206,0),3)</f>
        <v>Procent - Intro</v>
      </c>
      <c r="V113" s="13" t="str">
        <f aca="false">INDEX([1]Lista!$O$2:$S$206,MATCH(Лист1!T113,[1]Lista!$P$2:$P$206,0),4)</f>
        <v>SF_2_19</v>
      </c>
      <c r="W113" s="13" t="str">
        <f aca="false">INDEX([1]Lista!$O$2:$S$206,MATCH(Лист1!T113,[1]Lista!$P$2:$P$206,0),5)</f>
        <v>Procent</v>
      </c>
      <c r="X113" s="14" t="s">
        <v>32</v>
      </c>
    </row>
    <row r="114" customFormat="false" ht="35.05" hidden="false" customHeight="false" outlineLevel="0" collapsed="false">
      <c r="A114" s="7" t="n">
        <v>9789152302484</v>
      </c>
      <c r="B114" s="8" t="n">
        <v>1</v>
      </c>
      <c r="C114" s="8" t="s">
        <v>24</v>
      </c>
      <c r="D114" s="8" t="s">
        <v>25</v>
      </c>
      <c r="E114" s="8" t="s">
        <v>26</v>
      </c>
      <c r="F114" s="8" t="s">
        <v>27</v>
      </c>
      <c r="G114" s="8" t="s">
        <v>28</v>
      </c>
      <c r="H114" s="8" t="s">
        <v>29</v>
      </c>
      <c r="I114" s="11" t="n">
        <v>39</v>
      </c>
      <c r="J114" s="11" t="s">
        <v>33</v>
      </c>
      <c r="K114" s="10" t="str">
        <f aca="false">G114</f>
        <v>Grundkurs</v>
      </c>
      <c r="L114" s="11" t="s">
        <v>30</v>
      </c>
      <c r="M114" s="11" t="str">
        <f aca="false">B114&amp;"_"&amp;F114&amp;"_"&amp;H114&amp;"_"&amp;I114&amp;J114</f>
        <v>1_x1_1x_G_39a</v>
      </c>
      <c r="N114" s="11" t="str">
        <f aca="false">A114&amp;"-"&amp;B114&amp;"-"&amp;F114&amp;"-"&amp;H114&amp;"-"&amp;I114&amp;J114</f>
        <v>9789152302484-1-x1_1x-G-39a</v>
      </c>
      <c r="O114" s="11" t="str">
        <f aca="false">INDEX([1]'Kap 1'!$E$2:$H$1089,MATCH(Лист1!N114,[1]'Kap 1'!$E$2:$E$1089,0),4)</f>
        <v>Lös</v>
      </c>
      <c r="P114" s="15"/>
      <c r="Q114" s="12" t="str">
        <f aca="false">INDEX([1]Freelancer!$A$1140:$J$2572,MATCH(Лист1!M114,[1]Freelancer!$G$1140:$G$2572,0),9)</f>
        <v>Bestäm vilka värden på $x$ som gör att likheten gäller. Varje $x$ kan här ha två värden. $x^2 = 16$</v>
      </c>
      <c r="R114" s="8" t="e">
        <f aca="false">IF(INDEX([1]Freelancer!$A$1140:$J$2572,MATCH(Лист1!M114,[1]Freelancer!$G$1140:$G$2572,0),10)=0,"",INDEX([1]Freelancer!$A$1140:$J$2572,MATCH(Лист1!M114,[1]Freelancer!$G$1140:$G$2572,0),10))</f>
        <v>#N/A</v>
      </c>
      <c r="S114" s="13" t="s">
        <v>45</v>
      </c>
      <c r="T114" s="13" t="str">
        <f aca="false">"y"&amp;S114&amp;"y"</f>
        <v>y1_10_2y</v>
      </c>
      <c r="U114" s="13" t="str">
        <f aca="false">INDEX([1]Lista!$O$2:$S$206,MATCH(Лист1!T114,[1]Lista!$P$2:$P$206,0),3)</f>
        <v>Multiplikation</v>
      </c>
      <c r="V114" s="13" t="str">
        <f aca="false">INDEX([1]Lista!$O$2:$S$206,MATCH(Лист1!T114,[1]Lista!$P$2:$P$206,0),4)</f>
        <v>T_1_10</v>
      </c>
      <c r="W114" s="13" t="str">
        <f aca="false">INDEX([1]Lista!$O$2:$S$206,MATCH(Лист1!T114,[1]Lista!$P$2:$P$206,0),5)</f>
        <v>Olika räknemetoder</v>
      </c>
      <c r="X114" s="14" t="s">
        <v>32</v>
      </c>
    </row>
    <row r="115" customFormat="false" ht="35.05" hidden="false" customHeight="false" outlineLevel="0" collapsed="false">
      <c r="A115" s="7" t="n">
        <v>9789152302484</v>
      </c>
      <c r="B115" s="8" t="n">
        <v>1</v>
      </c>
      <c r="C115" s="8" t="s">
        <v>24</v>
      </c>
      <c r="D115" s="8" t="s">
        <v>25</v>
      </c>
      <c r="E115" s="8" t="s">
        <v>26</v>
      </c>
      <c r="F115" s="8" t="s">
        <v>27</v>
      </c>
      <c r="G115" s="8" t="s">
        <v>28</v>
      </c>
      <c r="H115" s="8" t="s">
        <v>29</v>
      </c>
      <c r="I115" s="11" t="n">
        <v>39</v>
      </c>
      <c r="J115" s="11" t="s">
        <v>36</v>
      </c>
      <c r="K115" s="10" t="str">
        <f aca="false">G115</f>
        <v>Grundkurs</v>
      </c>
      <c r="L115" s="11" t="s">
        <v>30</v>
      </c>
      <c r="M115" s="11" t="str">
        <f aca="false">B115&amp;"_"&amp;F115&amp;"_"&amp;H115&amp;"_"&amp;I115&amp;J115</f>
        <v>1_x1_1x_G_39b</v>
      </c>
      <c r="N115" s="11" t="str">
        <f aca="false">A115&amp;"-"&amp;B115&amp;"-"&amp;F115&amp;"-"&amp;H115&amp;"-"&amp;I115&amp;J115</f>
        <v>9789152302484-1-x1_1x-G-39b</v>
      </c>
      <c r="O115" s="11" t="str">
        <f aca="false">INDEX([1]'Kap 1'!$E$2:$H$1089,MATCH(Лист1!N115,[1]'Kap 1'!$E$2:$E$1089,0),4)</f>
        <v>Lös</v>
      </c>
      <c r="P115" s="15"/>
      <c r="Q115" s="12" t="str">
        <f aca="false">INDEX([1]Freelancer!$A$1140:$J$2572,MATCH(Лист1!M115,[1]Freelancer!$G$1140:$G$2572,0),9)</f>
        <v>Bestäm vilka värden på $x$ som gör att likheten gäller. Varje $x$ kan här ha två värden. $x^2 = 49$</v>
      </c>
      <c r="R115" s="8" t="e">
        <f aca="false">IF(INDEX([1]Freelancer!$A$1140:$J$2572,MATCH(Лист1!M115,[1]Freelancer!$G$1140:$G$2572,0),10)=0,"",INDEX([1]Freelancer!$A$1140:$J$2572,MATCH(Лист1!M115,[1]Freelancer!$G$1140:$G$2572,0),10))</f>
        <v>#N/A</v>
      </c>
      <c r="S115" s="13" t="s">
        <v>121</v>
      </c>
      <c r="T115" s="13" t="str">
        <f aca="false">"y"&amp;S115&amp;"y"</f>
        <v>y4_24_2y</v>
      </c>
      <c r="U115" s="13" t="str">
        <f aca="false">INDEX([1]Lista!$O$2:$S$206,MATCH(Лист1!T115,[1]Lista!$P$2:$P$206,0),3)</f>
        <v>Vinklar - Randvinkel &amp; medelpunktsvinkel</v>
      </c>
      <c r="V115" s="13" t="str">
        <f aca="false">INDEX([1]Lista!$O$2:$S$206,MATCH(Лист1!T115,[1]Lista!$P$2:$P$206,0),4)</f>
        <v>G_4_24</v>
      </c>
      <c r="W115" s="13" t="str">
        <f aca="false">INDEX([1]Lista!$O$2:$S$206,MATCH(Лист1!T115,[1]Lista!$P$2:$P$206,0),5)</f>
        <v>Vinklar</v>
      </c>
      <c r="X115" s="14" t="s">
        <v>32</v>
      </c>
    </row>
    <row r="116" customFormat="false" ht="35.05" hidden="false" customHeight="false" outlineLevel="0" collapsed="false">
      <c r="A116" s="7" t="n">
        <v>9789152302484</v>
      </c>
      <c r="B116" s="8" t="n">
        <v>1</v>
      </c>
      <c r="C116" s="8" t="s">
        <v>24</v>
      </c>
      <c r="D116" s="8" t="s">
        <v>25</v>
      </c>
      <c r="E116" s="8" t="s">
        <v>26</v>
      </c>
      <c r="F116" s="8" t="s">
        <v>27</v>
      </c>
      <c r="G116" s="8" t="s">
        <v>28</v>
      </c>
      <c r="H116" s="8" t="s">
        <v>29</v>
      </c>
      <c r="I116" s="11" t="n">
        <v>39</v>
      </c>
      <c r="J116" s="11" t="s">
        <v>38</v>
      </c>
      <c r="K116" s="10" t="str">
        <f aca="false">G116</f>
        <v>Grundkurs</v>
      </c>
      <c r="L116" s="11" t="s">
        <v>30</v>
      </c>
      <c r="M116" s="11" t="str">
        <f aca="false">B116&amp;"_"&amp;F116&amp;"_"&amp;H116&amp;"_"&amp;I116&amp;J116</f>
        <v>1_x1_1x_G_39c</v>
      </c>
      <c r="N116" s="11" t="str">
        <f aca="false">A116&amp;"-"&amp;B116&amp;"-"&amp;F116&amp;"-"&amp;H116&amp;"-"&amp;I116&amp;J116</f>
        <v>9789152302484-1-x1_1x-G-39c</v>
      </c>
      <c r="O116" s="11" t="str">
        <f aca="false">INDEX([1]'Kap 1'!$E$2:$H$1089,MATCH(Лист1!N116,[1]'Kap 1'!$E$2:$E$1089,0),4)</f>
        <v>Lös</v>
      </c>
      <c r="P116" s="15"/>
      <c r="Q116" s="12" t="str">
        <f aca="false">INDEX([1]Freelancer!$A$1140:$J$2572,MATCH(Лист1!M116,[1]Freelancer!$G$1140:$G$2572,0),9)</f>
        <v>Bestäm vilka värden på $x$ som gör att likheten gäller. Varje $x$ kan här ha två värden. $x^2 = 0,04$</v>
      </c>
      <c r="R116" s="8" t="e">
        <f aca="false">IF(INDEX([1]Freelancer!$A$1140:$J$2572,MATCH(Лист1!M116,[1]Freelancer!$G$1140:$G$2572,0),10)=0,"",INDEX([1]Freelancer!$A$1140:$J$2572,MATCH(Лист1!M116,[1]Freelancer!$G$1140:$G$2572,0),10))</f>
        <v>#N/A</v>
      </c>
      <c r="S116" s="13" t="s">
        <v>129</v>
      </c>
      <c r="T116" s="13" t="str">
        <f aca="false">"y"&amp;S116&amp;"y"</f>
        <v>y4_18_8y</v>
      </c>
      <c r="U116" s="13" t="str">
        <f aca="false">INDEX([1]Lista!$O$2:$S$206,MATCH(Лист1!T116,[1]Lista!$P$2:$P$206,0),3)</f>
        <v>Satser &amp; bevis - Topptriangelsatsen &amp; transversalsatsen</v>
      </c>
      <c r="V116" s="13" t="str">
        <f aca="false">INDEX([1]Lista!$O$2:$S$206,MATCH(Лист1!T116,[1]Lista!$P$2:$P$206,0),4)</f>
        <v>G_4_18</v>
      </c>
      <c r="W116" s="13" t="str">
        <f aca="false">INDEX([1]Lista!$O$2:$S$206,MATCH(Лист1!T116,[1]Lista!$P$2:$P$206,0),5)</f>
        <v>Satser &amp; bevis</v>
      </c>
      <c r="X116" s="14" t="s">
        <v>32</v>
      </c>
    </row>
    <row r="117" customFormat="false" ht="35.05" hidden="false" customHeight="false" outlineLevel="0" collapsed="false">
      <c r="A117" s="7" t="n">
        <v>9789152302484</v>
      </c>
      <c r="B117" s="8" t="n">
        <v>1</v>
      </c>
      <c r="C117" s="8" t="s">
        <v>24</v>
      </c>
      <c r="D117" s="8" t="s">
        <v>25</v>
      </c>
      <c r="E117" s="8" t="s">
        <v>26</v>
      </c>
      <c r="F117" s="8" t="s">
        <v>27</v>
      </c>
      <c r="G117" s="8" t="s">
        <v>28</v>
      </c>
      <c r="H117" s="8" t="s">
        <v>29</v>
      </c>
      <c r="I117" s="11" t="n">
        <v>39</v>
      </c>
      <c r="J117" s="11" t="s">
        <v>40</v>
      </c>
      <c r="K117" s="10" t="str">
        <f aca="false">G117</f>
        <v>Grundkurs</v>
      </c>
      <c r="L117" s="11" t="s">
        <v>30</v>
      </c>
      <c r="M117" s="11" t="str">
        <f aca="false">B117&amp;"_"&amp;F117&amp;"_"&amp;H117&amp;"_"&amp;I117&amp;J117</f>
        <v>1_x1_1x_G_39d</v>
      </c>
      <c r="N117" s="11" t="str">
        <f aca="false">A117&amp;"-"&amp;B117&amp;"-"&amp;F117&amp;"-"&amp;H117&amp;"-"&amp;I117&amp;J117</f>
        <v>9789152302484-1-x1_1x-G-39d</v>
      </c>
      <c r="O117" s="11" t="str">
        <f aca="false">INDEX([1]'Kap 1'!$E$2:$H$1089,MATCH(Лист1!N117,[1]'Kap 1'!$E$2:$E$1089,0),4)</f>
        <v>Lös</v>
      </c>
      <c r="P117" s="15"/>
      <c r="Q117" s="12" t="str">
        <f aca="false">INDEX([1]Freelancer!$A$1140:$J$2572,MATCH(Лист1!M117,[1]Freelancer!$G$1140:$G$2572,0),9)</f>
        <v>Bestäm vilka värden på $x$ som gör att likheten gäller. Varje $x$ kan här ha två värden. $x^2 = 0,64$</v>
      </c>
      <c r="R117" s="8" t="e">
        <f aca="false">IF(INDEX([1]Freelancer!$A$1140:$J$2572,MATCH(Лист1!M117,[1]Freelancer!$G$1140:$G$2572,0),10)=0,"",INDEX([1]Freelancer!$A$1140:$J$2572,MATCH(Лист1!M117,[1]Freelancer!$G$1140:$G$2572,0),10))</f>
        <v>#N/A</v>
      </c>
      <c r="S117" s="13" t="s">
        <v>130</v>
      </c>
      <c r="T117" s="13" t="str">
        <f aca="false">"y"&amp;S117&amp;"y"</f>
        <v>y6_2y</v>
      </c>
      <c r="U117" s="13" t="str">
        <f aca="false">INDEX([1]Lista!$O$2:$S$206,MATCH(Лист1!T117,[1]Lista!$P$2:$P$206,0),3)</f>
        <v>Problemlösning - Samband &amp; förändring</v>
      </c>
      <c r="V117" s="13" t="str">
        <f aca="false">INDEX([1]Lista!$O$2:$S$206,MATCH(Лист1!T117,[1]Lista!$P$2:$P$206,0),4)</f>
        <v>P_6_2</v>
      </c>
      <c r="W117" s="13" t="str">
        <f aca="false">INDEX([1]Lista!$O$2:$S$206,MATCH(Лист1!T117,[1]Lista!$P$2:$P$206,0),5)</f>
        <v>Problemlösning - Samband &amp; förändring</v>
      </c>
      <c r="X117" s="14" t="s">
        <v>32</v>
      </c>
    </row>
    <row r="118" customFormat="false" ht="15.65" hidden="false" customHeight="false" outlineLevel="0" collapsed="false">
      <c r="A118" s="7" t="n">
        <v>9789152302484</v>
      </c>
      <c r="B118" s="8" t="n">
        <v>1</v>
      </c>
      <c r="C118" s="8" t="s">
        <v>24</v>
      </c>
      <c r="D118" s="8" t="s">
        <v>25</v>
      </c>
      <c r="E118" s="8" t="s">
        <v>26</v>
      </c>
      <c r="F118" s="8" t="s">
        <v>27</v>
      </c>
      <c r="G118" s="8" t="s">
        <v>28</v>
      </c>
      <c r="H118" s="8" t="s">
        <v>29</v>
      </c>
      <c r="I118" s="11" t="n">
        <v>40</v>
      </c>
      <c r="J118" s="11" t="s">
        <v>33</v>
      </c>
      <c r="K118" s="10" t="str">
        <f aca="false">G118</f>
        <v>Grundkurs</v>
      </c>
      <c r="L118" s="11" t="s">
        <v>34</v>
      </c>
      <c r="M118" s="11" t="str">
        <f aca="false">B118&amp;"_"&amp;F118&amp;"_"&amp;H118&amp;"_"&amp;I118&amp;J118</f>
        <v>1_x1_1x_G_40a</v>
      </c>
      <c r="N118" s="11" t="str">
        <f aca="false">A118&amp;"-"&amp;B118&amp;"-"&amp;F118&amp;"-"&amp;H118&amp;"-"&amp;I118&amp;J118</f>
        <v>9789152302484-1-x1_1x-G-40a</v>
      </c>
      <c r="O118" s="11" t="str">
        <f aca="false">INDEX([1]'Kap 1'!$E$2:$H$1089,MATCH(Лист1!N118,[1]'Kap 1'!$E$2:$E$1089,0),4)</f>
        <v>Beräkna</v>
      </c>
      <c r="P118" s="15"/>
      <c r="Q118" s="12" t="str">
        <f aca="false">INDEX([1]Freelancer!$A$1140:$J$2572,MATCH(Лист1!M118,[1]Freelancer!$G$1140:$G$2572,0),9)</f>
        <v>Beräkna $\sqrt{4}$</v>
      </c>
      <c r="R118" s="8" t="e">
        <f aca="false">IF(INDEX([1]Freelancer!$A$1140:$J$2572,MATCH(Лист1!M118,[1]Freelancer!$G$1140:$G$2572,0),10)=0,"",INDEX([1]Freelancer!$A$1140:$J$2572,MATCH(Лист1!M118,[1]Freelancer!$G$1140:$G$2572,0),10))</f>
        <v>#N/A</v>
      </c>
      <c r="S118" s="13" t="s">
        <v>131</v>
      </c>
      <c r="T118" s="13" t="str">
        <f aca="false">"y"&amp;S118&amp;"y"</f>
        <v>y6_3y</v>
      </c>
      <c r="U118" s="13" t="str">
        <f aca="false">INDEX([1]Lista!$O$2:$S$206,MATCH(Лист1!T118,[1]Lista!$P$2:$P$206,0),3)</f>
        <v>Problemlösning - Sannolikhet och statistik</v>
      </c>
      <c r="V118" s="13" t="str">
        <f aca="false">INDEX([1]Lista!$O$2:$S$206,MATCH(Лист1!T118,[1]Lista!$P$2:$P$206,0),4)</f>
        <v>P_6_3</v>
      </c>
      <c r="W118" s="13" t="str">
        <f aca="false">INDEX([1]Lista!$O$2:$S$206,MATCH(Лист1!T118,[1]Lista!$P$2:$P$206,0),5)</f>
        <v>Problemlösning - Sannolikhet och statistik</v>
      </c>
      <c r="X118" s="14" t="s">
        <v>32</v>
      </c>
    </row>
    <row r="119" customFormat="false" ht="15.65" hidden="false" customHeight="false" outlineLevel="0" collapsed="false">
      <c r="A119" s="7" t="n">
        <v>9789152302484</v>
      </c>
      <c r="B119" s="8" t="n">
        <v>1</v>
      </c>
      <c r="C119" s="8" t="s">
        <v>24</v>
      </c>
      <c r="D119" s="8" t="s">
        <v>25</v>
      </c>
      <c r="E119" s="8" t="s">
        <v>26</v>
      </c>
      <c r="F119" s="8" t="s">
        <v>27</v>
      </c>
      <c r="G119" s="8" t="s">
        <v>28</v>
      </c>
      <c r="H119" s="8" t="s">
        <v>29</v>
      </c>
      <c r="I119" s="11" t="n">
        <v>40</v>
      </c>
      <c r="J119" s="11" t="s">
        <v>36</v>
      </c>
      <c r="K119" s="10" t="str">
        <f aca="false">G119</f>
        <v>Grundkurs</v>
      </c>
      <c r="L119" s="11" t="s">
        <v>34</v>
      </c>
      <c r="M119" s="11" t="str">
        <f aca="false">B119&amp;"_"&amp;F119&amp;"_"&amp;H119&amp;"_"&amp;I119&amp;J119</f>
        <v>1_x1_1x_G_40b</v>
      </c>
      <c r="N119" s="11" t="str">
        <f aca="false">A119&amp;"-"&amp;B119&amp;"-"&amp;F119&amp;"-"&amp;H119&amp;"-"&amp;I119&amp;J119</f>
        <v>9789152302484-1-x1_1x-G-40b</v>
      </c>
      <c r="O119" s="11" t="str">
        <f aca="false">INDEX([1]'Kap 1'!$E$2:$H$1089,MATCH(Лист1!N119,[1]'Kap 1'!$E$2:$E$1089,0),4)</f>
        <v>Beräkna</v>
      </c>
      <c r="P119" s="15"/>
      <c r="Q119" s="12" t="str">
        <f aca="false">INDEX([1]Freelancer!$A$1140:$J$2572,MATCH(Лист1!M119,[1]Freelancer!$G$1140:$G$2572,0),9)</f>
        <v>Beräkna $\sqrt{36}$</v>
      </c>
      <c r="R119" s="8" t="e">
        <f aca="false">IF(INDEX([1]Freelancer!$A$1140:$J$2572,MATCH(Лист1!M119,[1]Freelancer!$G$1140:$G$2572,0),10)=0,"",INDEX([1]Freelancer!$A$1140:$J$2572,MATCH(Лист1!M119,[1]Freelancer!$G$1140:$G$2572,0),10))</f>
        <v>#N/A</v>
      </c>
      <c r="S119" s="13" t="s">
        <v>132</v>
      </c>
      <c r="T119" s="13" t="str">
        <f aca="false">"y"&amp;S119&amp;"y"</f>
        <v>y1_3_10y</v>
      </c>
      <c r="U119" s="13" t="str">
        <f aca="false">INDEX([1]Lista!$O$2:$S$206,MATCH(Лист1!T119,[1]Lista!$P$2:$P$206,0),3)</f>
        <v>Ekvationer - Kvadratkomplettering</v>
      </c>
      <c r="V119" s="13" t="str">
        <f aca="false">INDEX([1]Lista!$O$2:$S$206,MATCH(Лист1!T119,[1]Lista!$P$2:$P$206,0),4)</f>
        <v>T_1_3</v>
      </c>
      <c r="W119" s="13" t="str">
        <f aca="false">INDEX([1]Lista!$O$2:$S$206,MATCH(Лист1!T119,[1]Lista!$P$2:$P$206,0),5)</f>
        <v>Ekvationer</v>
      </c>
      <c r="X119" s="14" t="s">
        <v>32</v>
      </c>
    </row>
    <row r="120" customFormat="false" ht="15.65" hidden="false" customHeight="false" outlineLevel="0" collapsed="false">
      <c r="A120" s="7" t="n">
        <v>9789152302484</v>
      </c>
      <c r="B120" s="8" t="n">
        <v>1</v>
      </c>
      <c r="C120" s="8" t="s">
        <v>24</v>
      </c>
      <c r="D120" s="8" t="s">
        <v>25</v>
      </c>
      <c r="E120" s="8" t="s">
        <v>26</v>
      </c>
      <c r="F120" s="8" t="s">
        <v>27</v>
      </c>
      <c r="G120" s="8" t="s">
        <v>28</v>
      </c>
      <c r="H120" s="8" t="s">
        <v>29</v>
      </c>
      <c r="I120" s="11" t="n">
        <v>40</v>
      </c>
      <c r="J120" s="11" t="s">
        <v>38</v>
      </c>
      <c r="K120" s="10" t="str">
        <f aca="false">G120</f>
        <v>Grundkurs</v>
      </c>
      <c r="L120" s="11" t="s">
        <v>34</v>
      </c>
      <c r="M120" s="11" t="str">
        <f aca="false">B120&amp;"_"&amp;F120&amp;"_"&amp;H120&amp;"_"&amp;I120&amp;J120</f>
        <v>1_x1_1x_G_40c</v>
      </c>
      <c r="N120" s="11" t="str">
        <f aca="false">A120&amp;"-"&amp;B120&amp;"-"&amp;F120&amp;"-"&amp;H120&amp;"-"&amp;I120&amp;J120</f>
        <v>9789152302484-1-x1_1x-G-40c</v>
      </c>
      <c r="O120" s="11" t="str">
        <f aca="false">INDEX([1]'Kap 1'!$E$2:$H$1089,MATCH(Лист1!N120,[1]'Kap 1'!$E$2:$E$1089,0),4)</f>
        <v>Beräkna</v>
      </c>
      <c r="P120" s="15"/>
      <c r="Q120" s="12" t="str">
        <f aca="false">INDEX([1]Freelancer!$A$1140:$J$2572,MATCH(Лист1!M120,[1]Freelancer!$G$1140:$G$2572,0),9)</f>
        <v>Beräkna $\sqrt{100}$</v>
      </c>
      <c r="R120" s="8" t="e">
        <f aca="false">IF(INDEX([1]Freelancer!$A$1140:$J$2572,MATCH(Лист1!M120,[1]Freelancer!$G$1140:$G$2572,0),10)=0,"",INDEX([1]Freelancer!$A$1140:$J$2572,MATCH(Лист1!M120,[1]Freelancer!$G$1140:$G$2572,0),10))</f>
        <v>#N/A</v>
      </c>
      <c r="S120" s="13" t="s">
        <v>133</v>
      </c>
      <c r="T120" s="13" t="str">
        <f aca="false">"y"&amp;S120&amp;"y"</f>
        <v>y4_9y</v>
      </c>
      <c r="U120" s="13" t="str">
        <f aca="false">INDEX([1]Lista!$O$2:$S$206,MATCH(Лист1!T120,[1]Lista!$P$2:$P$206,0),3)</f>
        <v>Implikation och ekvivalens</v>
      </c>
      <c r="V120" s="13" t="str">
        <f aca="false">INDEX([1]Lista!$O$2:$S$206,MATCH(Лист1!T120,[1]Lista!$P$2:$P$206,0),4)</f>
        <v>G_4_9</v>
      </c>
      <c r="W120" s="13" t="str">
        <f aca="false">INDEX([1]Lista!$O$2:$S$206,MATCH(Лист1!T120,[1]Lista!$P$2:$P$206,0),5)</f>
        <v>Implikation och ekvivalens</v>
      </c>
      <c r="X120" s="14" t="s">
        <v>32</v>
      </c>
    </row>
    <row r="121" customFormat="false" ht="15.65" hidden="false" customHeight="false" outlineLevel="0" collapsed="false">
      <c r="A121" s="7" t="n">
        <v>9789152302484</v>
      </c>
      <c r="B121" s="8" t="n">
        <v>1</v>
      </c>
      <c r="C121" s="8" t="s">
        <v>24</v>
      </c>
      <c r="D121" s="8" t="s">
        <v>25</v>
      </c>
      <c r="E121" s="8" t="s">
        <v>26</v>
      </c>
      <c r="F121" s="8" t="s">
        <v>27</v>
      </c>
      <c r="G121" s="8" t="s">
        <v>28</v>
      </c>
      <c r="H121" s="8" t="s">
        <v>29</v>
      </c>
      <c r="I121" s="11" t="n">
        <v>40</v>
      </c>
      <c r="J121" s="11" t="s">
        <v>40</v>
      </c>
      <c r="K121" s="10" t="str">
        <f aca="false">G121</f>
        <v>Grundkurs</v>
      </c>
      <c r="L121" s="11" t="s">
        <v>34</v>
      </c>
      <c r="M121" s="11" t="str">
        <f aca="false">B121&amp;"_"&amp;F121&amp;"_"&amp;H121&amp;"_"&amp;I121&amp;J121</f>
        <v>1_x1_1x_G_40d</v>
      </c>
      <c r="N121" s="11" t="str">
        <f aca="false">A121&amp;"-"&amp;B121&amp;"-"&amp;F121&amp;"-"&amp;H121&amp;"-"&amp;I121&amp;J121</f>
        <v>9789152302484-1-x1_1x-G-40d</v>
      </c>
      <c r="O121" s="11" t="str">
        <f aca="false">INDEX([1]'Kap 1'!$E$2:$H$1089,MATCH(Лист1!N121,[1]'Kap 1'!$E$2:$E$1089,0),4)</f>
        <v>Beräkna</v>
      </c>
      <c r="P121" s="15"/>
      <c r="Q121" s="12" t="str">
        <f aca="false">INDEX([1]Freelancer!$A$1140:$J$2572,MATCH(Лист1!M121,[1]Freelancer!$G$1140:$G$2572,0),9)</f>
        <v>Beräkna $\sqrt{49}$</v>
      </c>
      <c r="R121" s="8" t="e">
        <f aca="false">IF(INDEX([1]Freelancer!$A$1140:$J$2572,MATCH(Лист1!M121,[1]Freelancer!$G$1140:$G$2572,0),10)=0,"",INDEX([1]Freelancer!$A$1140:$J$2572,MATCH(Лист1!M121,[1]Freelancer!$G$1140:$G$2572,0),10))</f>
        <v>#N/A</v>
      </c>
      <c r="S121" s="13" t="s">
        <v>114</v>
      </c>
      <c r="T121" s="13" t="str">
        <f aca="false">"y"&amp;S121&amp;"y"</f>
        <v>y4_22y</v>
      </c>
      <c r="U121" s="13" t="str">
        <f aca="false">INDEX([1]Lista!$O$2:$S$206,MATCH(Лист1!T121,[1]Lista!$P$2:$P$206,0),3)</f>
        <v>Trigonometri</v>
      </c>
      <c r="V121" s="13" t="str">
        <f aca="false">INDEX([1]Lista!$O$2:$S$206,MATCH(Лист1!T121,[1]Lista!$P$2:$P$206,0),4)</f>
        <v>G_4_22</v>
      </c>
      <c r="W121" s="13" t="str">
        <f aca="false">INDEX([1]Lista!$O$2:$S$206,MATCH(Лист1!T121,[1]Lista!$P$2:$P$206,0),5)</f>
        <v>Trigonometri</v>
      </c>
      <c r="X121" s="14" t="s">
        <v>32</v>
      </c>
    </row>
    <row r="122" customFormat="false" ht="15.65" hidden="false" customHeight="false" outlineLevel="0" collapsed="false">
      <c r="A122" s="7" t="n">
        <v>9789152302484</v>
      </c>
      <c r="B122" s="8" t="n">
        <v>1</v>
      </c>
      <c r="C122" s="8" t="s">
        <v>24</v>
      </c>
      <c r="D122" s="8" t="s">
        <v>25</v>
      </c>
      <c r="E122" s="8" t="s">
        <v>26</v>
      </c>
      <c r="F122" s="8" t="s">
        <v>27</v>
      </c>
      <c r="G122" s="8" t="s">
        <v>28</v>
      </c>
      <c r="H122" s="8" t="s">
        <v>29</v>
      </c>
      <c r="I122" s="11" t="n">
        <v>41</v>
      </c>
      <c r="J122" s="11" t="s">
        <v>33</v>
      </c>
      <c r="K122" s="10" t="str">
        <f aca="false">G122</f>
        <v>Grundkurs</v>
      </c>
      <c r="L122" s="11" t="s">
        <v>30</v>
      </c>
      <c r="M122" s="11" t="str">
        <f aca="false">B122&amp;"_"&amp;F122&amp;"_"&amp;H122&amp;"_"&amp;I122&amp;J122</f>
        <v>1_x1_1x_G_41a</v>
      </c>
      <c r="N122" s="11" t="str">
        <f aca="false">A122&amp;"-"&amp;B122&amp;"-"&amp;F122&amp;"-"&amp;H122&amp;"-"&amp;I122&amp;J122</f>
        <v>9789152302484-1-x1_1x-G-41a</v>
      </c>
      <c r="O122" s="11" t="str">
        <f aca="false">INDEX([1]'Kap 1'!$E$2:$H$1089,MATCH(Лист1!N122,[1]'Kap 1'!$E$2:$E$1089,0),4)</f>
        <v>Beräkna</v>
      </c>
      <c r="P122" s="15"/>
      <c r="Q122" s="12" t="str">
        <f aca="false">INDEX([1]Freelancer!$A$1140:$J$2572,MATCH(Лист1!M122,[1]Freelancer!$G$1140:$G$2572,0),9)</f>
        <v>Beräkna $\sqrt{0,04}$</v>
      </c>
      <c r="R122" s="8" t="e">
        <f aca="false">IF(INDEX([1]Freelancer!$A$1140:$J$2572,MATCH(Лист1!M122,[1]Freelancer!$G$1140:$G$2572,0),10)=0,"",INDEX([1]Freelancer!$A$1140:$J$2572,MATCH(Лист1!M122,[1]Freelancer!$G$1140:$G$2572,0),10))</f>
        <v>#N/A</v>
      </c>
      <c r="S122" s="13" t="s">
        <v>134</v>
      </c>
      <c r="T122" s="13" t="str">
        <f aca="false">"y"&amp;S122&amp;"y"</f>
        <v>y1_6_2y</v>
      </c>
      <c r="U122" s="13" t="str">
        <f aca="false">INDEX([1]Lista!$O$2:$S$206,MATCH(Лист1!T122,[1]Lista!$P$2:$P$206,0),3)</f>
        <v>Enheter - Tid</v>
      </c>
      <c r="V122" s="13" t="str">
        <f aca="false">INDEX([1]Lista!$O$2:$S$206,MATCH(Лист1!T122,[1]Lista!$P$2:$P$206,0),4)</f>
        <v>T_1_6</v>
      </c>
      <c r="W122" s="13" t="str">
        <f aca="false">INDEX([1]Lista!$O$2:$S$206,MATCH(Лист1!T122,[1]Lista!$P$2:$P$206,0),5)</f>
        <v>Enheter</v>
      </c>
      <c r="X122" s="14" t="s">
        <v>32</v>
      </c>
    </row>
    <row r="123" customFormat="false" ht="15.65" hidden="false" customHeight="false" outlineLevel="0" collapsed="false">
      <c r="A123" s="7" t="n">
        <v>9789152302484</v>
      </c>
      <c r="B123" s="8" t="n">
        <v>1</v>
      </c>
      <c r="C123" s="8" t="s">
        <v>24</v>
      </c>
      <c r="D123" s="8" t="s">
        <v>25</v>
      </c>
      <c r="E123" s="8" t="s">
        <v>26</v>
      </c>
      <c r="F123" s="8" t="s">
        <v>27</v>
      </c>
      <c r="G123" s="8" t="s">
        <v>28</v>
      </c>
      <c r="H123" s="8" t="s">
        <v>29</v>
      </c>
      <c r="I123" s="11" t="n">
        <v>41</v>
      </c>
      <c r="J123" s="11" t="s">
        <v>36</v>
      </c>
      <c r="K123" s="10" t="str">
        <f aca="false">G123</f>
        <v>Grundkurs</v>
      </c>
      <c r="L123" s="11" t="s">
        <v>30</v>
      </c>
      <c r="M123" s="11" t="str">
        <f aca="false">B123&amp;"_"&amp;F123&amp;"_"&amp;H123&amp;"_"&amp;I123&amp;J123</f>
        <v>1_x1_1x_G_41b</v>
      </c>
      <c r="N123" s="11" t="str">
        <f aca="false">A123&amp;"-"&amp;B123&amp;"-"&amp;F123&amp;"-"&amp;H123&amp;"-"&amp;I123&amp;J123</f>
        <v>9789152302484-1-x1_1x-G-41b</v>
      </c>
      <c r="O123" s="11" t="str">
        <f aca="false">INDEX([1]'Kap 1'!$E$2:$H$1089,MATCH(Лист1!N123,[1]'Kap 1'!$E$2:$E$1089,0),4)</f>
        <v>Beräkna</v>
      </c>
      <c r="P123" s="15"/>
      <c r="Q123" s="12" t="str">
        <f aca="false">INDEX([1]Freelancer!$A$1140:$J$2572,MATCH(Лист1!M123,[1]Freelancer!$G$1140:$G$2572,0),9)</f>
        <v>Beräkna $\sqrt{0,09}$</v>
      </c>
      <c r="R123" s="8" t="e">
        <f aca="false">IF(INDEX([1]Freelancer!$A$1140:$J$2572,MATCH(Лист1!M123,[1]Freelancer!$G$1140:$G$2572,0),10)=0,"",INDEX([1]Freelancer!$A$1140:$J$2572,MATCH(Лист1!M123,[1]Freelancer!$G$1140:$G$2572,0),10))</f>
        <v>#N/A</v>
      </c>
      <c r="S123" s="13" t="s">
        <v>135</v>
      </c>
      <c r="T123" s="13" t="str">
        <f aca="false">"y"&amp;S123&amp;"y"</f>
        <v>y2_20y</v>
      </c>
      <c r="U123" s="13" t="str">
        <f aca="false">INDEX([1]Lista!$O$2:$S$206,MATCH(Лист1!T123,[1]Lista!$P$2:$P$206,0),3)</f>
        <v>Proportionalitet</v>
      </c>
      <c r="V123" s="13" t="str">
        <f aca="false">INDEX([1]Lista!$O$2:$S$206,MATCH(Лист1!T123,[1]Lista!$P$2:$P$206,0),4)</f>
        <v>SF_2_20</v>
      </c>
      <c r="W123" s="13" t="str">
        <f aca="false">INDEX([1]Lista!$O$2:$S$206,MATCH(Лист1!T123,[1]Lista!$P$2:$P$206,0),5)</f>
        <v>Proportionalitet</v>
      </c>
      <c r="X123" s="14" t="s">
        <v>32</v>
      </c>
    </row>
    <row r="124" customFormat="false" ht="15.65" hidden="false" customHeight="false" outlineLevel="0" collapsed="false">
      <c r="A124" s="7" t="n">
        <v>9789152302484</v>
      </c>
      <c r="B124" s="8" t="n">
        <v>1</v>
      </c>
      <c r="C124" s="8" t="s">
        <v>24</v>
      </c>
      <c r="D124" s="8" t="s">
        <v>25</v>
      </c>
      <c r="E124" s="8" t="s">
        <v>26</v>
      </c>
      <c r="F124" s="8" t="s">
        <v>27</v>
      </c>
      <c r="G124" s="8" t="s">
        <v>28</v>
      </c>
      <c r="H124" s="8" t="s">
        <v>29</v>
      </c>
      <c r="I124" s="11" t="n">
        <v>41</v>
      </c>
      <c r="J124" s="11" t="s">
        <v>38</v>
      </c>
      <c r="K124" s="10" t="str">
        <f aca="false">G124</f>
        <v>Grundkurs</v>
      </c>
      <c r="L124" s="11" t="s">
        <v>30</v>
      </c>
      <c r="M124" s="11" t="str">
        <f aca="false">B124&amp;"_"&amp;F124&amp;"_"&amp;H124&amp;"_"&amp;I124&amp;J124</f>
        <v>1_x1_1x_G_41c</v>
      </c>
      <c r="N124" s="11" t="str">
        <f aca="false">A124&amp;"-"&amp;B124&amp;"-"&amp;F124&amp;"-"&amp;H124&amp;"-"&amp;I124&amp;J124</f>
        <v>9789152302484-1-x1_1x-G-41c</v>
      </c>
      <c r="O124" s="11" t="str">
        <f aca="false">INDEX([1]'Kap 1'!$E$2:$H$1089,MATCH(Лист1!N124,[1]'Kap 1'!$E$2:$E$1089,0),4)</f>
        <v>Beräkna</v>
      </c>
      <c r="P124" s="15"/>
      <c r="Q124" s="12" t="str">
        <f aca="false">INDEX([1]Freelancer!$A$1140:$J$2572,MATCH(Лист1!M124,[1]Freelancer!$G$1140:$G$2572,0),9)</f>
        <v>Beräkna $\sqrt{0,25}$</v>
      </c>
      <c r="R124" s="8" t="e">
        <f aca="false">IF(INDEX([1]Freelancer!$A$1140:$J$2572,MATCH(Лист1!M124,[1]Freelancer!$G$1140:$G$2572,0),10)=0,"",INDEX([1]Freelancer!$A$1140:$J$2572,MATCH(Лист1!M124,[1]Freelancer!$G$1140:$G$2572,0),10))</f>
        <v>#N/A</v>
      </c>
      <c r="S124" s="13" t="s">
        <v>72</v>
      </c>
      <c r="T124" s="13" t="str">
        <f aca="false">"y"&amp;S124&amp;"y"</f>
        <v>y4_12_2y</v>
      </c>
      <c r="U124" s="13" t="str">
        <f aca="false">INDEX([1]Lista!$O$2:$S$206,MATCH(Лист1!T124,[1]Lista!$P$2:$P$206,0),3)</f>
        <v>Likformighet - Trianglar</v>
      </c>
      <c r="V124" s="13" t="str">
        <f aca="false">INDEX([1]Lista!$O$2:$S$206,MATCH(Лист1!T124,[1]Lista!$P$2:$P$206,0),4)</f>
        <v>G_4_12</v>
      </c>
      <c r="W124" s="13" t="str">
        <f aca="false">INDEX([1]Lista!$O$2:$S$206,MATCH(Лист1!T124,[1]Lista!$P$2:$P$206,0),5)</f>
        <v>Likformighet</v>
      </c>
      <c r="X124" s="14" t="s">
        <v>32</v>
      </c>
    </row>
    <row r="125" customFormat="false" ht="15.65" hidden="false" customHeight="false" outlineLevel="0" collapsed="false">
      <c r="A125" s="7" t="n">
        <v>9789152302484</v>
      </c>
      <c r="B125" s="8" t="n">
        <v>1</v>
      </c>
      <c r="C125" s="8" t="s">
        <v>24</v>
      </c>
      <c r="D125" s="8" t="s">
        <v>25</v>
      </c>
      <c r="E125" s="8" t="s">
        <v>26</v>
      </c>
      <c r="F125" s="8" t="s">
        <v>27</v>
      </c>
      <c r="G125" s="8" t="s">
        <v>28</v>
      </c>
      <c r="H125" s="8" t="s">
        <v>29</v>
      </c>
      <c r="I125" s="11" t="n">
        <v>41</v>
      </c>
      <c r="J125" s="11" t="s">
        <v>40</v>
      </c>
      <c r="K125" s="10" t="str">
        <f aca="false">G125</f>
        <v>Grundkurs</v>
      </c>
      <c r="L125" s="11" t="s">
        <v>30</v>
      </c>
      <c r="M125" s="11" t="str">
        <f aca="false">B125&amp;"_"&amp;F125&amp;"_"&amp;H125&amp;"_"&amp;I125&amp;J125</f>
        <v>1_x1_1x_G_41d</v>
      </c>
      <c r="N125" s="11" t="str">
        <f aca="false">A125&amp;"-"&amp;B125&amp;"-"&amp;F125&amp;"-"&amp;H125&amp;"-"&amp;I125&amp;J125</f>
        <v>9789152302484-1-x1_1x-G-41d</v>
      </c>
      <c r="O125" s="11" t="str">
        <f aca="false">INDEX([1]'Kap 1'!$E$2:$H$1089,MATCH(Лист1!N125,[1]'Kap 1'!$E$2:$E$1089,0),4)</f>
        <v>Beräkna</v>
      </c>
      <c r="P125" s="15"/>
      <c r="Q125" s="12" t="str">
        <f aca="false">INDEX([1]Freelancer!$A$1140:$J$2572,MATCH(Лист1!M125,[1]Freelancer!$G$1140:$G$2572,0),9)</f>
        <v>Beräkna $\sqrt{0,01}$</v>
      </c>
      <c r="R125" s="8" t="e">
        <f aca="false">IF(INDEX([1]Freelancer!$A$1140:$J$2572,MATCH(Лист1!M125,[1]Freelancer!$G$1140:$G$2572,0),10)=0,"",INDEX([1]Freelancer!$A$1140:$J$2572,MATCH(Лист1!M125,[1]Freelancer!$G$1140:$G$2572,0),10))</f>
        <v>#N/A</v>
      </c>
      <c r="S125" s="13" t="s">
        <v>136</v>
      </c>
      <c r="T125" s="13" t="str">
        <f aca="false">"y"&amp;S125&amp;"y"</f>
        <v>y2_8y</v>
      </c>
      <c r="U125" s="13" t="str">
        <f aca="false">INDEX([1]Lista!$O$2:$S$206,MATCH(Лист1!T125,[1]Lista!$P$2:$P$206,0),3)</f>
        <v>Funktioner</v>
      </c>
      <c r="V125" s="13" t="str">
        <f aca="false">INDEX([1]Lista!$O$2:$S$206,MATCH(Лист1!T125,[1]Lista!$P$2:$P$206,0),4)</f>
        <v>SF_2_8</v>
      </c>
      <c r="W125" s="13" t="str">
        <f aca="false">INDEX([1]Lista!$O$2:$S$206,MATCH(Лист1!T125,[1]Lista!$P$2:$P$206,0),5)</f>
        <v>Funktioner</v>
      </c>
      <c r="X125" s="14" t="s">
        <v>32</v>
      </c>
    </row>
    <row r="126" customFormat="false" ht="15.65" hidden="false" customHeight="false" outlineLevel="0" collapsed="false">
      <c r="A126" s="7" t="n">
        <v>9789152302484</v>
      </c>
      <c r="B126" s="8" t="n">
        <v>1</v>
      </c>
      <c r="C126" s="8" t="s">
        <v>24</v>
      </c>
      <c r="D126" s="8" t="s">
        <v>25</v>
      </c>
      <c r="E126" s="8" t="s">
        <v>26</v>
      </c>
      <c r="F126" s="8" t="s">
        <v>27</v>
      </c>
      <c r="G126" s="8" t="s">
        <v>28</v>
      </c>
      <c r="H126" s="8" t="s">
        <v>29</v>
      </c>
      <c r="I126" s="11" t="n">
        <v>42</v>
      </c>
      <c r="J126" s="11" t="s">
        <v>33</v>
      </c>
      <c r="K126" s="10" t="str">
        <f aca="false">G126</f>
        <v>Grundkurs</v>
      </c>
      <c r="L126" s="11" t="s">
        <v>34</v>
      </c>
      <c r="M126" s="11" t="str">
        <f aca="false">B126&amp;"_"&amp;F126&amp;"_"&amp;H126&amp;"_"&amp;I126&amp;J126</f>
        <v>1_x1_1x_G_42a</v>
      </c>
      <c r="N126" s="11" t="str">
        <f aca="false">A126&amp;"-"&amp;B126&amp;"-"&amp;F126&amp;"-"&amp;H126&amp;"-"&amp;I126&amp;J126</f>
        <v>9789152302484-1-x1_1x-G-42a</v>
      </c>
      <c r="O126" s="11" t="str">
        <f aca="false">INDEX([1]'Kap 1'!$E$2:$H$1089,MATCH(Лист1!N126,[1]'Kap 1'!$E$2:$E$1089,0),4)</f>
        <v>Beräkna</v>
      </c>
      <c r="P126" s="15"/>
      <c r="Q126" s="12" t="str">
        <f aca="false">INDEX([1]Freelancer!$A$1140:$J$2572,MATCH(Лист1!M126,[1]Freelancer!$G$1140:$G$2572,0),9)</f>
        <v>Mellan vilka heltal ligger talen? $\sqrt{30}$</v>
      </c>
      <c r="R126" s="8" t="e">
        <f aca="false">IF(INDEX([1]Freelancer!$A$1140:$J$2572,MATCH(Лист1!M126,[1]Freelancer!$G$1140:$G$2572,0),10)=0,"",INDEX([1]Freelancer!$A$1140:$J$2572,MATCH(Лист1!M126,[1]Freelancer!$G$1140:$G$2572,0),10))</f>
        <v>#N/A</v>
      </c>
      <c r="S126" s="13" t="s">
        <v>122</v>
      </c>
      <c r="T126" s="13" t="str">
        <f aca="false">"y"&amp;S126&amp;"y"</f>
        <v>y4_3y</v>
      </c>
      <c r="U126" s="13" t="str">
        <f aca="false">INDEX([1]Lista!$O$2:$S$206,MATCH(Лист1!T126,[1]Lista!$P$2:$P$206,0),3)</f>
        <v>Begränsningsarea</v>
      </c>
      <c r="V126" s="13" t="str">
        <f aca="false">INDEX([1]Lista!$O$2:$S$206,MATCH(Лист1!T126,[1]Lista!$P$2:$P$206,0),4)</f>
        <v>G_4_3</v>
      </c>
      <c r="W126" s="13" t="str">
        <f aca="false">INDEX([1]Lista!$O$2:$S$206,MATCH(Лист1!T126,[1]Lista!$P$2:$P$206,0),5)</f>
        <v>Begränsningsarea</v>
      </c>
      <c r="X126" s="14" t="s">
        <v>32</v>
      </c>
    </row>
    <row r="127" customFormat="false" ht="15.65" hidden="false" customHeight="false" outlineLevel="0" collapsed="false">
      <c r="A127" s="7" t="n">
        <v>9789152302484</v>
      </c>
      <c r="B127" s="8" t="n">
        <v>1</v>
      </c>
      <c r="C127" s="8" t="s">
        <v>24</v>
      </c>
      <c r="D127" s="8" t="s">
        <v>25</v>
      </c>
      <c r="E127" s="8" t="s">
        <v>26</v>
      </c>
      <c r="F127" s="8" t="s">
        <v>27</v>
      </c>
      <c r="G127" s="8" t="s">
        <v>28</v>
      </c>
      <c r="H127" s="8" t="s">
        <v>29</v>
      </c>
      <c r="I127" s="11" t="n">
        <v>42</v>
      </c>
      <c r="J127" s="11" t="s">
        <v>36</v>
      </c>
      <c r="K127" s="10" t="str">
        <f aca="false">G127</f>
        <v>Grundkurs</v>
      </c>
      <c r="L127" s="11" t="s">
        <v>34</v>
      </c>
      <c r="M127" s="11" t="str">
        <f aca="false">B127&amp;"_"&amp;F127&amp;"_"&amp;H127&amp;"_"&amp;I127&amp;J127</f>
        <v>1_x1_1x_G_42b</v>
      </c>
      <c r="N127" s="11" t="str">
        <f aca="false">A127&amp;"-"&amp;B127&amp;"-"&amp;F127&amp;"-"&amp;H127&amp;"-"&amp;I127&amp;J127</f>
        <v>9789152302484-1-x1_1x-G-42b</v>
      </c>
      <c r="O127" s="11" t="str">
        <f aca="false">INDEX([1]'Kap 1'!$E$2:$H$1089,MATCH(Лист1!N127,[1]'Kap 1'!$E$2:$E$1089,0),4)</f>
        <v>Beräkna</v>
      </c>
      <c r="P127" s="15"/>
      <c r="Q127" s="12" t="str">
        <f aca="false">INDEX([1]Freelancer!$A$1140:$J$2572,MATCH(Лист1!M127,[1]Freelancer!$G$1140:$G$2572,0),9)</f>
        <v>Mellan vilka heltal ligger talen? $\sqrt{95}$</v>
      </c>
      <c r="R127" s="8" t="e">
        <f aca="false">IF(INDEX([1]Freelancer!$A$1140:$J$2572,MATCH(Лист1!M127,[1]Freelancer!$G$1140:$G$2572,0),10)=0,"",INDEX([1]Freelancer!$A$1140:$J$2572,MATCH(Лист1!M127,[1]Freelancer!$G$1140:$G$2572,0),10))</f>
        <v>#N/A</v>
      </c>
      <c r="S127" s="13" t="s">
        <v>137</v>
      </c>
      <c r="T127" s="13" t="str">
        <f aca="false">"y"&amp;S127&amp;"y"</f>
        <v>y1_17_10y</v>
      </c>
      <c r="U127" s="13" t="str">
        <f aca="false">INDEX([1]Lista!$O$2:$S$206,MATCH(Лист1!T127,[1]Lista!$P$2:$P$206,0),3)</f>
        <v>Tal - Talmängder</v>
      </c>
      <c r="V127" s="13" t="str">
        <f aca="false">INDEX([1]Lista!$O$2:$S$206,MATCH(Лист1!T127,[1]Lista!$P$2:$P$206,0),4)</f>
        <v>T_1_17</v>
      </c>
      <c r="W127" s="13" t="str">
        <f aca="false">INDEX([1]Lista!$O$2:$S$206,MATCH(Лист1!T127,[1]Lista!$P$2:$P$206,0),5)</f>
        <v>Tal</v>
      </c>
      <c r="X127" s="14" t="s">
        <v>32</v>
      </c>
    </row>
    <row r="128" customFormat="false" ht="15.65" hidden="false" customHeight="false" outlineLevel="0" collapsed="false">
      <c r="A128" s="7" t="n">
        <v>9789152302484</v>
      </c>
      <c r="B128" s="8" t="n">
        <v>1</v>
      </c>
      <c r="C128" s="8" t="s">
        <v>24</v>
      </c>
      <c r="D128" s="8" t="s">
        <v>25</v>
      </c>
      <c r="E128" s="8" t="s">
        <v>26</v>
      </c>
      <c r="F128" s="8" t="s">
        <v>27</v>
      </c>
      <c r="G128" s="8" t="s">
        <v>28</v>
      </c>
      <c r="H128" s="8" t="s">
        <v>29</v>
      </c>
      <c r="I128" s="11" t="n">
        <v>42</v>
      </c>
      <c r="J128" s="11" t="s">
        <v>38</v>
      </c>
      <c r="K128" s="10" t="str">
        <f aca="false">G128</f>
        <v>Grundkurs</v>
      </c>
      <c r="L128" s="11" t="s">
        <v>34</v>
      </c>
      <c r="M128" s="11" t="str">
        <f aca="false">B128&amp;"_"&amp;F128&amp;"_"&amp;H128&amp;"_"&amp;I128&amp;J128</f>
        <v>1_x1_1x_G_42c</v>
      </c>
      <c r="N128" s="11" t="str">
        <f aca="false">A128&amp;"-"&amp;B128&amp;"-"&amp;F128&amp;"-"&amp;H128&amp;"-"&amp;I128&amp;J128</f>
        <v>9789152302484-1-x1_1x-G-42c</v>
      </c>
      <c r="O128" s="11" t="str">
        <f aca="false">INDEX([1]'Kap 1'!$E$2:$H$1089,MATCH(Лист1!N128,[1]'Kap 1'!$E$2:$E$1089,0),4)</f>
        <v>Beräkna</v>
      </c>
      <c r="P128" s="15"/>
      <c r="Q128" s="12" t="str">
        <f aca="false">INDEX([1]Freelancer!$A$1140:$J$2572,MATCH(Лист1!M128,[1]Freelancer!$G$1140:$G$2572,0),9)</f>
        <v>Mellan vilka heltal ligger talen? $\sqrt{500}$</v>
      </c>
      <c r="R128" s="8" t="e">
        <f aca="false">IF(INDEX([1]Freelancer!$A$1140:$J$2572,MATCH(Лист1!M128,[1]Freelancer!$G$1140:$G$2572,0),10)=0,"",INDEX([1]Freelancer!$A$1140:$J$2572,MATCH(Лист1!M128,[1]Freelancer!$G$1140:$G$2572,0),10))</f>
        <v>#N/A</v>
      </c>
      <c r="S128" s="13" t="s">
        <v>113</v>
      </c>
      <c r="T128" s="13" t="str">
        <f aca="false">"y"&amp;S128&amp;"y"</f>
        <v>y2_19_7y</v>
      </c>
      <c r="U128" s="13" t="str">
        <f aca="false">INDEX([1]Lista!$O$2:$S$206,MATCH(Лист1!T128,[1]Lista!$P$2:$P$206,0),3)</f>
        <v>Procent - Olika typer av lån</v>
      </c>
      <c r="V128" s="13" t="str">
        <f aca="false">INDEX([1]Lista!$O$2:$S$206,MATCH(Лист1!T128,[1]Lista!$P$2:$P$206,0),4)</f>
        <v>SF_2_19</v>
      </c>
      <c r="W128" s="13" t="str">
        <f aca="false">INDEX([1]Lista!$O$2:$S$206,MATCH(Лист1!T128,[1]Lista!$P$2:$P$206,0),5)</f>
        <v>Procent</v>
      </c>
      <c r="X128" s="14" t="s">
        <v>32</v>
      </c>
    </row>
    <row r="129" customFormat="false" ht="23.85" hidden="false" customHeight="false" outlineLevel="0" collapsed="false">
      <c r="A129" s="7" t="n">
        <v>9789152302484</v>
      </c>
      <c r="B129" s="8" t="n">
        <v>1</v>
      </c>
      <c r="C129" s="8" t="s">
        <v>24</v>
      </c>
      <c r="D129" s="8" t="s">
        <v>25</v>
      </c>
      <c r="E129" s="8" t="s">
        <v>26</v>
      </c>
      <c r="F129" s="8" t="s">
        <v>27</v>
      </c>
      <c r="G129" s="8" t="s">
        <v>28</v>
      </c>
      <c r="H129" s="8" t="s">
        <v>29</v>
      </c>
      <c r="I129" s="11" t="n">
        <v>43</v>
      </c>
      <c r="J129" s="11" t="s">
        <v>33</v>
      </c>
      <c r="K129" s="10" t="str">
        <f aca="false">G129</f>
        <v>Grundkurs</v>
      </c>
      <c r="L129" s="11" t="s">
        <v>30</v>
      </c>
      <c r="M129" s="11" t="str">
        <f aca="false">B129&amp;"_"&amp;F129&amp;"_"&amp;H129&amp;"_"&amp;I129&amp;J129</f>
        <v>1_x1_1x_G_43a</v>
      </c>
      <c r="N129" s="11" t="str">
        <f aca="false">A129&amp;"-"&amp;B129&amp;"-"&amp;F129&amp;"-"&amp;H129&amp;"-"&amp;I129&amp;J129</f>
        <v>9789152302484-1-x1_1x-G-43a</v>
      </c>
      <c r="O129" s="11" t="str">
        <f aca="false">INDEX([1]'Kap 1'!$E$2:$H$1089,MATCH(Лист1!N129,[1]'Kap 1'!$E$2:$E$1089,0),4)</f>
        <v>Beräkna</v>
      </c>
      <c r="P129" s="15" t="s">
        <v>26</v>
      </c>
      <c r="Q129" s="12" t="str">
        <f aca="false">INDEX([1]Freelancer!$A$1140:$J$2572,MATCH(Лист1!M129,[1]Freelancer!$G$1140:$G$2572,0),9)</f>
        <v>Använd räknare och beräkna. Avrunda svaret till två decimaler. $\sqrt{7}$</v>
      </c>
      <c r="R129" s="8" t="e">
        <f aca="false">IF(INDEX([1]Freelancer!$A$1140:$J$2572,MATCH(Лист1!M129,[1]Freelancer!$G$1140:$G$2572,0),10)=0,"",INDEX([1]Freelancer!$A$1140:$J$2572,MATCH(Лист1!M129,[1]Freelancer!$G$1140:$G$2572,0),10))</f>
        <v>#N/A</v>
      </c>
      <c r="S129" s="13" t="s">
        <v>89</v>
      </c>
      <c r="T129" s="13" t="str">
        <f aca="false">"y"&amp;S129&amp;"y"</f>
        <v>y3_2_16y</v>
      </c>
      <c r="U129" s="13" t="str">
        <f aca="false">INDEX([1]Lista!$O$2:$S$206,MATCH(Лист1!T129,[1]Lista!$P$2:$P$206,0),3)</f>
        <v>Statistik - Histogram</v>
      </c>
      <c r="V129" s="13" t="str">
        <f aca="false">INDEX([1]Lista!$O$2:$S$206,MATCH(Лист1!T129,[1]Lista!$P$2:$P$206,0),4)</f>
        <v>SS_3_2</v>
      </c>
      <c r="W129" s="13" t="str">
        <f aca="false">INDEX([1]Lista!$O$2:$S$206,MATCH(Лист1!T129,[1]Lista!$P$2:$P$206,0),5)</f>
        <v>Statistik</v>
      </c>
      <c r="X129" s="14" t="s">
        <v>32</v>
      </c>
    </row>
    <row r="130" customFormat="false" ht="23.85" hidden="false" customHeight="false" outlineLevel="0" collapsed="false">
      <c r="A130" s="7" t="n">
        <v>9789152302484</v>
      </c>
      <c r="B130" s="8" t="n">
        <v>1</v>
      </c>
      <c r="C130" s="8" t="s">
        <v>24</v>
      </c>
      <c r="D130" s="8" t="s">
        <v>25</v>
      </c>
      <c r="E130" s="8" t="s">
        <v>26</v>
      </c>
      <c r="F130" s="8" t="s">
        <v>27</v>
      </c>
      <c r="G130" s="8" t="s">
        <v>28</v>
      </c>
      <c r="H130" s="8" t="s">
        <v>29</v>
      </c>
      <c r="I130" s="11" t="n">
        <v>43</v>
      </c>
      <c r="J130" s="11" t="s">
        <v>36</v>
      </c>
      <c r="K130" s="10" t="str">
        <f aca="false">G130</f>
        <v>Grundkurs</v>
      </c>
      <c r="L130" s="11" t="s">
        <v>30</v>
      </c>
      <c r="M130" s="11" t="str">
        <f aca="false">B130&amp;"_"&amp;F130&amp;"_"&amp;H130&amp;"_"&amp;I130&amp;J130</f>
        <v>1_x1_1x_G_43b</v>
      </c>
      <c r="N130" s="11" t="str">
        <f aca="false">A130&amp;"-"&amp;B130&amp;"-"&amp;F130&amp;"-"&amp;H130&amp;"-"&amp;I130&amp;J130</f>
        <v>9789152302484-1-x1_1x-G-43b</v>
      </c>
      <c r="O130" s="11" t="str">
        <f aca="false">INDEX([1]'Kap 1'!$E$2:$H$1089,MATCH(Лист1!N130,[1]'Kap 1'!$E$2:$E$1089,0),4)</f>
        <v>Beräkna</v>
      </c>
      <c r="P130" s="15" t="s">
        <v>26</v>
      </c>
      <c r="Q130" s="12" t="str">
        <f aca="false">INDEX([1]Freelancer!$A$1140:$J$2572,MATCH(Лист1!M130,[1]Freelancer!$G$1140:$G$2572,0),9)</f>
        <v>Använd räknare och beräkna. Avrunda svaret till två decimaler. $\sqrt{10}$</v>
      </c>
      <c r="R130" s="8" t="e">
        <f aca="false">IF(INDEX([1]Freelancer!$A$1140:$J$2572,MATCH(Лист1!M130,[1]Freelancer!$G$1140:$G$2572,0),10)=0,"",INDEX([1]Freelancer!$A$1140:$J$2572,MATCH(Лист1!M130,[1]Freelancer!$G$1140:$G$2572,0),10))</f>
        <v>#N/A</v>
      </c>
      <c r="S130" s="13" t="s">
        <v>138</v>
      </c>
      <c r="T130" s="13" t="str">
        <f aca="false">"y"&amp;S130&amp;"y"</f>
        <v>y3_2_6y</v>
      </c>
      <c r="U130" s="13" t="str">
        <f aca="false">INDEX([1]Lista!$O$2:$S$206,MATCH(Лист1!T130,[1]Lista!$P$2:$P$206,0),3)</f>
        <v>Statistik - Modellering</v>
      </c>
      <c r="V130" s="13" t="str">
        <f aca="false">INDEX([1]Lista!$O$2:$S$206,MATCH(Лист1!T130,[1]Lista!$P$2:$P$206,0),4)</f>
        <v>SS_3_2</v>
      </c>
      <c r="W130" s="13" t="str">
        <f aca="false">INDEX([1]Lista!$O$2:$S$206,MATCH(Лист1!T130,[1]Lista!$P$2:$P$206,0),5)</f>
        <v>Statistik</v>
      </c>
      <c r="X130" s="14" t="s">
        <v>32</v>
      </c>
    </row>
    <row r="131" customFormat="false" ht="23.85" hidden="false" customHeight="false" outlineLevel="0" collapsed="false">
      <c r="A131" s="7" t="n">
        <v>9789152302484</v>
      </c>
      <c r="B131" s="8" t="n">
        <v>1</v>
      </c>
      <c r="C131" s="8" t="s">
        <v>24</v>
      </c>
      <c r="D131" s="8" t="s">
        <v>25</v>
      </c>
      <c r="E131" s="8" t="s">
        <v>26</v>
      </c>
      <c r="F131" s="8" t="s">
        <v>27</v>
      </c>
      <c r="G131" s="8" t="s">
        <v>28</v>
      </c>
      <c r="H131" s="8" t="s">
        <v>29</v>
      </c>
      <c r="I131" s="11" t="n">
        <v>43</v>
      </c>
      <c r="J131" s="11" t="s">
        <v>38</v>
      </c>
      <c r="K131" s="10" t="str">
        <f aca="false">G131</f>
        <v>Grundkurs</v>
      </c>
      <c r="L131" s="11" t="s">
        <v>30</v>
      </c>
      <c r="M131" s="11" t="str">
        <f aca="false">B131&amp;"_"&amp;F131&amp;"_"&amp;H131&amp;"_"&amp;I131&amp;J131</f>
        <v>1_x1_1x_G_43c</v>
      </c>
      <c r="N131" s="11" t="str">
        <f aca="false">A131&amp;"-"&amp;B131&amp;"-"&amp;F131&amp;"-"&amp;H131&amp;"-"&amp;I131&amp;J131</f>
        <v>9789152302484-1-x1_1x-G-43c</v>
      </c>
      <c r="O131" s="11" t="str">
        <f aca="false">INDEX([1]'Kap 1'!$E$2:$H$1089,MATCH(Лист1!N131,[1]'Kap 1'!$E$2:$E$1089,0),4)</f>
        <v>Beräkna</v>
      </c>
      <c r="P131" s="15" t="s">
        <v>26</v>
      </c>
      <c r="Q131" s="12" t="str">
        <f aca="false">INDEX([1]Freelancer!$A$1140:$J$2572,MATCH(Лист1!M131,[1]Freelancer!$G$1140:$G$2572,0),9)</f>
        <v>Använd räknare och beräkna. Avrunda svaret till två decimaler. $\sqrt{17}$</v>
      </c>
      <c r="R131" s="8" t="e">
        <f aca="false">IF(INDEX([1]Freelancer!$A$1140:$J$2572,MATCH(Лист1!M131,[1]Freelancer!$G$1140:$G$2572,0),10)=0,"",INDEX([1]Freelancer!$A$1140:$J$2572,MATCH(Лист1!M131,[1]Freelancer!$G$1140:$G$2572,0),10))</f>
        <v>#N/A</v>
      </c>
      <c r="S131" s="13" t="s">
        <v>139</v>
      </c>
      <c r="T131" s="13" t="str">
        <f aca="false">"y"&amp;S131&amp;"y"</f>
        <v>y3_2_11y</v>
      </c>
      <c r="U131" s="13" t="str">
        <f aca="false">INDEX([1]Lista!$O$2:$S$206,MATCH(Лист1!T131,[1]Lista!$P$2:$P$206,0),3)</f>
        <v>Statistik - Spridningsmått</v>
      </c>
      <c r="V131" s="13" t="str">
        <f aca="false">INDEX([1]Lista!$O$2:$S$206,MATCH(Лист1!T131,[1]Lista!$P$2:$P$206,0),4)</f>
        <v>SS_3_2</v>
      </c>
      <c r="W131" s="13" t="str">
        <f aca="false">INDEX([1]Lista!$O$2:$S$206,MATCH(Лист1!T131,[1]Lista!$P$2:$P$206,0),5)</f>
        <v>Statistik</v>
      </c>
      <c r="X131" s="14" t="s">
        <v>32</v>
      </c>
    </row>
    <row r="132" customFormat="false" ht="15.65" hidden="false" customHeight="false" outlineLevel="0" collapsed="false">
      <c r="A132" s="7" t="n">
        <v>9789152302484</v>
      </c>
      <c r="B132" s="8" t="n">
        <v>1</v>
      </c>
      <c r="C132" s="8" t="s">
        <v>24</v>
      </c>
      <c r="D132" s="8" t="s">
        <v>25</v>
      </c>
      <c r="E132" s="8" t="s">
        <v>26</v>
      </c>
      <c r="F132" s="8" t="s">
        <v>27</v>
      </c>
      <c r="G132" s="8" t="s">
        <v>28</v>
      </c>
      <c r="H132" s="8" t="s">
        <v>29</v>
      </c>
      <c r="I132" s="11" t="n">
        <v>44</v>
      </c>
      <c r="J132" s="11" t="s">
        <v>33</v>
      </c>
      <c r="K132" s="10" t="str">
        <f aca="false">G132</f>
        <v>Grundkurs</v>
      </c>
      <c r="L132" s="11" t="s">
        <v>34</v>
      </c>
      <c r="M132" s="11" t="str">
        <f aca="false">B132&amp;"_"&amp;F132&amp;"_"&amp;H132&amp;"_"&amp;I132&amp;J132</f>
        <v>1_x1_1x_G_44a</v>
      </c>
      <c r="N132" s="11" t="str">
        <f aca="false">A132&amp;"-"&amp;B132&amp;"-"&amp;F132&amp;"-"&amp;H132&amp;"-"&amp;I132&amp;J132</f>
        <v>9789152302484-1-x1_1x-G-44a</v>
      </c>
      <c r="O132" s="11" t="str">
        <f aca="false">INDEX([1]'Kap 1'!$E$2:$H$1089,MATCH(Лист1!N132,[1]'Kap 1'!$E$2:$E$1089,0),4)</f>
        <v>Beräkna</v>
      </c>
      <c r="P132" s="15"/>
      <c r="Q132" s="12" t="str">
        <f aca="false">INDEX([1]Freelancer!$A$1140:$J$2572,MATCH(Лист1!M132,[1]Freelancer!$G$1140:$G$2572,0),9)</f>
        <v>Rita en kvadrat som har arean 25 cm2</v>
      </c>
      <c r="R132" s="8" t="e">
        <f aca="false">IF(INDEX([1]Freelancer!$A$1140:$J$2572,MATCH(Лист1!M132,[1]Freelancer!$G$1140:$G$2572,0),10)=0,"",INDEX([1]Freelancer!$A$1140:$J$2572,MATCH(Лист1!M132,[1]Freelancer!$G$1140:$G$2572,0),10))</f>
        <v>#N/A</v>
      </c>
      <c r="S132" s="13" t="s">
        <v>140</v>
      </c>
      <c r="T132" s="13" t="str">
        <f aca="false">"y"&amp;S132&amp;"y"</f>
        <v>y2_19_5y</v>
      </c>
      <c r="U132" s="13" t="str">
        <f aca="false">INDEX([1]Lista!$O$2:$S$206,MATCH(Лист1!T132,[1]Lista!$P$2:$P$206,0),3)</f>
        <v>Procent - Jämförelser</v>
      </c>
      <c r="V132" s="13" t="str">
        <f aca="false">INDEX([1]Lista!$O$2:$S$206,MATCH(Лист1!T132,[1]Lista!$P$2:$P$206,0),4)</f>
        <v>SF_2_19</v>
      </c>
      <c r="W132" s="13" t="str">
        <f aca="false">INDEX([1]Lista!$O$2:$S$206,MATCH(Лист1!T132,[1]Lista!$P$2:$P$206,0),5)</f>
        <v>Procent</v>
      </c>
      <c r="X132" s="14" t="s">
        <v>32</v>
      </c>
    </row>
    <row r="133" customFormat="false" ht="15.65" hidden="false" customHeight="false" outlineLevel="0" collapsed="false">
      <c r="A133" s="7" t="n">
        <v>9789152302484</v>
      </c>
      <c r="B133" s="8" t="n">
        <v>1</v>
      </c>
      <c r="C133" s="8" t="s">
        <v>24</v>
      </c>
      <c r="D133" s="8" t="s">
        <v>25</v>
      </c>
      <c r="E133" s="8" t="s">
        <v>26</v>
      </c>
      <c r="F133" s="8" t="s">
        <v>27</v>
      </c>
      <c r="G133" s="8" t="s">
        <v>28</v>
      </c>
      <c r="H133" s="8" t="s">
        <v>29</v>
      </c>
      <c r="I133" s="11" t="n">
        <v>44</v>
      </c>
      <c r="J133" s="11" t="s">
        <v>36</v>
      </c>
      <c r="K133" s="10" t="str">
        <f aca="false">G133</f>
        <v>Grundkurs</v>
      </c>
      <c r="L133" s="11" t="s">
        <v>34</v>
      </c>
      <c r="M133" s="11" t="str">
        <f aca="false">B133&amp;"_"&amp;F133&amp;"_"&amp;H133&amp;"_"&amp;I133&amp;J133</f>
        <v>1_x1_1x_G_44b</v>
      </c>
      <c r="N133" s="11" t="str">
        <f aca="false">A133&amp;"-"&amp;B133&amp;"-"&amp;F133&amp;"-"&amp;H133&amp;"-"&amp;I133&amp;J133</f>
        <v>9789152302484-1-x1_1x-G-44b</v>
      </c>
      <c r="O133" s="11" t="str">
        <f aca="false">INDEX([1]'Kap 1'!$E$2:$H$1089,MATCH(Лист1!N133,[1]'Kap 1'!$E$2:$E$1089,0),4)</f>
        <v>Beräkna</v>
      </c>
      <c r="P133" s="15"/>
      <c r="Q133" s="12" t="str">
        <f aca="false">INDEX([1]Freelancer!$A$1140:$J$2572,MATCH(Лист1!M133,[1]Freelancer!$G$1140:$G$2572,0),9)</f>
        <v>Rita en kvadrat som har arean 20,25 cm2</v>
      </c>
      <c r="R133" s="8" t="e">
        <f aca="false">IF(INDEX([1]Freelancer!$A$1140:$J$2572,MATCH(Лист1!M133,[1]Freelancer!$G$1140:$G$2572,0),10)=0,"",INDEX([1]Freelancer!$A$1140:$J$2572,MATCH(Лист1!M133,[1]Freelancer!$G$1140:$G$2572,0),10))</f>
        <v>#N/A</v>
      </c>
      <c r="S133" s="13" t="s">
        <v>129</v>
      </c>
      <c r="T133" s="13" t="str">
        <f aca="false">"y"&amp;S133&amp;"y"</f>
        <v>y4_18_8y</v>
      </c>
      <c r="U133" s="13" t="str">
        <f aca="false">INDEX([1]Lista!$O$2:$S$206,MATCH(Лист1!T133,[1]Lista!$P$2:$P$206,0),3)</f>
        <v>Satser &amp; bevis - Topptriangelsatsen &amp; transversalsatsen</v>
      </c>
      <c r="V133" s="13" t="str">
        <f aca="false">INDEX([1]Lista!$O$2:$S$206,MATCH(Лист1!T133,[1]Lista!$P$2:$P$206,0),4)</f>
        <v>G_4_18</v>
      </c>
      <c r="W133" s="13" t="str">
        <f aca="false">INDEX([1]Lista!$O$2:$S$206,MATCH(Лист1!T133,[1]Lista!$P$2:$P$206,0),5)</f>
        <v>Satser &amp; bevis</v>
      </c>
      <c r="X133" s="14" t="s">
        <v>32</v>
      </c>
    </row>
    <row r="134" customFormat="false" ht="15.65" hidden="false" customHeight="false" outlineLevel="0" collapsed="false">
      <c r="A134" s="7" t="n">
        <v>9789152302484</v>
      </c>
      <c r="B134" s="8" t="n">
        <v>1</v>
      </c>
      <c r="C134" s="8" t="s">
        <v>24</v>
      </c>
      <c r="D134" s="8" t="s">
        <v>25</v>
      </c>
      <c r="E134" s="8" t="s">
        <v>26</v>
      </c>
      <c r="F134" s="8" t="s">
        <v>27</v>
      </c>
      <c r="G134" s="8" t="s">
        <v>28</v>
      </c>
      <c r="H134" s="8" t="s">
        <v>29</v>
      </c>
      <c r="I134" s="11" t="n">
        <v>44</v>
      </c>
      <c r="J134" s="11" t="s">
        <v>38</v>
      </c>
      <c r="K134" s="10" t="str">
        <f aca="false">G134</f>
        <v>Grundkurs</v>
      </c>
      <c r="L134" s="11" t="s">
        <v>34</v>
      </c>
      <c r="M134" s="11" t="str">
        <f aca="false">B134&amp;"_"&amp;F134&amp;"_"&amp;H134&amp;"_"&amp;I134&amp;J134</f>
        <v>1_x1_1x_G_44c</v>
      </c>
      <c r="N134" s="11" t="str">
        <f aca="false">A134&amp;"-"&amp;B134&amp;"-"&amp;F134&amp;"-"&amp;H134&amp;"-"&amp;I134&amp;J134</f>
        <v>9789152302484-1-x1_1x-G-44c</v>
      </c>
      <c r="O134" s="11" t="str">
        <f aca="false">INDEX([1]'Kap 1'!$E$2:$H$1089,MATCH(Лист1!N134,[1]'Kap 1'!$E$2:$E$1089,0),4)</f>
        <v>Beräkna</v>
      </c>
      <c r="P134" s="15"/>
      <c r="Q134" s="12" t="str">
        <f aca="false">INDEX([1]Freelancer!$A$1140:$J$2572,MATCH(Лист1!M134,[1]Freelancer!$G$1140:$G$2572,0),9)</f>
        <v>Rita en kvadrat som har arean 32,49 cm2</v>
      </c>
      <c r="R134" s="8" t="e">
        <f aca="false">IF(INDEX([1]Freelancer!$A$1140:$J$2572,MATCH(Лист1!M134,[1]Freelancer!$G$1140:$G$2572,0),10)=0,"",INDEX([1]Freelancer!$A$1140:$J$2572,MATCH(Лист1!M134,[1]Freelancer!$G$1140:$G$2572,0),10))</f>
        <v>#N/A</v>
      </c>
      <c r="S134" s="13" t="n">
        <v>6</v>
      </c>
      <c r="T134" s="13" t="str">
        <f aca="false">"y"&amp;S134&amp;"y"</f>
        <v>y6y</v>
      </c>
      <c r="U134" s="13" t="str">
        <f aca="false">INDEX([1]Lista!$O$2:$S$206,MATCH(Лист1!T134,[1]Lista!$P$2:$P$206,0),3)</f>
        <v>Problemlösning</v>
      </c>
      <c r="V134" s="13" t="str">
        <f aca="false">INDEX([1]Lista!$O$2:$S$206,MATCH(Лист1!T134,[1]Lista!$P$2:$P$206,0),4)</f>
        <v>P_6</v>
      </c>
      <c r="W134" s="13" t="str">
        <f aca="false">INDEX([1]Lista!$O$2:$S$206,MATCH(Лист1!T134,[1]Lista!$P$2:$P$206,0),5)</f>
        <v>Problemlösning</v>
      </c>
      <c r="X134" s="14" t="s">
        <v>32</v>
      </c>
    </row>
    <row r="135" customFormat="false" ht="35.05" hidden="false" customHeight="false" outlineLevel="0" collapsed="false">
      <c r="A135" s="7" t="n">
        <v>9789152302484</v>
      </c>
      <c r="B135" s="8" t="n">
        <v>1</v>
      </c>
      <c r="C135" s="8" t="s">
        <v>24</v>
      </c>
      <c r="D135" s="8" t="s">
        <v>25</v>
      </c>
      <c r="E135" s="8" t="s">
        <v>26</v>
      </c>
      <c r="F135" s="8" t="s">
        <v>27</v>
      </c>
      <c r="G135" s="8" t="s">
        <v>28</v>
      </c>
      <c r="H135" s="8" t="s">
        <v>29</v>
      </c>
      <c r="I135" s="11" t="n">
        <v>45</v>
      </c>
      <c r="J135" s="11" t="s">
        <v>33</v>
      </c>
      <c r="K135" s="10" t="str">
        <f aca="false">G135</f>
        <v>Grundkurs</v>
      </c>
      <c r="L135" s="11" t="s">
        <v>30</v>
      </c>
      <c r="M135" s="11" t="str">
        <f aca="false">B135&amp;"_"&amp;F135&amp;"_"&amp;H135&amp;"_"&amp;I135&amp;J135</f>
        <v>1_x1_1x_G_45a</v>
      </c>
      <c r="N135" s="11" t="str">
        <f aca="false">A135&amp;"-"&amp;B135&amp;"-"&amp;F135&amp;"-"&amp;H135&amp;"-"&amp;I135&amp;J135</f>
        <v>9789152302484-1-x1_1x-G-45a</v>
      </c>
      <c r="O135" s="11" t="str">
        <f aca="false">INDEX([1]'Kap 1'!$E$2:$H$1089,MATCH(Лист1!N135,[1]'Kap 1'!$E$2:$E$1089,0),4)</f>
        <v>Beräkna</v>
      </c>
      <c r="P135" s="15" t="s">
        <v>26</v>
      </c>
      <c r="Q135" s="12" t="str">
        <f aca="false">INDEX([1]Freelancer!$A$1140:$J$2572,MATCH(Лист1!M135,[1]Freelancer!$G$1140:$G$2572,0),9)</f>
        <v>Använd räknaren och beräkna hur långa kvadraternas sidor är. Kontrollera genom att mäta sidorna.</v>
      </c>
      <c r="R135" s="8" t="str">
        <f aca="false">IF(INDEX([1]Freelancer!$A$1140:$J$2572,MATCH(Лист1!M135,[1]Freelancer!$G$1140:$G$2572,0),10)=0,"",INDEX([1]Freelancer!$A$1140:$J$2572,MATCH(Лист1!M135,[1]Freelancer!$G$1140:$G$2572,0),10))</f>
        <v>MD9_15_1</v>
      </c>
      <c r="S135" s="13" t="s">
        <v>50</v>
      </c>
      <c r="T135" s="13" t="str">
        <f aca="false">"y"&amp;S135&amp;"y"</f>
        <v>y4_14y</v>
      </c>
      <c r="U135" s="13" t="str">
        <f aca="false">INDEX([1]Lista!$O$2:$S$206,MATCH(Лист1!T135,[1]Lista!$P$2:$P$206,0),3)</f>
        <v>Månghörningar</v>
      </c>
      <c r="V135" s="13" t="str">
        <f aca="false">INDEX([1]Lista!$O$2:$S$206,MATCH(Лист1!T135,[1]Lista!$P$2:$P$206,0),4)</f>
        <v>G_4_14</v>
      </c>
      <c r="W135" s="13" t="str">
        <f aca="false">INDEX([1]Lista!$O$2:$S$206,MATCH(Лист1!T135,[1]Lista!$P$2:$P$206,0),5)</f>
        <v>Månghörningar</v>
      </c>
      <c r="X135" s="14" t="s">
        <v>32</v>
      </c>
    </row>
    <row r="136" customFormat="false" ht="35.05" hidden="false" customHeight="false" outlineLevel="0" collapsed="false">
      <c r="A136" s="7" t="n">
        <v>9789152302484</v>
      </c>
      <c r="B136" s="8" t="n">
        <v>1</v>
      </c>
      <c r="C136" s="8" t="s">
        <v>24</v>
      </c>
      <c r="D136" s="8" t="s">
        <v>25</v>
      </c>
      <c r="E136" s="8" t="s">
        <v>26</v>
      </c>
      <c r="F136" s="8" t="s">
        <v>27</v>
      </c>
      <c r="G136" s="8" t="s">
        <v>28</v>
      </c>
      <c r="H136" s="8" t="s">
        <v>29</v>
      </c>
      <c r="I136" s="11" t="n">
        <v>45</v>
      </c>
      <c r="J136" s="11" t="s">
        <v>36</v>
      </c>
      <c r="K136" s="10" t="str">
        <f aca="false">G136</f>
        <v>Grundkurs</v>
      </c>
      <c r="L136" s="11" t="s">
        <v>30</v>
      </c>
      <c r="M136" s="11" t="str">
        <f aca="false">B136&amp;"_"&amp;F136&amp;"_"&amp;H136&amp;"_"&amp;I136&amp;J136</f>
        <v>1_x1_1x_G_45b</v>
      </c>
      <c r="N136" s="11" t="str">
        <f aca="false">A136&amp;"-"&amp;B136&amp;"-"&amp;F136&amp;"-"&amp;H136&amp;"-"&amp;I136&amp;J136</f>
        <v>9789152302484-1-x1_1x-G-45b</v>
      </c>
      <c r="O136" s="11" t="str">
        <f aca="false">INDEX([1]'Kap 1'!$E$2:$H$1089,MATCH(Лист1!N136,[1]'Kap 1'!$E$2:$E$1089,0),4)</f>
        <v>Beräkna</v>
      </c>
      <c r="P136" s="15" t="s">
        <v>26</v>
      </c>
      <c r="Q136" s="12" t="str">
        <f aca="false">INDEX([1]Freelancer!$A$1140:$J$2572,MATCH(Лист1!M136,[1]Freelancer!$G$1140:$G$2572,0),9)</f>
        <v>Använd räknaren och beräkna hur långa kvadraternas sidor är. Kontrollera genom att mäta sidorna.</v>
      </c>
      <c r="R136" s="8" t="str">
        <f aca="false">IF(INDEX([1]Freelancer!$A$1140:$J$2572,MATCH(Лист1!M136,[1]Freelancer!$G$1140:$G$2572,0),10)=0,"",INDEX([1]Freelancer!$A$1140:$J$2572,MATCH(Лист1!M136,[1]Freelancer!$G$1140:$G$2572,0),10))</f>
        <v>MD9_15_2</v>
      </c>
      <c r="S136" s="13" t="s">
        <v>79</v>
      </c>
      <c r="T136" s="13" t="str">
        <f aca="false">"y"&amp;S136&amp;"y"</f>
        <v>y2_19_12y</v>
      </c>
      <c r="U136" s="13" t="str">
        <f aca="false">INDEX([1]Lista!$O$2:$S$206,MATCH(Лист1!T136,[1]Lista!$P$2:$P$206,0),3)</f>
        <v>Procent - Upprepad procentuell förändring</v>
      </c>
      <c r="V136" s="13" t="str">
        <f aca="false">INDEX([1]Lista!$O$2:$S$206,MATCH(Лист1!T136,[1]Lista!$P$2:$P$206,0),4)</f>
        <v>SF_2_19</v>
      </c>
      <c r="W136" s="13" t="str">
        <f aca="false">INDEX([1]Lista!$O$2:$S$206,MATCH(Лист1!T136,[1]Lista!$P$2:$P$206,0),5)</f>
        <v>Procent</v>
      </c>
      <c r="X136" s="14" t="s">
        <v>32</v>
      </c>
    </row>
    <row r="137" customFormat="false" ht="23.85" hidden="false" customHeight="false" outlineLevel="0" collapsed="false">
      <c r="A137" s="7" t="n">
        <v>9789152302484</v>
      </c>
      <c r="B137" s="8" t="n">
        <v>1</v>
      </c>
      <c r="C137" s="8" t="s">
        <v>24</v>
      </c>
      <c r="D137" s="8" t="s">
        <v>25</v>
      </c>
      <c r="E137" s="8" t="s">
        <v>26</v>
      </c>
      <c r="F137" s="8" t="s">
        <v>27</v>
      </c>
      <c r="G137" s="8" t="s">
        <v>28</v>
      </c>
      <c r="H137" s="8" t="s">
        <v>29</v>
      </c>
      <c r="I137" s="11" t="n">
        <v>46</v>
      </c>
      <c r="J137" s="11"/>
      <c r="K137" s="10" t="str">
        <f aca="false">G137</f>
        <v>Grundkurs</v>
      </c>
      <c r="L137" s="11" t="s">
        <v>34</v>
      </c>
      <c r="M137" s="11" t="str">
        <f aca="false">B137&amp;"_"&amp;F137&amp;"_"&amp;H137&amp;"_"&amp;I137&amp;J137</f>
        <v>1_x1_1x_G_46</v>
      </c>
      <c r="N137" s="11" t="str">
        <f aca="false">A137&amp;"-"&amp;B137&amp;"-"&amp;F137&amp;"-"&amp;H137&amp;"-"&amp;I137&amp;J137</f>
        <v>9789152302484-1-x1_1x-G-46</v>
      </c>
      <c r="O137" s="11" t="str">
        <f aca="false">INDEX([1]'Kap 1'!$E$2:$H$1089,MATCH(Лист1!N137,[1]'Kap 1'!$E$2:$E$1089,0),4)</f>
        <v>Rita</v>
      </c>
      <c r="P137" s="15"/>
      <c r="Q137" s="12" t="str">
        <f aca="false">INDEX([1]Freelancer!$A$1140:$J$2572,MATCH(Лист1!M137,[1]Freelancer!$G$1140:$G$2572,0),9)</f>
        <v>Rita en lämplig tallinje och markera $\sqrt{20}$.</v>
      </c>
      <c r="R137" s="8" t="e">
        <f aca="false">IF(INDEX([1]Freelancer!$A$1140:$J$2572,MATCH(Лист1!M137,[1]Freelancer!$G$1140:$G$2572,0),10)=0,"",INDEX([1]Freelancer!$A$1140:$J$2572,MATCH(Лист1!M137,[1]Freelancer!$G$1140:$G$2572,0),10))</f>
        <v>#N/A</v>
      </c>
      <c r="S137" s="13" t="s">
        <v>115</v>
      </c>
      <c r="T137" s="13" t="str">
        <f aca="false">"y"&amp;S137&amp;"y"</f>
        <v>y1_3_11y</v>
      </c>
      <c r="U137" s="13" t="str">
        <f aca="false">INDEX([1]Lista!$O$2:$S$206,MATCH(Лист1!T137,[1]Lista!$P$2:$P$206,0),3)</f>
        <v>Ekvationer - Logaritmekvationer</v>
      </c>
      <c r="V137" s="13" t="str">
        <f aca="false">INDEX([1]Lista!$O$2:$S$206,MATCH(Лист1!T137,[1]Lista!$P$2:$P$206,0),4)</f>
        <v>T_1_3</v>
      </c>
      <c r="W137" s="13" t="str">
        <f aca="false">INDEX([1]Lista!$O$2:$S$206,MATCH(Лист1!T137,[1]Lista!$P$2:$P$206,0),5)</f>
        <v>Ekvationer</v>
      </c>
      <c r="X137" s="14" t="s">
        <v>32</v>
      </c>
    </row>
    <row r="138" customFormat="false" ht="23.85" hidden="false" customHeight="false" outlineLevel="0" collapsed="false">
      <c r="A138" s="7" t="n">
        <v>9789152302484</v>
      </c>
      <c r="B138" s="8" t="n">
        <v>1</v>
      </c>
      <c r="C138" s="8" t="s">
        <v>24</v>
      </c>
      <c r="D138" s="8" t="s">
        <v>25</v>
      </c>
      <c r="E138" s="8" t="s">
        <v>26</v>
      </c>
      <c r="F138" s="8" t="s">
        <v>27</v>
      </c>
      <c r="G138" s="8" t="s">
        <v>28</v>
      </c>
      <c r="H138" s="8" t="s">
        <v>29</v>
      </c>
      <c r="I138" s="11" t="n">
        <v>47</v>
      </c>
      <c r="J138" s="11" t="s">
        <v>33</v>
      </c>
      <c r="K138" s="10" t="str">
        <f aca="false">G138</f>
        <v>Grundkurs</v>
      </c>
      <c r="L138" s="11" t="s">
        <v>30</v>
      </c>
      <c r="M138" s="11" t="str">
        <f aca="false">B138&amp;"_"&amp;F138&amp;"_"&amp;H138&amp;"_"&amp;I138&amp;J138</f>
        <v>1_x1_1x_G_47a</v>
      </c>
      <c r="N138" s="11" t="str">
        <f aca="false">A138&amp;"-"&amp;B138&amp;"-"&amp;F138&amp;"-"&amp;H138&amp;"-"&amp;I138&amp;J138</f>
        <v>9789152302484-1-x1_1x-G-47a</v>
      </c>
      <c r="O138" s="11" t="str">
        <f aca="false">INDEX([1]'Kap 1'!$E$2:$H$1089,MATCH(Лист1!N138,[1]'Kap 1'!$E$2:$E$1089,0),4)</f>
        <v>Resonera</v>
      </c>
      <c r="P138" s="15"/>
      <c r="Q138" s="12" t="str">
        <f aca="false">INDEX([1]Freelancer!$A$1140:$J$2572,MATCH(Лист1!M138,[1]Freelancer!$G$1140:$G$2572,0),9)</f>
        <v>Mät i triangeln. Svara i millimeter. Hur lång är hypotenusan</v>
      </c>
      <c r="R138" s="8" t="str">
        <f aca="false">IF(INDEX([1]Freelancer!$A$1140:$J$2572,MATCH(Лист1!M138,[1]Freelancer!$G$1140:$G$2572,0),10)=0,"",INDEX([1]Freelancer!$A$1140:$J$2572,MATCH(Лист1!M138,[1]Freelancer!$G$1140:$G$2572,0),10))</f>
        <v>MD9_16_1</v>
      </c>
      <c r="S138" s="13" t="s">
        <v>81</v>
      </c>
      <c r="T138" s="13" t="str">
        <f aca="false">"y"&amp;S138&amp;"y"</f>
        <v>y4_19y</v>
      </c>
      <c r="U138" s="13" t="str">
        <f aca="false">INDEX([1]Lista!$O$2:$S$206,MATCH(Лист1!T138,[1]Lista!$P$2:$P$206,0),3)</f>
        <v>Skala</v>
      </c>
      <c r="V138" s="13" t="str">
        <f aca="false">INDEX([1]Lista!$O$2:$S$206,MATCH(Лист1!T138,[1]Lista!$P$2:$P$206,0),4)</f>
        <v>G_4_19</v>
      </c>
      <c r="W138" s="13" t="str">
        <f aca="false">INDEX([1]Lista!$O$2:$S$206,MATCH(Лист1!T138,[1]Lista!$P$2:$P$206,0),5)</f>
        <v>Skala</v>
      </c>
      <c r="X138" s="14" t="s">
        <v>32</v>
      </c>
    </row>
    <row r="139" customFormat="false" ht="23.85" hidden="false" customHeight="false" outlineLevel="0" collapsed="false">
      <c r="A139" s="7" t="n">
        <v>9789152302484</v>
      </c>
      <c r="B139" s="8" t="n">
        <v>1</v>
      </c>
      <c r="C139" s="8" t="s">
        <v>24</v>
      </c>
      <c r="D139" s="8" t="s">
        <v>25</v>
      </c>
      <c r="E139" s="8" t="s">
        <v>26</v>
      </c>
      <c r="F139" s="8" t="s">
        <v>27</v>
      </c>
      <c r="G139" s="8" t="s">
        <v>28</v>
      </c>
      <c r="H139" s="8" t="s">
        <v>29</v>
      </c>
      <c r="I139" s="11" t="n">
        <v>47</v>
      </c>
      <c r="J139" s="11" t="s">
        <v>36</v>
      </c>
      <c r="K139" s="10" t="str">
        <f aca="false">G139</f>
        <v>Grundkurs</v>
      </c>
      <c r="L139" s="11" t="s">
        <v>30</v>
      </c>
      <c r="M139" s="11" t="str">
        <f aca="false">B139&amp;"_"&amp;F139&amp;"_"&amp;H139&amp;"_"&amp;I139&amp;J139</f>
        <v>1_x1_1x_G_47b</v>
      </c>
      <c r="N139" s="11" t="str">
        <f aca="false">A139&amp;"-"&amp;B139&amp;"-"&amp;F139&amp;"-"&amp;H139&amp;"-"&amp;I139&amp;J139</f>
        <v>9789152302484-1-x1_1x-G-47b</v>
      </c>
      <c r="O139" s="11" t="str">
        <f aca="false">INDEX([1]'Kap 1'!$E$2:$H$1089,MATCH(Лист1!N139,[1]'Kap 1'!$E$2:$E$1089,0),4)</f>
        <v>Resonera</v>
      </c>
      <c r="P139" s="15"/>
      <c r="Q139" s="12" t="str">
        <f aca="false">INDEX([1]Freelancer!$A$1140:$J$2572,MATCH(Лист1!M139,[1]Freelancer!$G$1140:$G$2572,0),9)</f>
        <v>Mät i triangeln. Svara i millimeter. Hur lång är den längsta kateten</v>
      </c>
      <c r="R139" s="8" t="str">
        <f aca="false">IF(INDEX([1]Freelancer!$A$1140:$J$2572,MATCH(Лист1!M139,[1]Freelancer!$G$1140:$G$2572,0),10)=0,"",INDEX([1]Freelancer!$A$1140:$J$2572,MATCH(Лист1!M139,[1]Freelancer!$G$1140:$G$2572,0),10))</f>
        <v>MD9_16_1</v>
      </c>
      <c r="S139" s="13" t="s">
        <v>61</v>
      </c>
      <c r="T139" s="13" t="str">
        <f aca="false">"y"&amp;S139&amp;"y"</f>
        <v>y6_1y</v>
      </c>
      <c r="U139" s="13" t="str">
        <f aca="false">INDEX([1]Lista!$O$2:$S$206,MATCH(Лист1!T139,[1]Lista!$P$2:$P$206,0),3)</f>
        <v>Problemlösning - Geometri</v>
      </c>
      <c r="V139" s="13" t="str">
        <f aca="false">INDEX([1]Lista!$O$2:$S$206,MATCH(Лист1!T139,[1]Lista!$P$2:$P$206,0),4)</f>
        <v>P_6_1</v>
      </c>
      <c r="W139" s="13" t="str">
        <f aca="false">INDEX([1]Lista!$O$2:$S$206,MATCH(Лист1!T139,[1]Lista!$P$2:$P$206,0),5)</f>
        <v>Problemlösning - Geometri</v>
      </c>
      <c r="X139" s="14" t="s">
        <v>32</v>
      </c>
    </row>
    <row r="140" customFormat="false" ht="15.65" hidden="false" customHeight="false" outlineLevel="0" collapsed="false">
      <c r="A140" s="7" t="n">
        <v>9789152302484</v>
      </c>
      <c r="B140" s="8" t="n">
        <v>1</v>
      </c>
      <c r="C140" s="8" t="s">
        <v>24</v>
      </c>
      <c r="D140" s="8" t="s">
        <v>25</v>
      </c>
      <c r="E140" s="8" t="s">
        <v>26</v>
      </c>
      <c r="F140" s="8" t="s">
        <v>27</v>
      </c>
      <c r="G140" s="8" t="s">
        <v>28</v>
      </c>
      <c r="H140" s="8" t="s">
        <v>29</v>
      </c>
      <c r="I140" s="11" t="n">
        <v>48</v>
      </c>
      <c r="J140" s="11" t="s">
        <v>33</v>
      </c>
      <c r="K140" s="10" t="str">
        <f aca="false">G140</f>
        <v>Grundkurs</v>
      </c>
      <c r="L140" s="11" t="s">
        <v>34</v>
      </c>
      <c r="M140" s="11" t="str">
        <f aca="false">B140&amp;"_"&amp;F140&amp;"_"&amp;H140&amp;"_"&amp;I140&amp;J140</f>
        <v>1_x1_1x_G_48a</v>
      </c>
      <c r="N140" s="11" t="str">
        <f aca="false">A140&amp;"-"&amp;B140&amp;"-"&amp;F140&amp;"-"&amp;H140&amp;"-"&amp;I140&amp;J140</f>
        <v>9789152302484-1-x1_1x-G-48a</v>
      </c>
      <c r="O140" s="11" t="str">
        <f aca="false">INDEX([1]'Kap 1'!$E$2:$H$1089,MATCH(Лист1!N140,[1]'Kap 1'!$E$2:$E$1089,0),4)</f>
        <v>Resonera</v>
      </c>
      <c r="P140" s="15"/>
      <c r="Q140" s="12" t="str">
        <f aca="false">INDEX([1]Freelancer!$A$1140:$J$2572,MATCH(Лист1!M140,[1]Freelancer!$G$1140:$G$2572,0),9)</f>
        <v>Beräkna kvadraten på hypotenusan</v>
      </c>
      <c r="R140" s="8" t="e">
        <f aca="false">IF(INDEX([1]Freelancer!$A$1140:$J$2572,MATCH(Лист1!M140,[1]Freelancer!$G$1140:$G$2572,0),10)=0,"",INDEX([1]Freelancer!$A$1140:$J$2572,MATCH(Лист1!M140,[1]Freelancer!$G$1140:$G$2572,0),10))</f>
        <v>#N/A</v>
      </c>
      <c r="S140" s="13" t="s">
        <v>141</v>
      </c>
      <c r="T140" s="13" t="str">
        <f aca="false">"y"&amp;S140&amp;"y"</f>
        <v>y1_17_8y</v>
      </c>
      <c r="U140" s="13" t="str">
        <f aca="false">INDEX([1]Lista!$O$2:$S$206,MATCH(Лист1!T140,[1]Lista!$P$2:$P$206,0),3)</f>
        <v>Tal - Rationella tal</v>
      </c>
      <c r="V140" s="13" t="str">
        <f aca="false">INDEX([1]Lista!$O$2:$S$206,MATCH(Лист1!T140,[1]Lista!$P$2:$P$206,0),4)</f>
        <v>T_1_17</v>
      </c>
      <c r="W140" s="13" t="str">
        <f aca="false">INDEX([1]Lista!$O$2:$S$206,MATCH(Лист1!T140,[1]Lista!$P$2:$P$206,0),5)</f>
        <v>Tal</v>
      </c>
      <c r="X140" s="14" t="s">
        <v>32</v>
      </c>
    </row>
    <row r="141" customFormat="false" ht="15.65" hidden="false" customHeight="false" outlineLevel="0" collapsed="false">
      <c r="A141" s="7" t="n">
        <v>9789152302484</v>
      </c>
      <c r="B141" s="8" t="n">
        <v>1</v>
      </c>
      <c r="C141" s="8" t="s">
        <v>24</v>
      </c>
      <c r="D141" s="8" t="s">
        <v>25</v>
      </c>
      <c r="E141" s="8" t="s">
        <v>26</v>
      </c>
      <c r="F141" s="8" t="s">
        <v>27</v>
      </c>
      <c r="G141" s="8" t="s">
        <v>28</v>
      </c>
      <c r="H141" s="8" t="s">
        <v>29</v>
      </c>
      <c r="I141" s="11" t="n">
        <v>48</v>
      </c>
      <c r="J141" s="11" t="s">
        <v>36</v>
      </c>
      <c r="K141" s="10" t="str">
        <f aca="false">G141</f>
        <v>Grundkurs</v>
      </c>
      <c r="L141" s="11" t="s">
        <v>34</v>
      </c>
      <c r="M141" s="11" t="str">
        <f aca="false">B141&amp;"_"&amp;F141&amp;"_"&amp;H141&amp;"_"&amp;I141&amp;J141</f>
        <v>1_x1_1x_G_48b</v>
      </c>
      <c r="N141" s="11" t="str">
        <f aca="false">A141&amp;"-"&amp;B141&amp;"-"&amp;F141&amp;"-"&amp;H141&amp;"-"&amp;I141&amp;J141</f>
        <v>9789152302484-1-x1_1x-G-48b</v>
      </c>
      <c r="O141" s="11" t="str">
        <f aca="false">INDEX([1]'Kap 1'!$E$2:$H$1089,MATCH(Лист1!N141,[1]'Kap 1'!$E$2:$E$1089,0),4)</f>
        <v>Resonera</v>
      </c>
      <c r="P141" s="15"/>
      <c r="Q141" s="12" t="str">
        <f aca="false">INDEX([1]Freelancer!$A$1140:$J$2572,MATCH(Лист1!M141,[1]Freelancer!$G$1140:$G$2572,0),9)</f>
        <v>Beräkna kvadraten på den längsta kateten</v>
      </c>
      <c r="R141" s="8" t="e">
        <f aca="false">IF(INDEX([1]Freelancer!$A$1140:$J$2572,MATCH(Лист1!M141,[1]Freelancer!$G$1140:$G$2572,0),10)=0,"",INDEX([1]Freelancer!$A$1140:$J$2572,MATCH(Лист1!M141,[1]Freelancer!$G$1140:$G$2572,0),10))</f>
        <v>#N/A</v>
      </c>
      <c r="S141" s="13" t="s">
        <v>61</v>
      </c>
      <c r="T141" s="13" t="str">
        <f aca="false">"y"&amp;S141&amp;"y"</f>
        <v>y6_1y</v>
      </c>
      <c r="U141" s="13" t="str">
        <f aca="false">INDEX([1]Lista!$O$2:$S$206,MATCH(Лист1!T141,[1]Lista!$P$2:$P$206,0),3)</f>
        <v>Problemlösning - Geometri</v>
      </c>
      <c r="V141" s="13" t="str">
        <f aca="false">INDEX([1]Lista!$O$2:$S$206,MATCH(Лист1!T141,[1]Lista!$P$2:$P$206,0),4)</f>
        <v>P_6_1</v>
      </c>
      <c r="W141" s="13" t="str">
        <f aca="false">INDEX([1]Lista!$O$2:$S$206,MATCH(Лист1!T141,[1]Lista!$P$2:$P$206,0),5)</f>
        <v>Problemlösning - Geometri</v>
      </c>
      <c r="X141" s="14" t="s">
        <v>32</v>
      </c>
    </row>
    <row r="142" customFormat="false" ht="15.65" hidden="false" customHeight="false" outlineLevel="0" collapsed="false">
      <c r="A142" s="7" t="n">
        <v>9789152302484</v>
      </c>
      <c r="B142" s="8" t="n">
        <v>1</v>
      </c>
      <c r="C142" s="8" t="s">
        <v>24</v>
      </c>
      <c r="D142" s="8" t="s">
        <v>25</v>
      </c>
      <c r="E142" s="8" t="s">
        <v>26</v>
      </c>
      <c r="F142" s="8" t="s">
        <v>27</v>
      </c>
      <c r="G142" s="8" t="s">
        <v>28</v>
      </c>
      <c r="H142" s="8" t="s">
        <v>29</v>
      </c>
      <c r="I142" s="11" t="n">
        <v>48</v>
      </c>
      <c r="J142" s="11" t="s">
        <v>38</v>
      </c>
      <c r="K142" s="10" t="str">
        <f aca="false">G142</f>
        <v>Grundkurs</v>
      </c>
      <c r="L142" s="11" t="s">
        <v>34</v>
      </c>
      <c r="M142" s="11" t="str">
        <f aca="false">B142&amp;"_"&amp;F142&amp;"_"&amp;H142&amp;"_"&amp;I142&amp;J142</f>
        <v>1_x1_1x_G_48c</v>
      </c>
      <c r="N142" s="11" t="str">
        <f aca="false">A142&amp;"-"&amp;B142&amp;"-"&amp;F142&amp;"-"&amp;H142&amp;"-"&amp;I142&amp;J142</f>
        <v>9789152302484-1-x1_1x-G-48c</v>
      </c>
      <c r="O142" s="11" t="str">
        <f aca="false">INDEX([1]'Kap 1'!$E$2:$H$1089,MATCH(Лист1!N142,[1]'Kap 1'!$E$2:$E$1089,0),4)</f>
        <v>Resonera</v>
      </c>
      <c r="P142" s="15"/>
      <c r="Q142" s="12" t="str">
        <f aca="false">INDEX([1]Freelancer!$A$1140:$J$2572,MATCH(Лист1!M142,[1]Freelancer!$G$1140:$G$2572,0),9)</f>
        <v>Beräkna kvadraten på den kortaste kateten</v>
      </c>
      <c r="R142" s="8" t="e">
        <f aca="false">IF(INDEX([1]Freelancer!$A$1140:$J$2572,MATCH(Лист1!M142,[1]Freelancer!$G$1140:$G$2572,0),10)=0,"",INDEX([1]Freelancer!$A$1140:$J$2572,MATCH(Лист1!M142,[1]Freelancer!$G$1140:$G$2572,0),10))</f>
        <v>#N/A</v>
      </c>
      <c r="S142" s="13" t="s">
        <v>142</v>
      </c>
      <c r="T142" s="13" t="str">
        <f aca="false">"y"&amp;S142&amp;"y"</f>
        <v>y4_12_1y</v>
      </c>
      <c r="U142" s="13" t="str">
        <f aca="false">INDEX([1]Lista!$O$2:$S$206,MATCH(Лист1!T142,[1]Lista!$P$2:$P$206,0),3)</f>
        <v>Likformighet - Månghörningar</v>
      </c>
      <c r="V142" s="13" t="str">
        <f aca="false">INDEX([1]Lista!$O$2:$S$206,MATCH(Лист1!T142,[1]Lista!$P$2:$P$206,0),4)</f>
        <v>G_4_12</v>
      </c>
      <c r="W142" s="13" t="str">
        <f aca="false">INDEX([1]Lista!$O$2:$S$206,MATCH(Лист1!T142,[1]Lista!$P$2:$P$206,0),5)</f>
        <v>Likformighet</v>
      </c>
      <c r="X142" s="14" t="s">
        <v>32</v>
      </c>
    </row>
    <row r="143" customFormat="false" ht="35.05" hidden="false" customHeight="false" outlineLevel="0" collapsed="false">
      <c r="A143" s="7" t="n">
        <v>9789152302484</v>
      </c>
      <c r="B143" s="8" t="n">
        <v>1</v>
      </c>
      <c r="C143" s="8" t="s">
        <v>24</v>
      </c>
      <c r="D143" s="8" t="s">
        <v>25</v>
      </c>
      <c r="E143" s="8" t="s">
        <v>26</v>
      </c>
      <c r="F143" s="8" t="s">
        <v>27</v>
      </c>
      <c r="G143" s="8" t="s">
        <v>28</v>
      </c>
      <c r="H143" s="8" t="s">
        <v>29</v>
      </c>
      <c r="I143" s="11" t="n">
        <v>49</v>
      </c>
      <c r="J143" s="11"/>
      <c r="K143" s="10" t="str">
        <f aca="false">G143</f>
        <v>Grundkurs</v>
      </c>
      <c r="L143" s="11" t="s">
        <v>30</v>
      </c>
      <c r="M143" s="11" t="str">
        <f aca="false">B143&amp;"_"&amp;F143&amp;"_"&amp;H143&amp;"_"&amp;I143&amp;J143</f>
        <v>1_x1_1x_G_49</v>
      </c>
      <c r="N143" s="11" t="str">
        <f aca="false">A143&amp;"-"&amp;B143&amp;"-"&amp;F143&amp;"-"&amp;H143&amp;"-"&amp;I143&amp;J143</f>
        <v>9789152302484-1-x1_1x-G-49</v>
      </c>
      <c r="O143" s="11" t="str">
        <f aca="false">INDEX([1]'Kap 1'!$E$2:$H$1089,MATCH(Лист1!N143,[1]'Kap 1'!$E$2:$E$1089,0),4)</f>
        <v>Resonera</v>
      </c>
      <c r="P143" s="15"/>
      <c r="Q143" s="12" t="str">
        <f aca="false">INDEX([1]Freelancer!$A$1140:$J$2572,MATCH(Лист1!M143,[1]Freelancer!$G$1140:$G$2572,0),9)</f>
        <v>Beräkna summan av kvadraterna på kateterna och jämför med kvadraten på hypotenusan. Vad kom du fram till?</v>
      </c>
      <c r="R143" s="8" t="e">
        <f aca="false">IF(INDEX([1]Freelancer!$A$1140:$J$2572,MATCH(Лист1!M143,[1]Freelancer!$G$1140:$G$2572,0),10)=0,"",INDEX([1]Freelancer!$A$1140:$J$2572,MATCH(Лист1!M143,[1]Freelancer!$G$1140:$G$2572,0),10))</f>
        <v>#N/A</v>
      </c>
      <c r="S143" s="13" t="s">
        <v>143</v>
      </c>
      <c r="T143" s="13" t="str">
        <f aca="false">"y"&amp;S143&amp;"y"</f>
        <v>y2_11y</v>
      </c>
      <c r="U143" s="13" t="str">
        <f aca="false">INDEX([1]Lista!$O$2:$S$206,MATCH(Лист1!T143,[1]Lista!$P$2:$P$206,0),3)</f>
        <v>Grafer</v>
      </c>
      <c r="V143" s="13" t="str">
        <f aca="false">INDEX([1]Lista!$O$2:$S$206,MATCH(Лист1!T143,[1]Lista!$P$2:$P$206,0),4)</f>
        <v>SF_2_11</v>
      </c>
      <c r="W143" s="13" t="str">
        <f aca="false">INDEX([1]Lista!$O$2:$S$206,MATCH(Лист1!T143,[1]Lista!$P$2:$P$206,0),5)</f>
        <v>Grafer</v>
      </c>
      <c r="X143" s="14" t="s">
        <v>32</v>
      </c>
    </row>
    <row r="144" customFormat="false" ht="23.85" hidden="false" customHeight="false" outlineLevel="0" collapsed="false">
      <c r="A144" s="7" t="n">
        <v>9789152302484</v>
      </c>
      <c r="B144" s="8" t="n">
        <v>1</v>
      </c>
      <c r="C144" s="8" t="s">
        <v>24</v>
      </c>
      <c r="D144" s="8" t="s">
        <v>25</v>
      </c>
      <c r="E144" s="8" t="s">
        <v>26</v>
      </c>
      <c r="F144" s="8" t="s">
        <v>27</v>
      </c>
      <c r="G144" s="8" t="s">
        <v>28</v>
      </c>
      <c r="H144" s="8" t="s">
        <v>29</v>
      </c>
      <c r="I144" s="11" t="n">
        <v>50</v>
      </c>
      <c r="J144" s="11" t="s">
        <v>33</v>
      </c>
      <c r="K144" s="10" t="str">
        <f aca="false">G144</f>
        <v>Grundkurs</v>
      </c>
      <c r="L144" s="11" t="s">
        <v>34</v>
      </c>
      <c r="M144" s="11" t="str">
        <f aca="false">B144&amp;"_"&amp;F144&amp;"_"&amp;H144&amp;"_"&amp;I144&amp;J144</f>
        <v>1_x1_1x_G_50a</v>
      </c>
      <c r="N144" s="11" t="str">
        <f aca="false">A144&amp;"-"&amp;B144&amp;"-"&amp;F144&amp;"-"&amp;H144&amp;"-"&amp;I144&amp;J144</f>
        <v>9789152302484-1-x1_1x-G-50a</v>
      </c>
      <c r="O144" s="11" t="str">
        <f aca="false">INDEX([1]'Kap 1'!$E$2:$H$1089,MATCH(Лист1!N144,[1]'Kap 1'!$E$2:$E$1089,0),4)</f>
        <v>Resonera</v>
      </c>
      <c r="P144" s="15"/>
      <c r="Q144" s="12" t="str">
        <f aca="false">INDEX([1]Freelancer!$A$1140:$J$2572,MATCH(Лист1!M144,[1]Freelancer!$G$1140:$G$2572,0),9)</f>
        <v>Använd Pythagoras sats och avgör vilka av trianglarna som är rätvinkliga.</v>
      </c>
      <c r="R144" s="8" t="str">
        <f aca="false">IF(INDEX([1]Freelancer!$A$1140:$J$2572,MATCH(Лист1!M144,[1]Freelancer!$G$1140:$G$2572,0),10)=0,"",INDEX([1]Freelancer!$A$1140:$J$2572,MATCH(Лист1!M144,[1]Freelancer!$G$1140:$G$2572,0),10))</f>
        <v>MD9_17_1</v>
      </c>
      <c r="S144" s="13" t="s">
        <v>129</v>
      </c>
      <c r="T144" s="13" t="str">
        <f aca="false">"y"&amp;S144&amp;"y"</f>
        <v>y4_18_8y</v>
      </c>
      <c r="U144" s="13" t="str">
        <f aca="false">INDEX([1]Lista!$O$2:$S$206,MATCH(Лист1!T144,[1]Lista!$P$2:$P$206,0),3)</f>
        <v>Satser &amp; bevis - Topptriangelsatsen &amp; transversalsatsen</v>
      </c>
      <c r="V144" s="13" t="str">
        <f aca="false">INDEX([1]Lista!$O$2:$S$206,MATCH(Лист1!T144,[1]Lista!$P$2:$P$206,0),4)</f>
        <v>G_4_18</v>
      </c>
      <c r="W144" s="13" t="str">
        <f aca="false">INDEX([1]Lista!$O$2:$S$206,MATCH(Лист1!T144,[1]Lista!$P$2:$P$206,0),5)</f>
        <v>Satser &amp; bevis</v>
      </c>
      <c r="X144" s="14" t="s">
        <v>32</v>
      </c>
    </row>
    <row r="145" customFormat="false" ht="23.85" hidden="false" customHeight="false" outlineLevel="0" collapsed="false">
      <c r="A145" s="7" t="n">
        <v>9789152302484</v>
      </c>
      <c r="B145" s="8" t="n">
        <v>1</v>
      </c>
      <c r="C145" s="8" t="s">
        <v>24</v>
      </c>
      <c r="D145" s="8" t="s">
        <v>25</v>
      </c>
      <c r="E145" s="8" t="s">
        <v>26</v>
      </c>
      <c r="F145" s="8" t="s">
        <v>27</v>
      </c>
      <c r="G145" s="8" t="s">
        <v>28</v>
      </c>
      <c r="H145" s="8" t="s">
        <v>29</v>
      </c>
      <c r="I145" s="11" t="n">
        <v>50</v>
      </c>
      <c r="J145" s="11" t="s">
        <v>36</v>
      </c>
      <c r="K145" s="10" t="str">
        <f aca="false">G145</f>
        <v>Grundkurs</v>
      </c>
      <c r="L145" s="11" t="s">
        <v>34</v>
      </c>
      <c r="M145" s="11" t="str">
        <f aca="false">B145&amp;"_"&amp;F145&amp;"_"&amp;H145&amp;"_"&amp;I145&amp;J145</f>
        <v>1_x1_1x_G_50b</v>
      </c>
      <c r="N145" s="11" t="str">
        <f aca="false">A145&amp;"-"&amp;B145&amp;"-"&amp;F145&amp;"-"&amp;H145&amp;"-"&amp;I145&amp;J145</f>
        <v>9789152302484-1-x1_1x-G-50b</v>
      </c>
      <c r="O145" s="11" t="str">
        <f aca="false">INDEX([1]'Kap 1'!$E$2:$H$1089,MATCH(Лист1!N145,[1]'Kap 1'!$E$2:$E$1089,0),4)</f>
        <v>Resonera</v>
      </c>
      <c r="P145" s="15"/>
      <c r="Q145" s="12" t="str">
        <f aca="false">INDEX([1]Freelancer!$A$1140:$J$2572,MATCH(Лист1!M145,[1]Freelancer!$G$1140:$G$2572,0),9)</f>
        <v>Använd Pythagoras sats och avgör vilka av trianglarna som är rätvinkliga.</v>
      </c>
      <c r="R145" s="8" t="str">
        <f aca="false">IF(INDEX([1]Freelancer!$A$1140:$J$2572,MATCH(Лист1!M145,[1]Freelancer!$G$1140:$G$2572,0),10)=0,"",INDEX([1]Freelancer!$A$1140:$J$2572,MATCH(Лист1!M145,[1]Freelancer!$G$1140:$G$2572,0),10))</f>
        <v>MD9_17_2</v>
      </c>
      <c r="S145" s="13" t="s">
        <v>144</v>
      </c>
      <c r="T145" s="13" t="str">
        <f aca="false">"y"&amp;S145&amp;"y"</f>
        <v>y4_18_3y</v>
      </c>
      <c r="U145" s="13" t="str">
        <f aca="false">INDEX([1]Lista!$O$2:$S$206,MATCH(Лист1!T145,[1]Lista!$P$2:$P$206,0),3)</f>
        <v>Satser &amp; bevis - Kordasatsen</v>
      </c>
      <c r="V145" s="13" t="str">
        <f aca="false">INDEX([1]Lista!$O$2:$S$206,MATCH(Лист1!T145,[1]Lista!$P$2:$P$206,0),4)</f>
        <v>G_4_18</v>
      </c>
      <c r="W145" s="13" t="str">
        <f aca="false">INDEX([1]Lista!$O$2:$S$206,MATCH(Лист1!T145,[1]Lista!$P$2:$P$206,0),5)</f>
        <v>Satser &amp; bevis</v>
      </c>
      <c r="X145" s="14" t="s">
        <v>32</v>
      </c>
    </row>
    <row r="146" customFormat="false" ht="23.85" hidden="false" customHeight="false" outlineLevel="0" collapsed="false">
      <c r="A146" s="7" t="n">
        <v>9789152302484</v>
      </c>
      <c r="B146" s="8" t="n">
        <v>1</v>
      </c>
      <c r="C146" s="8" t="s">
        <v>24</v>
      </c>
      <c r="D146" s="8" t="s">
        <v>25</v>
      </c>
      <c r="E146" s="8" t="s">
        <v>26</v>
      </c>
      <c r="F146" s="8" t="s">
        <v>27</v>
      </c>
      <c r="G146" s="8" t="s">
        <v>28</v>
      </c>
      <c r="H146" s="8" t="s">
        <v>29</v>
      </c>
      <c r="I146" s="11" t="n">
        <v>51</v>
      </c>
      <c r="J146" s="11" t="s">
        <v>33</v>
      </c>
      <c r="K146" s="10" t="str">
        <f aca="false">G146</f>
        <v>Grundkurs</v>
      </c>
      <c r="L146" s="11" t="s">
        <v>30</v>
      </c>
      <c r="M146" s="11" t="str">
        <f aca="false">B146&amp;"_"&amp;F146&amp;"_"&amp;H146&amp;"_"&amp;I146&amp;J146</f>
        <v>1_x1_1x_G_51a</v>
      </c>
      <c r="N146" s="11" t="str">
        <f aca="false">A146&amp;"-"&amp;B146&amp;"-"&amp;F146&amp;"-"&amp;H146&amp;"-"&amp;I146&amp;J146</f>
        <v>9789152302484-1-x1_1x-G-51a</v>
      </c>
      <c r="O146" s="11" t="str">
        <f aca="false">INDEX([1]'Kap 1'!$E$2:$H$1089,MATCH(Лист1!N146,[1]'Kap 1'!$E$2:$E$1089,0),4)</f>
        <v>Resonera</v>
      </c>
      <c r="P146" s="15"/>
      <c r="Q146" s="12" t="str">
        <f aca="false">INDEX([1]Freelancer!$A$1140:$J$2572,MATCH(Лист1!M146,[1]Freelancer!$G$1140:$G$2572,0),9)</f>
        <v>Använd Pythagoras sats och avgör vilka av trianglarna som är rätvinkliga.</v>
      </c>
      <c r="R146" s="8" t="str">
        <f aca="false">IF(INDEX([1]Freelancer!$A$1140:$J$2572,MATCH(Лист1!M146,[1]Freelancer!$G$1140:$G$2572,0),10)=0,"",INDEX([1]Freelancer!$A$1140:$J$2572,MATCH(Лист1!M146,[1]Freelancer!$G$1140:$G$2572,0),10))</f>
        <v>MD9_17_3</v>
      </c>
      <c r="S146" s="13" t="s">
        <v>128</v>
      </c>
      <c r="T146" s="13" t="str">
        <f aca="false">"y"&amp;S146&amp;"y"</f>
        <v>y2_19y</v>
      </c>
      <c r="U146" s="13" t="str">
        <f aca="false">INDEX([1]Lista!$O$2:$S$206,MATCH(Лист1!T146,[1]Lista!$P$2:$P$206,0),3)</f>
        <v>Procent - Intro</v>
      </c>
      <c r="V146" s="13" t="str">
        <f aca="false">INDEX([1]Lista!$O$2:$S$206,MATCH(Лист1!T146,[1]Lista!$P$2:$P$206,0),4)</f>
        <v>SF_2_19</v>
      </c>
      <c r="W146" s="13" t="str">
        <f aca="false">INDEX([1]Lista!$O$2:$S$206,MATCH(Лист1!T146,[1]Lista!$P$2:$P$206,0),5)</f>
        <v>Procent</v>
      </c>
      <c r="X146" s="14" t="s">
        <v>32</v>
      </c>
    </row>
    <row r="147" customFormat="false" ht="23.85" hidden="false" customHeight="false" outlineLevel="0" collapsed="false">
      <c r="A147" s="7" t="n">
        <v>9789152302484</v>
      </c>
      <c r="B147" s="8" t="n">
        <v>1</v>
      </c>
      <c r="C147" s="8" t="s">
        <v>24</v>
      </c>
      <c r="D147" s="8" t="s">
        <v>25</v>
      </c>
      <c r="E147" s="8" t="s">
        <v>26</v>
      </c>
      <c r="F147" s="8" t="s">
        <v>27</v>
      </c>
      <c r="G147" s="8" t="s">
        <v>28</v>
      </c>
      <c r="H147" s="8" t="s">
        <v>29</v>
      </c>
      <c r="I147" s="11" t="n">
        <v>51</v>
      </c>
      <c r="J147" s="11" t="s">
        <v>36</v>
      </c>
      <c r="K147" s="10" t="str">
        <f aca="false">G147</f>
        <v>Grundkurs</v>
      </c>
      <c r="L147" s="11" t="s">
        <v>30</v>
      </c>
      <c r="M147" s="11" t="str">
        <f aca="false">B147&amp;"_"&amp;F147&amp;"_"&amp;H147&amp;"_"&amp;I147&amp;J147</f>
        <v>1_x1_1x_G_51b</v>
      </c>
      <c r="N147" s="11" t="str">
        <f aca="false">A147&amp;"-"&amp;B147&amp;"-"&amp;F147&amp;"-"&amp;H147&amp;"-"&amp;I147&amp;J147</f>
        <v>9789152302484-1-x1_1x-G-51b</v>
      </c>
      <c r="O147" s="11" t="str">
        <f aca="false">INDEX([1]'Kap 1'!$E$2:$H$1089,MATCH(Лист1!N147,[1]'Kap 1'!$E$2:$E$1089,0),4)</f>
        <v>Resonera</v>
      </c>
      <c r="P147" s="15"/>
      <c r="Q147" s="12" t="str">
        <f aca="false">INDEX([1]Freelancer!$A$1140:$J$2572,MATCH(Лист1!M147,[1]Freelancer!$G$1140:$G$2572,0),9)</f>
        <v>Använd Pythagoras sats och avgör vilka av trianglarna som är rätvinkliga.</v>
      </c>
      <c r="R147" s="8" t="str">
        <f aca="false">IF(INDEX([1]Freelancer!$A$1140:$J$2572,MATCH(Лист1!M147,[1]Freelancer!$G$1140:$G$2572,0),10)=0,"",INDEX([1]Freelancer!$A$1140:$J$2572,MATCH(Лист1!M147,[1]Freelancer!$G$1140:$G$2572,0),10))</f>
        <v>MD9_17_4</v>
      </c>
      <c r="S147" s="13" t="s">
        <v>127</v>
      </c>
      <c r="T147" s="13" t="str">
        <f aca="false">"y"&amp;S147&amp;"y"</f>
        <v>y1_19_3y</v>
      </c>
      <c r="U147" s="13" t="str">
        <f aca="false">INDEX([1]Lista!$O$2:$S$206,MATCH(Лист1!T147,[1]Lista!$P$2:$P$206,0),3)</f>
        <v>Talsystem - Mayafolkets, det egyptiska och babylonska talsystemet</v>
      </c>
      <c r="V147" s="13" t="str">
        <f aca="false">INDEX([1]Lista!$O$2:$S$206,MATCH(Лист1!T147,[1]Lista!$P$2:$P$206,0),4)</f>
        <v>T_1_19</v>
      </c>
      <c r="W147" s="13" t="str">
        <f aca="false">INDEX([1]Lista!$O$2:$S$206,MATCH(Лист1!T147,[1]Lista!$P$2:$P$206,0),5)</f>
        <v>Talsystem</v>
      </c>
      <c r="X147" s="14" t="s">
        <v>32</v>
      </c>
    </row>
    <row r="148" customFormat="false" ht="15.65" hidden="false" customHeight="false" outlineLevel="0" collapsed="false">
      <c r="A148" s="7" t="n">
        <v>9789152302484</v>
      </c>
      <c r="B148" s="8" t="n">
        <v>1</v>
      </c>
      <c r="C148" s="8" t="s">
        <v>24</v>
      </c>
      <c r="D148" s="8" t="s">
        <v>25</v>
      </c>
      <c r="E148" s="8" t="s">
        <v>26</v>
      </c>
      <c r="F148" s="8" t="s">
        <v>27</v>
      </c>
      <c r="G148" s="8" t="s">
        <v>28</v>
      </c>
      <c r="H148" s="8" t="s">
        <v>29</v>
      </c>
      <c r="I148" s="11" t="n">
        <v>52</v>
      </c>
      <c r="J148" s="11"/>
      <c r="K148" s="10" t="str">
        <f aca="false">G148</f>
        <v>Grundkurs</v>
      </c>
      <c r="L148" s="11" t="s">
        <v>34</v>
      </c>
      <c r="M148" s="11" t="str">
        <f aca="false">B148&amp;"_"&amp;F148&amp;"_"&amp;H148&amp;"_"&amp;I148&amp;J148</f>
        <v>1_x1_1x_G_52</v>
      </c>
      <c r="N148" s="11" t="str">
        <f aca="false">A148&amp;"-"&amp;B148&amp;"-"&amp;F148&amp;"-"&amp;H148&amp;"-"&amp;I148&amp;J148</f>
        <v>9789152302484-1-x1_1x-G-52</v>
      </c>
      <c r="O148" s="11" t="str">
        <f aca="false">INDEX([1]'Kap 1'!$E$2:$H$1089,MATCH(Лист1!N148,[1]'Kap 1'!$E$2:$E$1089,0),4)</f>
        <v>Resonera</v>
      </c>
      <c r="P148" s="15"/>
      <c r="Q148" s="12" t="str">
        <f aca="false">INDEX([1]Freelancer!$A$1140:$J$2572,MATCH(Лист1!M148,[1]Freelancer!$G$1140:$G$2572,0),9)</f>
        <v>Är det räta vinklar i hörnen på tavelramen?</v>
      </c>
      <c r="R148" s="8" t="str">
        <f aca="false">IF(INDEX([1]Freelancer!$A$1140:$J$2572,MATCH(Лист1!M148,[1]Freelancer!$G$1140:$G$2572,0),10)=0,"",INDEX([1]Freelancer!$A$1140:$J$2572,MATCH(Лист1!M148,[1]Freelancer!$G$1140:$G$2572,0),10))</f>
        <v>MD9_17_5</v>
      </c>
      <c r="S148" s="13" t="s">
        <v>145</v>
      </c>
      <c r="T148" s="13" t="str">
        <f aca="false">"y"&amp;S148&amp;"y"</f>
        <v>y1_17_5y</v>
      </c>
      <c r="U148" s="13" t="str">
        <f aca="false">INDEX([1]Lista!$O$2:$S$206,MATCH(Лист1!T148,[1]Lista!$P$2:$P$206,0),3)</f>
        <v>Tal - Negativa tal</v>
      </c>
      <c r="V148" s="13" t="str">
        <f aca="false">INDEX([1]Lista!$O$2:$S$206,MATCH(Лист1!T148,[1]Lista!$P$2:$P$206,0),4)</f>
        <v>T_1_17</v>
      </c>
      <c r="W148" s="13" t="str">
        <f aca="false">INDEX([1]Lista!$O$2:$S$206,MATCH(Лист1!T148,[1]Lista!$P$2:$P$206,0),5)</f>
        <v>Tal</v>
      </c>
      <c r="X148" s="14" t="s">
        <v>32</v>
      </c>
    </row>
    <row r="149" customFormat="false" ht="15.65" hidden="false" customHeight="false" outlineLevel="0" collapsed="false">
      <c r="A149" s="7" t="n">
        <v>9789152302484</v>
      </c>
      <c r="B149" s="8" t="n">
        <v>1</v>
      </c>
      <c r="C149" s="8" t="s">
        <v>24</v>
      </c>
      <c r="D149" s="8" t="s">
        <v>25</v>
      </c>
      <c r="E149" s="8" t="s">
        <v>26</v>
      </c>
      <c r="F149" s="8" t="s">
        <v>27</v>
      </c>
      <c r="G149" s="8" t="s">
        <v>28</v>
      </c>
      <c r="H149" s="8" t="s">
        <v>29</v>
      </c>
      <c r="I149" s="11" t="n">
        <v>53</v>
      </c>
      <c r="J149" s="11"/>
      <c r="K149" s="10" t="str">
        <f aca="false">G149</f>
        <v>Grundkurs</v>
      </c>
      <c r="L149" s="11" t="s">
        <v>30</v>
      </c>
      <c r="M149" s="11" t="str">
        <f aca="false">B149&amp;"_"&amp;F149&amp;"_"&amp;H149&amp;"_"&amp;I149&amp;J149</f>
        <v>1_x1_1x_G_53</v>
      </c>
      <c r="N149" s="11" t="str">
        <f aca="false">A149&amp;"-"&amp;B149&amp;"-"&amp;F149&amp;"-"&amp;H149&amp;"-"&amp;I149&amp;J149</f>
        <v>9789152302484-1-x1_1x-G-53</v>
      </c>
      <c r="O149" s="11" t="str">
        <f aca="false">INDEX([1]'Kap 1'!$E$2:$H$1089,MATCH(Лист1!N149,[1]'Kap 1'!$E$2:$E$1089,0),4)</f>
        <v>Resonera</v>
      </c>
      <c r="P149" s="15"/>
      <c r="Q149" s="12" t="str">
        <f aca="false">INDEX([1]Freelancer!$A$1140:$J$2572,MATCH(Лист1!M149,[1]Freelancer!$G$1140:$G$2572,0),9)</f>
        <v>Är det räta vinklar mellan hussidorna?</v>
      </c>
      <c r="R149" s="8" t="str">
        <f aca="false">IF(INDEX([1]Freelancer!$A$1140:$J$2572,MATCH(Лист1!M149,[1]Freelancer!$G$1140:$G$2572,0),10)=0,"",INDEX([1]Freelancer!$A$1140:$J$2572,MATCH(Лист1!M149,[1]Freelancer!$G$1140:$G$2572,0),10))</f>
        <v>MD9_17_6</v>
      </c>
      <c r="S149" s="13" t="s">
        <v>146</v>
      </c>
      <c r="T149" s="13" t="str">
        <f aca="false">"y"&amp;S149&amp;"y"</f>
        <v>y1_17_3y</v>
      </c>
      <c r="U149" s="13" t="str">
        <f aca="false">INDEX([1]Lista!$O$2:$S$206,MATCH(Лист1!T149,[1]Lista!$P$2:$P$206,0),3)</f>
        <v>Tal - Motsatta tal</v>
      </c>
      <c r="V149" s="13" t="str">
        <f aca="false">INDEX([1]Lista!$O$2:$S$206,MATCH(Лист1!T149,[1]Lista!$P$2:$P$206,0),4)</f>
        <v>T_1_17</v>
      </c>
      <c r="W149" s="13" t="str">
        <f aca="false">INDEX([1]Lista!$O$2:$S$206,MATCH(Лист1!T149,[1]Lista!$P$2:$P$206,0),5)</f>
        <v>Tal</v>
      </c>
      <c r="X149" s="14" t="s">
        <v>32</v>
      </c>
    </row>
    <row r="150" customFormat="false" ht="23.85" hidden="false" customHeight="false" outlineLevel="0" collapsed="false">
      <c r="A150" s="7" t="n">
        <v>9789152302484</v>
      </c>
      <c r="B150" s="8" t="n">
        <v>1</v>
      </c>
      <c r="C150" s="8" t="s">
        <v>24</v>
      </c>
      <c r="D150" s="8" t="s">
        <v>25</v>
      </c>
      <c r="E150" s="8" t="s">
        <v>26</v>
      </c>
      <c r="F150" s="8" t="s">
        <v>27</v>
      </c>
      <c r="G150" s="8" t="s">
        <v>28</v>
      </c>
      <c r="H150" s="8" t="s">
        <v>29</v>
      </c>
      <c r="I150" s="11" t="n">
        <v>54</v>
      </c>
      <c r="J150" s="11" t="s">
        <v>33</v>
      </c>
      <c r="K150" s="10" t="str">
        <f aca="false">G150</f>
        <v>Grundkurs</v>
      </c>
      <c r="L150" s="11" t="s">
        <v>34</v>
      </c>
      <c r="M150" s="11" t="str">
        <f aca="false">B150&amp;"_"&amp;F150&amp;"_"&amp;H150&amp;"_"&amp;I150&amp;J150</f>
        <v>1_x1_1x_G_54a</v>
      </c>
      <c r="N150" s="11" t="str">
        <f aca="false">A150&amp;"-"&amp;B150&amp;"-"&amp;F150&amp;"-"&amp;H150&amp;"-"&amp;I150&amp;J150</f>
        <v>9789152302484-1-x1_1x-G-54a</v>
      </c>
      <c r="O150" s="11" t="str">
        <f aca="false">INDEX([1]'Kap 1'!$E$2:$H$1089,MATCH(Лист1!N150,[1]'Kap 1'!$E$2:$E$1089,0),4)</f>
        <v>Beräkna</v>
      </c>
      <c r="P150" s="15"/>
      <c r="Q150" s="12" t="str">
        <f aca="false">INDEX([1]Freelancer!$A$1140:$J$2572,MATCH(Лист1!M150,[1]Freelancer!$G$1140:$G$2572,0),9)</f>
        <v>Beräkna den sida som är markerad med $x$ med hjälp av Pythagoras sats.</v>
      </c>
      <c r="R150" s="8" t="str">
        <f aca="false">IF(INDEX([1]Freelancer!$A$1140:$J$2572,MATCH(Лист1!M150,[1]Freelancer!$G$1140:$G$2572,0),10)=0,"",INDEX([1]Freelancer!$A$1140:$J$2572,MATCH(Лист1!M150,[1]Freelancer!$G$1140:$G$2572,0),10))</f>
        <v>MD9_18_1</v>
      </c>
      <c r="S150" s="13" t="s">
        <v>58</v>
      </c>
      <c r="T150" s="13" t="str">
        <f aca="false">"y"&amp;S150&amp;"y"</f>
        <v>y2_1_2y</v>
      </c>
      <c r="U150" s="13" t="str">
        <f aca="false">INDEX([1]Lista!$O$2:$S$206,MATCH(Лист1!T150,[1]Lista!$P$2:$P$206,0),3)</f>
        <v>Andragradsfunktionen - Funktionens nollställen</v>
      </c>
      <c r="V150" s="13" t="str">
        <f aca="false">INDEX([1]Lista!$O$2:$S$206,MATCH(Лист1!T150,[1]Lista!$P$2:$P$206,0),4)</f>
        <v>SF_2_1</v>
      </c>
      <c r="W150" s="13" t="str">
        <f aca="false">INDEX([1]Lista!$O$2:$S$206,MATCH(Лист1!T150,[1]Lista!$P$2:$P$206,0),5)</f>
        <v>Andragradsfunktionen</v>
      </c>
      <c r="X150" s="14" t="s">
        <v>32</v>
      </c>
    </row>
    <row r="151" customFormat="false" ht="23.85" hidden="false" customHeight="false" outlineLevel="0" collapsed="false">
      <c r="A151" s="7" t="n">
        <v>9789152302484</v>
      </c>
      <c r="B151" s="8" t="n">
        <v>1</v>
      </c>
      <c r="C151" s="8" t="s">
        <v>24</v>
      </c>
      <c r="D151" s="8" t="s">
        <v>25</v>
      </c>
      <c r="E151" s="8" t="s">
        <v>26</v>
      </c>
      <c r="F151" s="8" t="s">
        <v>27</v>
      </c>
      <c r="G151" s="8" t="s">
        <v>28</v>
      </c>
      <c r="H151" s="8" t="s">
        <v>29</v>
      </c>
      <c r="I151" s="11" t="n">
        <v>54</v>
      </c>
      <c r="J151" s="11" t="s">
        <v>36</v>
      </c>
      <c r="K151" s="10" t="str">
        <f aca="false">G151</f>
        <v>Grundkurs</v>
      </c>
      <c r="L151" s="11" t="s">
        <v>34</v>
      </c>
      <c r="M151" s="11" t="str">
        <f aca="false">B151&amp;"_"&amp;F151&amp;"_"&amp;H151&amp;"_"&amp;I151&amp;J151</f>
        <v>1_x1_1x_G_54b</v>
      </c>
      <c r="N151" s="11" t="str">
        <f aca="false">A151&amp;"-"&amp;B151&amp;"-"&amp;F151&amp;"-"&amp;H151&amp;"-"&amp;I151&amp;J151</f>
        <v>9789152302484-1-x1_1x-G-54b</v>
      </c>
      <c r="O151" s="11" t="str">
        <f aca="false">INDEX([1]'Kap 1'!$E$2:$H$1089,MATCH(Лист1!N151,[1]'Kap 1'!$E$2:$E$1089,0),4)</f>
        <v>Beräkna</v>
      </c>
      <c r="P151" s="15"/>
      <c r="Q151" s="12" t="str">
        <f aca="false">INDEX([1]Freelancer!$A$1140:$J$2572,MATCH(Лист1!M151,[1]Freelancer!$G$1140:$G$2572,0),9)</f>
        <v>Beräkna den sida som är markerad med $x$ med hjälp av Pythagoras sats.</v>
      </c>
      <c r="R151" s="8" t="str">
        <f aca="false">IF(INDEX([1]Freelancer!$A$1140:$J$2572,MATCH(Лист1!M151,[1]Freelancer!$G$1140:$G$2572,0),10)=0,"",INDEX([1]Freelancer!$A$1140:$J$2572,MATCH(Лист1!M151,[1]Freelancer!$G$1140:$G$2572,0),10))</f>
        <v>MD9_18_2</v>
      </c>
      <c r="S151" s="13" t="s">
        <v>147</v>
      </c>
      <c r="T151" s="13" t="str">
        <f aca="false">"y"&amp;S151&amp;"y"</f>
        <v>y1_2_6y</v>
      </c>
      <c r="U151" s="13" t="str">
        <f aca="false">INDEX([1]Lista!$O$2:$S$206,MATCH(Лист1!T151,[1]Lista!$P$2:$P$206,0),3)</f>
        <v>Bråk - Andelen av något</v>
      </c>
      <c r="V151" s="13" t="str">
        <f aca="false">INDEX([1]Lista!$O$2:$S$206,MATCH(Лист1!T151,[1]Lista!$P$2:$P$206,0),4)</f>
        <v>T_1_2</v>
      </c>
      <c r="W151" s="13" t="str">
        <f aca="false">INDEX([1]Lista!$O$2:$S$206,MATCH(Лист1!T151,[1]Lista!$P$2:$P$206,0),5)</f>
        <v>Bråk</v>
      </c>
      <c r="X151" s="14" t="s">
        <v>32</v>
      </c>
    </row>
    <row r="152" customFormat="false" ht="23.85" hidden="false" customHeight="false" outlineLevel="0" collapsed="false">
      <c r="A152" s="7" t="n">
        <v>9789152302484</v>
      </c>
      <c r="B152" s="8" t="n">
        <v>1</v>
      </c>
      <c r="C152" s="8" t="s">
        <v>24</v>
      </c>
      <c r="D152" s="8" t="s">
        <v>25</v>
      </c>
      <c r="E152" s="8" t="s">
        <v>26</v>
      </c>
      <c r="F152" s="8" t="s">
        <v>27</v>
      </c>
      <c r="G152" s="8" t="s">
        <v>28</v>
      </c>
      <c r="H152" s="8" t="s">
        <v>29</v>
      </c>
      <c r="I152" s="11" t="n">
        <v>54</v>
      </c>
      <c r="J152" s="11" t="s">
        <v>38</v>
      </c>
      <c r="K152" s="10" t="str">
        <f aca="false">G152</f>
        <v>Grundkurs</v>
      </c>
      <c r="L152" s="11" t="s">
        <v>34</v>
      </c>
      <c r="M152" s="11" t="str">
        <f aca="false">B152&amp;"_"&amp;F152&amp;"_"&amp;H152&amp;"_"&amp;I152&amp;J152</f>
        <v>1_x1_1x_G_54c</v>
      </c>
      <c r="N152" s="11" t="str">
        <f aca="false">A152&amp;"-"&amp;B152&amp;"-"&amp;F152&amp;"-"&amp;H152&amp;"-"&amp;I152&amp;J152</f>
        <v>9789152302484-1-x1_1x-G-54c</v>
      </c>
      <c r="O152" s="11" t="str">
        <f aca="false">INDEX([1]'Kap 1'!$E$2:$H$1089,MATCH(Лист1!N152,[1]'Kap 1'!$E$2:$E$1089,0),4)</f>
        <v>Beräkna</v>
      </c>
      <c r="P152" s="15"/>
      <c r="Q152" s="12" t="str">
        <f aca="false">INDEX([1]Freelancer!$A$1140:$J$2572,MATCH(Лист1!M152,[1]Freelancer!$G$1140:$G$2572,0),9)</f>
        <v>Beräkna den sida som är markerad med $x$ med hjälp av Pythagoras sats.</v>
      </c>
      <c r="R152" s="8" t="str">
        <f aca="false">IF(INDEX([1]Freelancer!$A$1140:$J$2572,MATCH(Лист1!M152,[1]Freelancer!$G$1140:$G$2572,0),10)=0,"",INDEX([1]Freelancer!$A$1140:$J$2572,MATCH(Лист1!M152,[1]Freelancer!$G$1140:$G$2572,0),10))</f>
        <v>MD9_18_3</v>
      </c>
      <c r="S152" s="13" t="s">
        <v>88</v>
      </c>
      <c r="T152" s="13" t="str">
        <f aca="false">"y"&amp;S152&amp;"y"</f>
        <v>y4_15_2y</v>
      </c>
      <c r="U152" s="13" t="str">
        <f aca="false">INDEX([1]Lista!$O$2:$S$206,MATCH(Лист1!T152,[1]Lista!$P$2:$P$206,0),3)</f>
        <v>Volym &amp; olika sorters kroppar - Pyramid och kon</v>
      </c>
      <c r="V152" s="13" t="str">
        <f aca="false">INDEX([1]Lista!$O$2:$S$206,MATCH(Лист1!T152,[1]Lista!$P$2:$P$206,0),4)</f>
        <v>G_4_15</v>
      </c>
      <c r="W152" s="13" t="str">
        <f aca="false">INDEX([1]Lista!$O$2:$S$206,MATCH(Лист1!T152,[1]Lista!$P$2:$P$206,0),5)</f>
        <v>Volym &amp; olika sorters kroppar</v>
      </c>
      <c r="X152" s="14" t="s">
        <v>32</v>
      </c>
    </row>
    <row r="153" customFormat="false" ht="23.85" hidden="false" customHeight="false" outlineLevel="0" collapsed="false">
      <c r="A153" s="7" t="n">
        <v>9789152302484</v>
      </c>
      <c r="B153" s="8" t="n">
        <v>1</v>
      </c>
      <c r="C153" s="8" t="s">
        <v>24</v>
      </c>
      <c r="D153" s="8" t="s">
        <v>25</v>
      </c>
      <c r="E153" s="8" t="s">
        <v>26</v>
      </c>
      <c r="F153" s="8" t="s">
        <v>27</v>
      </c>
      <c r="G153" s="8" t="s">
        <v>28</v>
      </c>
      <c r="H153" s="8" t="s">
        <v>29</v>
      </c>
      <c r="I153" s="11" t="n">
        <v>55</v>
      </c>
      <c r="J153" s="11" t="s">
        <v>33</v>
      </c>
      <c r="K153" s="10" t="str">
        <f aca="false">G153</f>
        <v>Grundkurs</v>
      </c>
      <c r="L153" s="11" t="s">
        <v>30</v>
      </c>
      <c r="M153" s="11" t="str">
        <f aca="false">B153&amp;"_"&amp;F153&amp;"_"&amp;H153&amp;"_"&amp;I153&amp;J153</f>
        <v>1_x1_1x_G_55a</v>
      </c>
      <c r="N153" s="11" t="str">
        <f aca="false">A153&amp;"-"&amp;B153&amp;"-"&amp;F153&amp;"-"&amp;H153&amp;"-"&amp;I153&amp;J153</f>
        <v>9789152302484-1-x1_1x-G-55a</v>
      </c>
      <c r="O153" s="11" t="str">
        <f aca="false">INDEX([1]'Kap 1'!$E$2:$H$1089,MATCH(Лист1!N153,[1]'Kap 1'!$E$2:$E$1089,0),4)</f>
        <v>Problemlösning</v>
      </c>
      <c r="P153" s="15"/>
      <c r="Q153" s="12" t="str">
        <f aca="false">INDEX([1]Freelancer!$A$1140:$J$2572,MATCH(Лист1!M153,[1]Freelancer!$G$1140:$G$2572,0),9)</f>
        <v>Rita en rätvinklig triangel med kateterna 8 cm och 15 cm.</v>
      </c>
      <c r="R153" s="8" t="e">
        <f aca="false">IF(INDEX([1]Freelancer!$A$1140:$J$2572,MATCH(Лист1!M153,[1]Freelancer!$G$1140:$G$2572,0),10)=0,"",INDEX([1]Freelancer!$A$1140:$J$2572,MATCH(Лист1!M153,[1]Freelancer!$G$1140:$G$2572,0),10))</f>
        <v>#N/A</v>
      </c>
      <c r="S153" s="13" t="s">
        <v>103</v>
      </c>
      <c r="T153" s="13" t="str">
        <f aca="false">"y"&amp;S153&amp;"y"</f>
        <v>y4_23_1y</v>
      </c>
      <c r="U153" s="13" t="str">
        <f aca="false">INDEX([1]Lista!$O$2:$S$206,MATCH(Лист1!T153,[1]Lista!$P$2:$P$206,0),3)</f>
        <v>Vektorer - Koordinatsystem</v>
      </c>
      <c r="V153" s="13" t="str">
        <f aca="false">INDEX([1]Lista!$O$2:$S$206,MATCH(Лист1!T153,[1]Lista!$P$2:$P$206,0),4)</f>
        <v>G_4_23</v>
      </c>
      <c r="W153" s="13" t="str">
        <f aca="false">INDEX([1]Lista!$O$2:$S$206,MATCH(Лист1!T153,[1]Lista!$P$2:$P$206,0),5)</f>
        <v>Vektorer</v>
      </c>
      <c r="X153" s="14" t="s">
        <v>32</v>
      </c>
    </row>
    <row r="154" customFormat="false" ht="15.65" hidden="false" customHeight="false" outlineLevel="0" collapsed="false">
      <c r="A154" s="7" t="n">
        <v>9789152302484</v>
      </c>
      <c r="B154" s="8" t="n">
        <v>1</v>
      </c>
      <c r="C154" s="8" t="s">
        <v>24</v>
      </c>
      <c r="D154" s="8" t="s">
        <v>25</v>
      </c>
      <c r="E154" s="8" t="s">
        <v>26</v>
      </c>
      <c r="F154" s="8" t="s">
        <v>27</v>
      </c>
      <c r="G154" s="8" t="s">
        <v>28</v>
      </c>
      <c r="H154" s="8" t="s">
        <v>29</v>
      </c>
      <c r="I154" s="11" t="n">
        <v>55</v>
      </c>
      <c r="J154" s="11" t="s">
        <v>36</v>
      </c>
      <c r="K154" s="10" t="str">
        <f aca="false">G154</f>
        <v>Grundkurs</v>
      </c>
      <c r="L154" s="11" t="s">
        <v>30</v>
      </c>
      <c r="M154" s="11" t="str">
        <f aca="false">B154&amp;"_"&amp;F154&amp;"_"&amp;H154&amp;"_"&amp;I154&amp;J154</f>
        <v>1_x1_1x_G_55b</v>
      </c>
      <c r="N154" s="11" t="str">
        <f aca="false">A154&amp;"-"&amp;B154&amp;"-"&amp;F154&amp;"-"&amp;H154&amp;"-"&amp;I154&amp;J154</f>
        <v>9789152302484-1-x1_1x-G-55b</v>
      </c>
      <c r="O154" s="11" t="str">
        <f aca="false">INDEX([1]'Kap 1'!$E$2:$H$1089,MATCH(Лист1!N154,[1]'Kap 1'!$E$2:$E$1089,0),4)</f>
        <v>Problemlösning</v>
      </c>
      <c r="P154" s="15"/>
      <c r="Q154" s="12" t="str">
        <f aca="false">INDEX([1]Freelancer!$A$1140:$J$2572,MATCH(Лист1!M154,[1]Freelancer!$G$1140:$G$2572,0),9)</f>
        <v>Mät hypotenusans längd.</v>
      </c>
      <c r="R154" s="8" t="e">
        <f aca="false">IF(INDEX([1]Freelancer!$A$1140:$J$2572,MATCH(Лист1!M154,[1]Freelancer!$G$1140:$G$2572,0),10)=0,"",INDEX([1]Freelancer!$A$1140:$J$2572,MATCH(Лист1!M154,[1]Freelancer!$G$1140:$G$2572,0),10))</f>
        <v>#N/A</v>
      </c>
      <c r="S154" s="13" t="s">
        <v>148</v>
      </c>
      <c r="T154" s="13" t="str">
        <f aca="false">"y"&amp;S154&amp;"y"</f>
        <v>y3_2_1y</v>
      </c>
      <c r="U154" s="13" t="str">
        <f aca="false">INDEX([1]Lista!$O$2:$S$206,MATCH(Лист1!T154,[1]Lista!$P$2:$P$206,0),3)</f>
        <v>Statistik - Att göra en statistisk undersökning</v>
      </c>
      <c r="V154" s="13" t="str">
        <f aca="false">INDEX([1]Lista!$O$2:$S$206,MATCH(Лист1!T154,[1]Lista!$P$2:$P$206,0),4)</f>
        <v>SS_3_2</v>
      </c>
      <c r="W154" s="13" t="str">
        <f aca="false">INDEX([1]Lista!$O$2:$S$206,MATCH(Лист1!T154,[1]Lista!$P$2:$P$206,0),5)</f>
        <v>Statistik</v>
      </c>
      <c r="X154" s="14" t="s">
        <v>32</v>
      </c>
    </row>
    <row r="155" customFormat="false" ht="23.85" hidden="false" customHeight="false" outlineLevel="0" collapsed="false">
      <c r="A155" s="7" t="n">
        <v>9789152302484</v>
      </c>
      <c r="B155" s="8" t="n">
        <v>1</v>
      </c>
      <c r="C155" s="8" t="s">
        <v>24</v>
      </c>
      <c r="D155" s="8" t="s">
        <v>25</v>
      </c>
      <c r="E155" s="8" t="s">
        <v>26</v>
      </c>
      <c r="F155" s="8" t="s">
        <v>27</v>
      </c>
      <c r="G155" s="8" t="s">
        <v>28</v>
      </c>
      <c r="H155" s="8" t="s">
        <v>29</v>
      </c>
      <c r="I155" s="11" t="n">
        <v>55</v>
      </c>
      <c r="J155" s="11" t="s">
        <v>38</v>
      </c>
      <c r="K155" s="10" t="str">
        <f aca="false">G155</f>
        <v>Grundkurs</v>
      </c>
      <c r="L155" s="11" t="s">
        <v>30</v>
      </c>
      <c r="M155" s="11" t="str">
        <f aca="false">B155&amp;"_"&amp;F155&amp;"_"&amp;H155&amp;"_"&amp;I155&amp;J155</f>
        <v>1_x1_1x_G_55c</v>
      </c>
      <c r="N155" s="11" t="str">
        <f aca="false">A155&amp;"-"&amp;B155&amp;"-"&amp;F155&amp;"-"&amp;H155&amp;"-"&amp;I155&amp;J155</f>
        <v>9789152302484-1-x1_1x-G-55c</v>
      </c>
      <c r="O155" s="11" t="str">
        <f aca="false">INDEX([1]'Kap 1'!$E$2:$H$1089,MATCH(Лист1!N155,[1]'Kap 1'!$E$2:$E$1089,0),4)</f>
        <v>Problemlösning</v>
      </c>
      <c r="P155" s="15"/>
      <c r="Q155" s="12" t="str">
        <f aca="false">INDEX([1]Freelancer!$A$1140:$J$2572,MATCH(Лист1!M155,[1]Freelancer!$G$1140:$G$2572,0),9)</f>
        <v>Beräkna längden av hypotenusan. Hade du ritat och mätt rätt?</v>
      </c>
      <c r="R155" s="8" t="e">
        <f aca="false">IF(INDEX([1]Freelancer!$A$1140:$J$2572,MATCH(Лист1!M155,[1]Freelancer!$G$1140:$G$2572,0),10)=0,"",INDEX([1]Freelancer!$A$1140:$J$2572,MATCH(Лист1!M155,[1]Freelancer!$G$1140:$G$2572,0),10))</f>
        <v>#N/A</v>
      </c>
      <c r="S155" s="13" t="s">
        <v>149</v>
      </c>
      <c r="T155" s="13" t="str">
        <f aca="false">"y"&amp;S155&amp;"y"</f>
        <v>y4_15y</v>
      </c>
      <c r="U155" s="13" t="str">
        <f aca="false">INDEX([1]Lista!$O$2:$S$206,MATCH(Лист1!T155,[1]Lista!$P$2:$P$206,0),3)</f>
        <v>Volym &amp; olika sorters kroppar</v>
      </c>
      <c r="V155" s="13" t="str">
        <f aca="false">INDEX([1]Lista!$O$2:$S$206,MATCH(Лист1!T155,[1]Lista!$P$2:$P$206,0),4)</f>
        <v>G_4_15</v>
      </c>
      <c r="W155" s="13" t="str">
        <f aca="false">INDEX([1]Lista!$O$2:$S$206,MATCH(Лист1!T155,[1]Lista!$P$2:$P$206,0),5)</f>
        <v>Volym &amp; olika sorters kroppar</v>
      </c>
      <c r="X155" s="14" t="s">
        <v>32</v>
      </c>
    </row>
    <row r="156" customFormat="false" ht="35.05" hidden="false" customHeight="false" outlineLevel="0" collapsed="false">
      <c r="A156" s="7" t="n">
        <v>9789152302484</v>
      </c>
      <c r="B156" s="8" t="n">
        <v>1</v>
      </c>
      <c r="C156" s="8" t="s">
        <v>24</v>
      </c>
      <c r="D156" s="8" t="s">
        <v>25</v>
      </c>
      <c r="E156" s="8" t="s">
        <v>26</v>
      </c>
      <c r="F156" s="8" t="s">
        <v>27</v>
      </c>
      <c r="G156" s="8" t="s">
        <v>28</v>
      </c>
      <c r="H156" s="8" t="s">
        <v>29</v>
      </c>
      <c r="I156" s="11" t="n">
        <v>56</v>
      </c>
      <c r="J156" s="11" t="s">
        <v>33</v>
      </c>
      <c r="K156" s="10" t="str">
        <f aca="false">G156</f>
        <v>Grundkurs</v>
      </c>
      <c r="L156" s="11" t="s">
        <v>34</v>
      </c>
      <c r="M156" s="11" t="str">
        <f aca="false">B156&amp;"_"&amp;F156&amp;"_"&amp;H156&amp;"_"&amp;I156&amp;J156</f>
        <v>1_x1_1x_G_56a</v>
      </c>
      <c r="N156" s="11" t="str">
        <f aca="false">A156&amp;"-"&amp;B156&amp;"-"&amp;F156&amp;"-"&amp;H156&amp;"-"&amp;I156&amp;J156</f>
        <v>9789152302484-1-x1_1x-G-56a</v>
      </c>
      <c r="O156" s="11" t="str">
        <f aca="false">INDEX([1]'Kap 1'!$E$2:$H$1089,MATCH(Лист1!N156,[1]'Kap 1'!$E$2:$E$1089,0),4)</f>
        <v>Problemlösning</v>
      </c>
      <c r="P156" s="15"/>
      <c r="Q156" s="12" t="str">
        <f aca="false">INDEX([1]Freelancer!$A$1140:$J$2572,MATCH(Лист1!M156,[1]Freelancer!$G$1140:$G$2572,0),9)</f>
        <v>Storleken på en bildskärm anges som längden på skärmens diagonal mätt i tum. Beräkna skärmens diagonal i centimeter.</v>
      </c>
      <c r="R156" s="8" t="str">
        <f aca="false">IF(INDEX([1]Freelancer!$A$1140:$J$2572,MATCH(Лист1!M156,[1]Freelancer!$G$1140:$G$2572,0),10)=0,"",INDEX([1]Freelancer!$A$1140:$J$2572,MATCH(Лист1!M156,[1]Freelancer!$G$1140:$G$2572,0),10))</f>
        <v>MD9_18_4</v>
      </c>
      <c r="S156" s="13" t="s">
        <v>102</v>
      </c>
      <c r="T156" s="13" t="str">
        <f aca="false">"y"&amp;S156&amp;"y"</f>
        <v>y1_16_2y</v>
      </c>
      <c r="U156" s="13" t="str">
        <f aca="false">INDEX([1]Lista!$O$2:$S$206,MATCH(Лист1!T156,[1]Lista!$P$2:$P$206,0),3)</f>
        <v>Räta linjen - formel för k</v>
      </c>
      <c r="V156" s="13" t="str">
        <f aca="false">INDEX([1]Lista!$O$2:$S$206,MATCH(Лист1!T156,[1]Lista!$P$2:$P$206,0),4)</f>
        <v>T_1_16</v>
      </c>
      <c r="W156" s="13" t="str">
        <f aca="false">INDEX([1]Lista!$O$2:$S$206,MATCH(Лист1!T156,[1]Lista!$P$2:$P$206,0),5)</f>
        <v>Räta linjen</v>
      </c>
      <c r="X156" s="14" t="s">
        <v>32</v>
      </c>
    </row>
    <row r="157" customFormat="false" ht="46.25" hidden="false" customHeight="false" outlineLevel="0" collapsed="false">
      <c r="A157" s="7" t="n">
        <v>9789152302484</v>
      </c>
      <c r="B157" s="8" t="n">
        <v>1</v>
      </c>
      <c r="C157" s="8" t="s">
        <v>24</v>
      </c>
      <c r="D157" s="8" t="s">
        <v>25</v>
      </c>
      <c r="E157" s="8" t="s">
        <v>26</v>
      </c>
      <c r="F157" s="8" t="s">
        <v>27</v>
      </c>
      <c r="G157" s="8" t="s">
        <v>28</v>
      </c>
      <c r="H157" s="8" t="s">
        <v>29</v>
      </c>
      <c r="I157" s="11" t="n">
        <v>56</v>
      </c>
      <c r="J157" s="11" t="s">
        <v>36</v>
      </c>
      <c r="K157" s="10" t="str">
        <f aca="false">G157</f>
        <v>Grundkurs</v>
      </c>
      <c r="L157" s="11" t="s">
        <v>34</v>
      </c>
      <c r="M157" s="11" t="str">
        <f aca="false">B157&amp;"_"&amp;F157&amp;"_"&amp;H157&amp;"_"&amp;I157&amp;J157</f>
        <v>1_x1_1x_G_56b</v>
      </c>
      <c r="N157" s="11" t="str">
        <f aca="false">A157&amp;"-"&amp;B157&amp;"-"&amp;F157&amp;"-"&amp;H157&amp;"-"&amp;I157&amp;J157</f>
        <v>9789152302484-1-x1_1x-G-56b</v>
      </c>
      <c r="O157" s="11" t="str">
        <f aca="false">INDEX([1]'Kap 1'!$E$2:$H$1089,MATCH(Лист1!N157,[1]'Kap 1'!$E$2:$E$1089,0),4)</f>
        <v>Resonera</v>
      </c>
      <c r="P157" s="15"/>
      <c r="Q157" s="12" t="str">
        <f aca="false">INDEX([1]Freelancer!$A$1140:$J$2572,MATCH(Лист1!M157,[1]Freelancer!$G$1140:$G$2572,0),9)</f>
        <v>Storleken på en bildskärm anges som längden på skärmens diagonal mätt i tum. Beräkna storleken på skärmen i tum. En tum är ca 2,5 cm.</v>
      </c>
      <c r="R157" s="8" t="str">
        <f aca="false">IF(INDEX([1]Freelancer!$A$1140:$J$2572,MATCH(Лист1!M157,[1]Freelancer!$G$1140:$G$2572,0),10)=0,"",INDEX([1]Freelancer!$A$1140:$J$2572,MATCH(Лист1!M157,[1]Freelancer!$G$1140:$G$2572,0),10))</f>
        <v>MD9_18_4</v>
      </c>
      <c r="S157" s="13" t="s">
        <v>150</v>
      </c>
      <c r="T157" s="13" t="str">
        <f aca="false">"y"&amp;S157&amp;"y"</f>
        <v>y1_16_6y</v>
      </c>
      <c r="U157" s="13" t="str">
        <f aca="false">INDEX([1]Lista!$O$2:$S$206,MATCH(Лист1!T157,[1]Lista!$P$2:$P$206,0),3)</f>
        <v>Räta linjen - m-värde</v>
      </c>
      <c r="V157" s="13" t="str">
        <f aca="false">INDEX([1]Lista!$O$2:$S$206,MATCH(Лист1!T157,[1]Lista!$P$2:$P$206,0),4)</f>
        <v>T_1_16</v>
      </c>
      <c r="W157" s="13" t="str">
        <f aca="false">INDEX([1]Lista!$O$2:$S$206,MATCH(Лист1!T157,[1]Lista!$P$2:$P$206,0),5)</f>
        <v>Räta linjen</v>
      </c>
      <c r="X157" s="14" t="s">
        <v>32</v>
      </c>
    </row>
    <row r="158" customFormat="false" ht="35.05" hidden="false" customHeight="false" outlineLevel="0" collapsed="false">
      <c r="A158" s="7" t="n">
        <v>9789152302484</v>
      </c>
      <c r="B158" s="8" t="n">
        <v>1</v>
      </c>
      <c r="C158" s="8" t="s">
        <v>24</v>
      </c>
      <c r="D158" s="8" t="s">
        <v>25</v>
      </c>
      <c r="E158" s="8" t="s">
        <v>26</v>
      </c>
      <c r="F158" s="8" t="s">
        <v>27</v>
      </c>
      <c r="G158" s="8" t="s">
        <v>28</v>
      </c>
      <c r="H158" s="8" t="s">
        <v>29</v>
      </c>
      <c r="I158" s="11" t="n">
        <v>57</v>
      </c>
      <c r="J158" s="11"/>
      <c r="K158" s="10" t="str">
        <f aca="false">G158</f>
        <v>Grundkurs</v>
      </c>
      <c r="L158" s="11" t="s">
        <v>30</v>
      </c>
      <c r="M158" s="11" t="str">
        <f aca="false">B158&amp;"_"&amp;F158&amp;"_"&amp;H158&amp;"_"&amp;I158&amp;J158</f>
        <v>1_x1_1x_G_57</v>
      </c>
      <c r="N158" s="11" t="str">
        <f aca="false">A158&amp;"-"&amp;B158&amp;"-"&amp;F158&amp;"-"&amp;H158&amp;"-"&amp;I158&amp;J158</f>
        <v>9789152302484-1-x1_1x-G-57</v>
      </c>
      <c r="O158" s="11" t="str">
        <f aca="false">INDEX([1]'Kap 1'!$E$2:$H$1089,MATCH(Лист1!N158,[1]'Kap 1'!$E$2:$E$1089,0),4)</f>
        <v>Problemlösning</v>
      </c>
      <c r="P158" s="15"/>
      <c r="Q158" s="12" t="str">
        <f aca="false">INDEX([1]Freelancer!$A$1140:$J$2572,MATCH(Лист1!M158,[1]Freelancer!$G$1140:$G$2572,0),9)</f>
        <v>Maja går tvärs över gräsmattan. Niklas går längs kanterna av gräsmattan. Hur mycket längre måste Niklas gå?</v>
      </c>
      <c r="R158" s="8" t="str">
        <f aca="false">IF(INDEX([1]Freelancer!$A$1140:$J$2572,MATCH(Лист1!M158,[1]Freelancer!$G$1140:$G$2572,0),10)=0,"",INDEX([1]Freelancer!$A$1140:$J$2572,MATCH(Лист1!M158,[1]Freelancer!$G$1140:$G$2572,0),10))</f>
        <v>MD9_19_1</v>
      </c>
      <c r="S158" s="13" t="s">
        <v>151</v>
      </c>
      <c r="T158" s="13" t="str">
        <f aca="false">"y"&amp;S158&amp;"y"</f>
        <v>y3_2_9y</v>
      </c>
      <c r="U158" s="13" t="str">
        <f aca="false">INDEX([1]Lista!$O$2:$S$206,MATCH(Лист1!T158,[1]Lista!$P$2:$P$206,0),3)</f>
        <v>Statistik - Relativ frekvens</v>
      </c>
      <c r="V158" s="13" t="str">
        <f aca="false">INDEX([1]Lista!$O$2:$S$206,MATCH(Лист1!T158,[1]Lista!$P$2:$P$206,0),4)</f>
        <v>SS_3_2</v>
      </c>
      <c r="W158" s="13" t="str">
        <f aca="false">INDEX([1]Lista!$O$2:$S$206,MATCH(Лист1!T158,[1]Lista!$P$2:$P$206,0),5)</f>
        <v>Statistik</v>
      </c>
      <c r="X158" s="14" t="s">
        <v>32</v>
      </c>
    </row>
    <row r="159" customFormat="false" ht="15.65" hidden="false" customHeight="false" outlineLevel="0" collapsed="false">
      <c r="A159" s="7" t="n">
        <v>9789152302484</v>
      </c>
      <c r="B159" s="8" t="n">
        <v>1</v>
      </c>
      <c r="C159" s="8" t="s">
        <v>24</v>
      </c>
      <c r="D159" s="8" t="s">
        <v>25</v>
      </c>
      <c r="E159" s="8" t="s">
        <v>26</v>
      </c>
      <c r="F159" s="8" t="s">
        <v>27</v>
      </c>
      <c r="G159" s="8" t="s">
        <v>28</v>
      </c>
      <c r="H159" s="8" t="s">
        <v>29</v>
      </c>
      <c r="I159" s="11" t="n">
        <v>58</v>
      </c>
      <c r="J159" s="11"/>
      <c r="K159" s="10" t="str">
        <f aca="false">G159</f>
        <v>Grundkurs</v>
      </c>
      <c r="L159" s="11" t="s">
        <v>34</v>
      </c>
      <c r="M159" s="11" t="str">
        <f aca="false">B159&amp;"_"&amp;F159&amp;"_"&amp;H159&amp;"_"&amp;I159&amp;J159</f>
        <v>1_x1_1x_G_58</v>
      </c>
      <c r="N159" s="11" t="str">
        <f aca="false">A159&amp;"-"&amp;B159&amp;"-"&amp;F159&amp;"-"&amp;H159&amp;"-"&amp;I159&amp;J159</f>
        <v>9789152302484-1-x1_1x-G-58</v>
      </c>
      <c r="O159" s="11" t="str">
        <f aca="false">INDEX([1]'Kap 1'!$E$2:$H$1089,MATCH(Лист1!N159,[1]'Kap 1'!$E$2:$E$1089,0),4)</f>
        <v>Problemlösning</v>
      </c>
      <c r="P159" s="15"/>
      <c r="Q159" s="12" t="str">
        <f aca="false">INDEX([1]Freelancer!$A$1140:$J$2572,MATCH(Лист1!M159,[1]Freelancer!$G$1140:$G$2572,0),9)</f>
        <v>Stegen är 4,5 meter. Hur bred är rabatten?</v>
      </c>
      <c r="R159" s="8" t="str">
        <f aca="false">IF(INDEX([1]Freelancer!$A$1140:$J$2572,MATCH(Лист1!M159,[1]Freelancer!$G$1140:$G$2572,0),10)=0,"",INDEX([1]Freelancer!$A$1140:$J$2572,MATCH(Лист1!M159,[1]Freelancer!$G$1140:$G$2572,0),10))</f>
        <v>MD9_19_1</v>
      </c>
      <c r="S159" s="13" t="s">
        <v>75</v>
      </c>
      <c r="T159" s="13" t="str">
        <f aca="false">"y"&amp;S159&amp;"y"</f>
        <v>y1_2y</v>
      </c>
      <c r="U159" s="13" t="str">
        <f aca="false">INDEX([1]Lista!$O$2:$S$206,MATCH(Лист1!T159,[1]Lista!$P$2:$P$206,0),3)</f>
        <v>Bråk</v>
      </c>
      <c r="V159" s="13" t="str">
        <f aca="false">INDEX([1]Lista!$O$2:$S$206,MATCH(Лист1!T159,[1]Lista!$P$2:$P$206,0),4)</f>
        <v>T_1_2</v>
      </c>
      <c r="W159" s="13" t="str">
        <f aca="false">INDEX([1]Lista!$O$2:$S$206,MATCH(Лист1!T159,[1]Lista!$P$2:$P$206,0),5)</f>
        <v>Bråk</v>
      </c>
      <c r="X159" s="14" t="s">
        <v>32</v>
      </c>
    </row>
    <row r="160" customFormat="false" ht="23.85" hidden="false" customHeight="false" outlineLevel="0" collapsed="false">
      <c r="A160" s="7" t="n">
        <v>9789152302484</v>
      </c>
      <c r="B160" s="8" t="n">
        <v>1</v>
      </c>
      <c r="C160" s="8" t="s">
        <v>24</v>
      </c>
      <c r="D160" s="8" t="s">
        <v>25</v>
      </c>
      <c r="E160" s="8" t="s">
        <v>26</v>
      </c>
      <c r="F160" s="8" t="s">
        <v>27</v>
      </c>
      <c r="G160" s="8" t="s">
        <v>28</v>
      </c>
      <c r="H160" s="8" t="s">
        <v>29</v>
      </c>
      <c r="I160" s="11" t="n">
        <v>59</v>
      </c>
      <c r="J160" s="11"/>
      <c r="K160" s="10" t="str">
        <f aca="false">G160</f>
        <v>Grundkurs</v>
      </c>
      <c r="L160" s="11" t="s">
        <v>30</v>
      </c>
      <c r="M160" s="11" t="str">
        <f aca="false">B160&amp;"_"&amp;F160&amp;"_"&amp;H160&amp;"_"&amp;I160&amp;J160</f>
        <v>1_x1_1x_G_59</v>
      </c>
      <c r="N160" s="11" t="str">
        <f aca="false">A160&amp;"-"&amp;B160&amp;"-"&amp;F160&amp;"-"&amp;H160&amp;"-"&amp;I160&amp;J160</f>
        <v>9789152302484-1-x1_1x-G-59</v>
      </c>
      <c r="O160" s="11" t="str">
        <f aca="false">INDEX([1]'Kap 1'!$E$2:$H$1089,MATCH(Лист1!N160,[1]'Kap 1'!$E$2:$E$1089,0),4)</f>
        <v>Problemlösning</v>
      </c>
      <c r="P160" s="15"/>
      <c r="Q160" s="12" t="str">
        <f aca="false">INDEX([1]Freelancer!$A$1140:$J$2572,MATCH(Лист1!M160,[1]Freelancer!$G$1140:$G$2572,0),9)</f>
        <v>Går det att få in gipsskivorna genom fönstret i bottenvåningen?</v>
      </c>
      <c r="R160" s="8" t="str">
        <f aca="false">IF(INDEX([1]Freelancer!$A$1140:$J$2572,MATCH(Лист1!M160,[1]Freelancer!$G$1140:$G$2572,0),10)=0,"",INDEX([1]Freelancer!$A$1140:$J$2572,MATCH(Лист1!M160,[1]Freelancer!$G$1140:$G$2572,0),10))</f>
        <v>MD9_19_1</v>
      </c>
      <c r="S160" s="13" t="s">
        <v>152</v>
      </c>
      <c r="T160" s="13" t="str">
        <f aca="false">"y"&amp;S160&amp;"y"</f>
        <v>y2_19_8y</v>
      </c>
      <c r="U160" s="13" t="str">
        <f aca="false">INDEX([1]Lista!$O$2:$S$206,MATCH(Лист1!T160,[1]Lista!$P$2:$P$206,0),3)</f>
        <v>Procent - Mer än 100%</v>
      </c>
      <c r="V160" s="13" t="str">
        <f aca="false">INDEX([1]Lista!$O$2:$S$206,MATCH(Лист1!T160,[1]Lista!$P$2:$P$206,0),4)</f>
        <v>SF_2_19</v>
      </c>
      <c r="W160" s="13" t="str">
        <f aca="false">INDEX([1]Lista!$O$2:$S$206,MATCH(Лист1!T160,[1]Lista!$P$2:$P$206,0),5)</f>
        <v>Procent</v>
      </c>
      <c r="X160" s="14" t="s">
        <v>32</v>
      </c>
    </row>
    <row r="161" customFormat="false" ht="23.85" hidden="false" customHeight="false" outlineLevel="0" collapsed="false">
      <c r="A161" s="7" t="n">
        <v>9789152302484</v>
      </c>
      <c r="B161" s="8" t="n">
        <v>1</v>
      </c>
      <c r="C161" s="8" t="s">
        <v>24</v>
      </c>
      <c r="D161" s="8" t="s">
        <v>25</v>
      </c>
      <c r="E161" s="8" t="s">
        <v>26</v>
      </c>
      <c r="F161" s="8" t="s">
        <v>27</v>
      </c>
      <c r="G161" s="8" t="s">
        <v>28</v>
      </c>
      <c r="H161" s="8" t="s">
        <v>29</v>
      </c>
      <c r="I161" s="11" t="n">
        <v>60</v>
      </c>
      <c r="J161" s="11"/>
      <c r="K161" s="10" t="str">
        <f aca="false">G161</f>
        <v>Grundkurs</v>
      </c>
      <c r="L161" s="11" t="s">
        <v>34</v>
      </c>
      <c r="M161" s="11" t="str">
        <f aca="false">B161&amp;"_"&amp;F161&amp;"_"&amp;H161&amp;"_"&amp;I161&amp;J161</f>
        <v>1_x1_1x_G_60</v>
      </c>
      <c r="N161" s="11" t="str">
        <f aca="false">A161&amp;"-"&amp;B161&amp;"-"&amp;F161&amp;"-"&amp;H161&amp;"-"&amp;I161&amp;J161</f>
        <v>9789152302484-1-x1_1x-G-60</v>
      </c>
      <c r="O161" s="11" t="str">
        <f aca="false">INDEX([1]'Kap 1'!$E$2:$H$1089,MATCH(Лист1!N161,[1]'Kap 1'!$E$2:$E$1089,0),4)</f>
        <v>Problemlösning</v>
      </c>
      <c r="P161" s="15"/>
      <c r="Q161" s="12" t="str">
        <f aca="false">INDEX([1]Freelancer!$A$1140:$J$2572,MATCH(Лист1!M161,[1]Freelancer!$G$1140:$G$2572,0),9)</f>
        <v>Hur hög var flaggstången innan den knäcktes av blåsten?</v>
      </c>
      <c r="R161" s="8" t="str">
        <f aca="false">IF(INDEX([1]Freelancer!$A$1140:$J$2572,MATCH(Лист1!M161,[1]Freelancer!$G$1140:$G$2572,0),10)=0,"",INDEX([1]Freelancer!$A$1140:$J$2572,MATCH(Лист1!M161,[1]Freelancer!$G$1140:$G$2572,0),10))</f>
        <v>MD9_19_1</v>
      </c>
      <c r="S161" s="13" t="s">
        <v>153</v>
      </c>
      <c r="T161" s="13" t="str">
        <f aca="false">"y"&amp;S161&amp;"y"</f>
        <v>y3_1_3y</v>
      </c>
      <c r="U161" s="13" t="str">
        <f aca="false">INDEX([1]Lista!$O$2:$S$206,MATCH(Лист1!T161,[1]Lista!$P$2:$P$206,0),3)</f>
        <v>Sannolikhetslära - En händelse (den klassiska sannolikhetsdefinitionen)</v>
      </c>
      <c r="V161" s="13" t="str">
        <f aca="false">INDEX([1]Lista!$O$2:$S$206,MATCH(Лист1!T161,[1]Lista!$P$2:$P$206,0),4)</f>
        <v>SS_3_1</v>
      </c>
      <c r="W161" s="13" t="str">
        <f aca="false">INDEX([1]Lista!$O$2:$S$206,MATCH(Лист1!T161,[1]Lista!$P$2:$P$206,0),5)</f>
        <v>Sannolikhetslära</v>
      </c>
      <c r="X161" s="14" t="s">
        <v>32</v>
      </c>
    </row>
    <row r="162" customFormat="false" ht="23.85" hidden="false" customHeight="false" outlineLevel="0" collapsed="false">
      <c r="A162" s="7" t="n">
        <v>9789152302484</v>
      </c>
      <c r="B162" s="8" t="n">
        <v>1</v>
      </c>
      <c r="C162" s="8" t="s">
        <v>24</v>
      </c>
      <c r="D162" s="8" t="s">
        <v>25</v>
      </c>
      <c r="E162" s="8" t="s">
        <v>26</v>
      </c>
      <c r="F162" s="8" t="s">
        <v>27</v>
      </c>
      <c r="G162" s="8" t="s">
        <v>28</v>
      </c>
      <c r="H162" s="8" t="s">
        <v>29</v>
      </c>
      <c r="I162" s="11" t="n">
        <v>61</v>
      </c>
      <c r="J162" s="11" t="s">
        <v>33</v>
      </c>
      <c r="K162" s="10" t="str">
        <f aca="false">G162</f>
        <v>Grundkurs</v>
      </c>
      <c r="L162" s="11" t="s">
        <v>30</v>
      </c>
      <c r="M162" s="11" t="str">
        <f aca="false">B162&amp;"_"&amp;F162&amp;"_"&amp;H162&amp;"_"&amp;I162&amp;J162</f>
        <v>1_x1_1x_G_61a</v>
      </c>
      <c r="N162" s="11" t="str">
        <f aca="false">A162&amp;"-"&amp;B162&amp;"-"&amp;F162&amp;"-"&amp;H162&amp;"-"&amp;I162&amp;J162</f>
        <v>9789152302484-1-x1_1x-G-61a</v>
      </c>
      <c r="O162" s="11" t="str">
        <f aca="false">INDEX([1]'Kap 1'!$E$2:$H$1089,MATCH(Лист1!N162,[1]'Kap 1'!$E$2:$E$1089,0),4)</f>
        <v>Problemlösning</v>
      </c>
      <c r="P162" s="15"/>
      <c r="Q162" s="12" t="str">
        <f aca="false">INDEX([1]Freelancer!$A$1140:$J$2572,MATCH(Лист1!M162,[1]Freelancer!$G$1140:$G$2572,0),9)</f>
        <v>Rita en kvadrat med sidan 1 dm. Rita en diagonal i kvadraten.</v>
      </c>
      <c r="R162" s="8"/>
      <c r="S162" s="13" t="s">
        <v>117</v>
      </c>
      <c r="T162" s="13" t="str">
        <f aca="false">"y"&amp;S162&amp;"y"</f>
        <v>y1_16y</v>
      </c>
      <c r="U162" s="13" t="str">
        <f aca="false">INDEX([1]Lista!$O$2:$S$206,MATCH(Лист1!T162,[1]Lista!$P$2:$P$206,0),3)</f>
        <v>Räta linjen</v>
      </c>
      <c r="V162" s="13" t="str">
        <f aca="false">INDEX([1]Lista!$O$2:$S$206,MATCH(Лист1!T162,[1]Lista!$P$2:$P$206,0),4)</f>
        <v>T_1_16</v>
      </c>
      <c r="W162" s="13" t="str">
        <f aca="false">INDEX([1]Lista!$O$2:$S$206,MATCH(Лист1!T162,[1]Lista!$P$2:$P$206,0),5)</f>
        <v>Räta linjen</v>
      </c>
      <c r="X162" s="14" t="s">
        <v>32</v>
      </c>
    </row>
    <row r="163" customFormat="false" ht="23.85" hidden="false" customHeight="false" outlineLevel="0" collapsed="false">
      <c r="A163" s="7" t="n">
        <v>9789152302484</v>
      </c>
      <c r="B163" s="8" t="n">
        <v>1</v>
      </c>
      <c r="C163" s="8" t="s">
        <v>24</v>
      </c>
      <c r="D163" s="8" t="s">
        <v>25</v>
      </c>
      <c r="E163" s="8" t="s">
        <v>26</v>
      </c>
      <c r="F163" s="8" t="s">
        <v>27</v>
      </c>
      <c r="G163" s="8" t="s">
        <v>28</v>
      </c>
      <c r="H163" s="8" t="s">
        <v>29</v>
      </c>
      <c r="I163" s="11" t="n">
        <v>61</v>
      </c>
      <c r="J163" s="11" t="s">
        <v>36</v>
      </c>
      <c r="K163" s="10" t="str">
        <f aca="false">G163</f>
        <v>Grundkurs</v>
      </c>
      <c r="L163" s="11" t="s">
        <v>30</v>
      </c>
      <c r="M163" s="11" t="str">
        <f aca="false">B163&amp;"_"&amp;F163&amp;"_"&amp;H163&amp;"_"&amp;I163&amp;J163</f>
        <v>1_x1_1x_G_61b</v>
      </c>
      <c r="N163" s="11" t="str">
        <f aca="false">A163&amp;"-"&amp;B163&amp;"-"&amp;F163&amp;"-"&amp;H163&amp;"-"&amp;I163&amp;J163</f>
        <v>9789152302484-1-x1_1x-G-61b</v>
      </c>
      <c r="O163" s="11" t="str">
        <f aca="false">INDEX([1]'Kap 1'!$E$2:$H$1089,MATCH(Лист1!N163,[1]'Kap 1'!$E$2:$E$1089,0),4)</f>
        <v>Problemlösning</v>
      </c>
      <c r="P163" s="15"/>
      <c r="Q163" s="12" t="str">
        <f aca="false">INDEX([1]Freelancer!$A$1140:$J$2572,MATCH(Лист1!M163,[1]Freelancer!$G$1140:$G$2572,0),9)</f>
        <v>Beräkna diagonalens längd. Avrunda till 2 decimaler.</v>
      </c>
      <c r="R163" s="8"/>
      <c r="S163" s="13" t="s">
        <v>154</v>
      </c>
      <c r="T163" s="13" t="str">
        <f aca="false">"y"&amp;S163&amp;"y"</f>
        <v>y4_22_11y</v>
      </c>
      <c r="U163" s="13" t="str">
        <f aca="false">INDEX([1]Lista!$O$2:$S$206,MATCH(Лист1!T163,[1]Lista!$P$2:$P$206,0),3)</f>
        <v>Trigonometri - Sinus, Cosinus &amp; Tangens</v>
      </c>
      <c r="V163" s="13" t="str">
        <f aca="false">INDEX([1]Lista!$O$2:$S$206,MATCH(Лист1!T163,[1]Lista!$P$2:$P$206,0),4)</f>
        <v>G_4_22</v>
      </c>
      <c r="W163" s="13" t="str">
        <f aca="false">INDEX([1]Lista!$O$2:$S$206,MATCH(Лист1!T163,[1]Lista!$P$2:$P$206,0),5)</f>
        <v>Trigonometri</v>
      </c>
      <c r="X163" s="14" t="s">
        <v>32</v>
      </c>
    </row>
    <row r="164" customFormat="false" ht="15.65" hidden="false" customHeight="false" outlineLevel="0" collapsed="false">
      <c r="A164" s="7" t="n">
        <v>9789152302484</v>
      </c>
      <c r="B164" s="8" t="n">
        <v>1</v>
      </c>
      <c r="C164" s="8" t="s">
        <v>24</v>
      </c>
      <c r="D164" s="8" t="s">
        <v>25</v>
      </c>
      <c r="E164" s="8" t="s">
        <v>26</v>
      </c>
      <c r="F164" s="8" t="s">
        <v>27</v>
      </c>
      <c r="G164" s="8" t="s">
        <v>28</v>
      </c>
      <c r="H164" s="8" t="s">
        <v>29</v>
      </c>
      <c r="I164" s="11" t="n">
        <v>61</v>
      </c>
      <c r="J164" s="11" t="s">
        <v>38</v>
      </c>
      <c r="K164" s="10" t="str">
        <f aca="false">G164</f>
        <v>Grundkurs</v>
      </c>
      <c r="L164" s="11" t="s">
        <v>30</v>
      </c>
      <c r="M164" s="11" t="str">
        <f aca="false">B164&amp;"_"&amp;F164&amp;"_"&amp;H164&amp;"_"&amp;I164&amp;J164</f>
        <v>1_x1_1x_G_61c</v>
      </c>
      <c r="N164" s="11" t="str">
        <f aca="false">A164&amp;"-"&amp;B164&amp;"-"&amp;F164&amp;"-"&amp;H164&amp;"-"&amp;I164&amp;J164</f>
        <v>9789152302484-1-x1_1x-G-61c</v>
      </c>
      <c r="O164" s="11" t="str">
        <f aca="false">INDEX([1]'Kap 1'!$E$2:$H$1089,MATCH(Лист1!N164,[1]'Kap 1'!$E$2:$E$1089,0),4)</f>
        <v>Problemlösning</v>
      </c>
      <c r="P164" s="15"/>
      <c r="Q164" s="12" t="str">
        <f aca="false">INDEX([1]Freelancer!$A$1140:$J$2572,MATCH(Лист1!M164,[1]Freelancer!$G$1140:$G$2572,0),9)</f>
        <v>Kontrollmät ditt resultat.</v>
      </c>
      <c r="R164" s="8"/>
      <c r="S164" s="13" t="s">
        <v>155</v>
      </c>
      <c r="T164" s="13" t="str">
        <f aca="false">"y"&amp;S164&amp;"y"</f>
        <v>y1_16_7y</v>
      </c>
      <c r="U164" s="13" t="str">
        <f aca="false">INDEX([1]Lista!$O$2:$S$206,MATCH(Лист1!T164,[1]Lista!$P$2:$P$206,0),3)</f>
        <v>Räta linjen - parallella &amp; vinkelräta linjer</v>
      </c>
      <c r="V164" s="13" t="str">
        <f aca="false">INDEX([1]Lista!$O$2:$S$206,MATCH(Лист1!T164,[1]Lista!$P$2:$P$206,0),4)</f>
        <v>T_1_16</v>
      </c>
      <c r="W164" s="13" t="str">
        <f aca="false">INDEX([1]Lista!$O$2:$S$206,MATCH(Лист1!T164,[1]Lista!$P$2:$P$206,0),5)</f>
        <v>Räta linjen</v>
      </c>
      <c r="X164" s="14" t="s">
        <v>32</v>
      </c>
    </row>
    <row r="165" customFormat="false" ht="23.85" hidden="false" customHeight="false" outlineLevel="0" collapsed="false">
      <c r="A165" s="7" t="n">
        <v>9789152302484</v>
      </c>
      <c r="B165" s="8" t="n">
        <v>1</v>
      </c>
      <c r="C165" s="8" t="s">
        <v>24</v>
      </c>
      <c r="D165" s="8" t="s">
        <v>25</v>
      </c>
      <c r="E165" s="8" t="s">
        <v>26</v>
      </c>
      <c r="F165" s="8" t="s">
        <v>27</v>
      </c>
      <c r="G165" s="8" t="s">
        <v>28</v>
      </c>
      <c r="H165" s="8" t="s">
        <v>29</v>
      </c>
      <c r="I165" s="11" t="n">
        <v>61</v>
      </c>
      <c r="J165" s="11" t="s">
        <v>40</v>
      </c>
      <c r="K165" s="10" t="str">
        <f aca="false">G165</f>
        <v>Grundkurs</v>
      </c>
      <c r="L165" s="11" t="s">
        <v>30</v>
      </c>
      <c r="M165" s="11" t="str">
        <f aca="false">B165&amp;"_"&amp;F165&amp;"_"&amp;H165&amp;"_"&amp;I165&amp;J165</f>
        <v>1_x1_1x_G_61d</v>
      </c>
      <c r="N165" s="11" t="str">
        <f aca="false">A165&amp;"-"&amp;B165&amp;"-"&amp;F165&amp;"-"&amp;H165&amp;"-"&amp;I165&amp;J165</f>
        <v>9789152302484-1-x1_1x-G-61d</v>
      </c>
      <c r="O165" s="11" t="str">
        <f aca="false">INDEX([1]'Kap 1'!$E$2:$H$1089,MATCH(Лист1!N165,[1]'Kap 1'!$E$2:$E$1089,0),4)</f>
        <v>Problemlösning</v>
      </c>
      <c r="P165" s="15"/>
      <c r="Q165" s="12" t="str">
        <f aca="false">INDEX([1]Freelancer!$A$1140:$J$2572,MATCH(Лист1!M165,[1]Freelancer!$G$1140:$G$2572,0),9)</f>
        <v>Visa med Pythagoras sats att ett exakt värde på diagonalen är $\sqrt{2}$.</v>
      </c>
      <c r="R165" s="8"/>
      <c r="S165" s="13" t="s">
        <v>56</v>
      </c>
      <c r="T165" s="13" t="str">
        <f aca="false">"y"&amp;S165&amp;"y"</f>
        <v>y3_1_11y</v>
      </c>
      <c r="U165" s="13" t="str">
        <f aca="false">INDEX([1]Lista!$O$2:$S$206,MATCH(Лист1!T165,[1]Lista!$P$2:$P$206,0),3)</f>
        <v>Sannolikhetslära - Pascals triangel</v>
      </c>
      <c r="V165" s="13" t="str">
        <f aca="false">INDEX([1]Lista!$O$2:$S$206,MATCH(Лист1!T165,[1]Lista!$P$2:$P$206,0),4)</f>
        <v>SS_3_1</v>
      </c>
      <c r="W165" s="13" t="str">
        <f aca="false">INDEX([1]Lista!$O$2:$S$206,MATCH(Лист1!T165,[1]Lista!$P$2:$P$206,0),5)</f>
        <v>Sannolikhetslära</v>
      </c>
      <c r="X165" s="14" t="s">
        <v>32</v>
      </c>
    </row>
    <row r="166" customFormat="false" ht="23.85" hidden="false" customHeight="false" outlineLevel="0" collapsed="false">
      <c r="A166" s="7" t="n">
        <v>9789152302484</v>
      </c>
      <c r="B166" s="8" t="n">
        <v>1</v>
      </c>
      <c r="C166" s="8" t="s">
        <v>24</v>
      </c>
      <c r="D166" s="8" t="s">
        <v>25</v>
      </c>
      <c r="E166" s="8" t="s">
        <v>26</v>
      </c>
      <c r="F166" s="8" t="s">
        <v>27</v>
      </c>
      <c r="G166" s="8" t="s">
        <v>28</v>
      </c>
      <c r="H166" s="8" t="s">
        <v>29</v>
      </c>
      <c r="I166" s="11" t="n">
        <v>62</v>
      </c>
      <c r="J166" s="11" t="s">
        <v>33</v>
      </c>
      <c r="K166" s="10" t="str">
        <f aca="false">G166</f>
        <v>Grundkurs</v>
      </c>
      <c r="L166" s="11" t="s">
        <v>34</v>
      </c>
      <c r="M166" s="11" t="str">
        <f aca="false">B166&amp;"_"&amp;F166&amp;"_"&amp;H166&amp;"_"&amp;I166&amp;J166</f>
        <v>1_x1_1x_G_62a</v>
      </c>
      <c r="N166" s="11" t="str">
        <f aca="false">A166&amp;"-"&amp;B166&amp;"-"&amp;F166&amp;"-"&amp;H166&amp;"-"&amp;I166&amp;J166</f>
        <v>9789152302484-1-x1_1x-G-62a</v>
      </c>
      <c r="O166" s="11" t="str">
        <f aca="false">INDEX([1]'Kap 1'!$E$2:$H$1089,MATCH(Лист1!N166,[1]'Kap 1'!$E$2:$E$1089,0),4)</f>
        <v>Rita</v>
      </c>
      <c r="P166" s="15"/>
      <c r="Q166" s="12" t="str">
        <f aca="false">INDEX([1]Freelancer!$A$1140:$J$2572,MATCH(Лист1!M166,[1]Freelancer!$G$1140:$G$2572,0),9)</f>
        <v>Rita av och gör tabellen färdig för kvadrattalen.</v>
      </c>
      <c r="R166" s="8" t="str">
        <f aca="false">IF(INDEX([1]Freelancer!$A$1140:$J$2572,MATCH(Лист1!M166,[1]Freelancer!$G$1140:$G$2572,0),10)=0,"",INDEX([1]Freelancer!$A$1140:$J$2572,MATCH(Лист1!M166,[1]Freelancer!$G$1140:$G$2572,0),10))</f>
        <v>MD9_20_1</v>
      </c>
      <c r="S166" s="13" t="s">
        <v>114</v>
      </c>
      <c r="T166" s="13" t="str">
        <f aca="false">"y"&amp;S166&amp;"y"</f>
        <v>y4_22y</v>
      </c>
      <c r="U166" s="13" t="str">
        <f aca="false">INDEX([1]Lista!$O$2:$S$206,MATCH(Лист1!T166,[1]Lista!$P$2:$P$206,0),3)</f>
        <v>Trigonometri</v>
      </c>
      <c r="V166" s="13" t="str">
        <f aca="false">INDEX([1]Lista!$O$2:$S$206,MATCH(Лист1!T166,[1]Lista!$P$2:$P$206,0),4)</f>
        <v>G_4_22</v>
      </c>
      <c r="W166" s="13" t="str">
        <f aca="false">INDEX([1]Lista!$O$2:$S$206,MATCH(Лист1!T166,[1]Lista!$P$2:$P$206,0),5)</f>
        <v>Trigonometri</v>
      </c>
      <c r="X166" s="14" t="s">
        <v>32</v>
      </c>
    </row>
    <row r="167" customFormat="false" ht="35.05" hidden="false" customHeight="false" outlineLevel="0" collapsed="false">
      <c r="A167" s="7" t="n">
        <v>9789152302484</v>
      </c>
      <c r="B167" s="8" t="n">
        <v>1</v>
      </c>
      <c r="C167" s="8" t="s">
        <v>24</v>
      </c>
      <c r="D167" s="8" t="s">
        <v>25</v>
      </c>
      <c r="E167" s="8" t="s">
        <v>26</v>
      </c>
      <c r="F167" s="8" t="s">
        <v>27</v>
      </c>
      <c r="G167" s="8" t="s">
        <v>28</v>
      </c>
      <c r="H167" s="8" t="s">
        <v>29</v>
      </c>
      <c r="I167" s="11" t="n">
        <v>62</v>
      </c>
      <c r="J167" s="11" t="s">
        <v>36</v>
      </c>
      <c r="K167" s="10" t="str">
        <f aca="false">G167</f>
        <v>Grundkurs</v>
      </c>
      <c r="L167" s="11" t="s">
        <v>34</v>
      </c>
      <c r="M167" s="11" t="str">
        <f aca="false">B167&amp;"_"&amp;F167&amp;"_"&amp;H167&amp;"_"&amp;I167&amp;J167</f>
        <v>1_x1_1x_G_62b</v>
      </c>
      <c r="N167" s="11" t="str">
        <f aca="false">A167&amp;"-"&amp;B167&amp;"-"&amp;F167&amp;"-"&amp;H167&amp;"-"&amp;I167&amp;J167</f>
        <v>9789152302484-1-x1_1x-G-62b</v>
      </c>
      <c r="O167" s="11" t="str">
        <f aca="false">INDEX([1]'Kap 1'!$E$2:$H$1089,MATCH(Лист1!N167,[1]'Kap 1'!$E$2:$E$1089,0),4)</f>
        <v>Problemlösning</v>
      </c>
      <c r="P167" s="15"/>
      <c r="Q167" s="12" t="str">
        <f aca="false">INDEX([1]Freelancer!$A$1140:$J$2572,MATCH(Лист1!M167,[1]Freelancer!$G$1140:$G$2572,0),9)</f>
        <v>Skriv en formel för hur man beräknar kvadrattalen när man vet triangeltalets nummer. Kalla numret för $n$.</v>
      </c>
      <c r="R167" s="8" t="str">
        <f aca="false">IF(INDEX([1]Freelancer!$A$1140:$J$2572,MATCH(Лист1!M167,[1]Freelancer!$G$1140:$G$2572,0),10)=0,"",INDEX([1]Freelancer!$A$1140:$J$2572,MATCH(Лист1!M167,[1]Freelancer!$G$1140:$G$2572,0),10))</f>
        <v>MD9_20_1</v>
      </c>
      <c r="S167" s="13" t="s">
        <v>156</v>
      </c>
      <c r="T167" s="13" t="str">
        <f aca="false">"y"&amp;S167&amp;"y"</f>
        <v>y3_1_9y</v>
      </c>
      <c r="U167" s="13" t="str">
        <f aca="false">INDEX([1]Lista!$O$2:$S$206,MATCH(Лист1!T167,[1]Lista!$P$2:$P$206,0),3)</f>
        <v>Sannolikhetslära - Odds/risk</v>
      </c>
      <c r="V167" s="13" t="str">
        <f aca="false">INDEX([1]Lista!$O$2:$S$206,MATCH(Лист1!T167,[1]Lista!$P$2:$P$206,0),4)</f>
        <v>SS_3_1</v>
      </c>
      <c r="W167" s="13" t="str">
        <f aca="false">INDEX([1]Lista!$O$2:$S$206,MATCH(Лист1!T167,[1]Lista!$P$2:$P$206,0),5)</f>
        <v>Sannolikhetslära</v>
      </c>
      <c r="X167" s="14" t="s">
        <v>32</v>
      </c>
    </row>
    <row r="168" customFormat="false" ht="15.65" hidden="false" customHeight="false" outlineLevel="0" collapsed="false">
      <c r="A168" s="7" t="n">
        <v>9789152302484</v>
      </c>
      <c r="B168" s="8" t="n">
        <v>1</v>
      </c>
      <c r="C168" s="8" t="s">
        <v>24</v>
      </c>
      <c r="D168" s="8" t="s">
        <v>25</v>
      </c>
      <c r="E168" s="8" t="s">
        <v>26</v>
      </c>
      <c r="F168" s="8" t="s">
        <v>27</v>
      </c>
      <c r="G168" s="8" t="s">
        <v>28</v>
      </c>
      <c r="H168" s="8" t="s">
        <v>29</v>
      </c>
      <c r="I168" s="11" t="n">
        <v>62</v>
      </c>
      <c r="J168" s="11" t="s">
        <v>38</v>
      </c>
      <c r="K168" s="10" t="str">
        <f aca="false">G168</f>
        <v>Grundkurs</v>
      </c>
      <c r="L168" s="11" t="s">
        <v>34</v>
      </c>
      <c r="M168" s="11" t="str">
        <f aca="false">B168&amp;"_"&amp;F168&amp;"_"&amp;H168&amp;"_"&amp;I168&amp;J168</f>
        <v>1_x1_1x_G_62c</v>
      </c>
      <c r="N168" s="11" t="str">
        <f aca="false">A168&amp;"-"&amp;B168&amp;"-"&amp;F168&amp;"-"&amp;H168&amp;"-"&amp;I168&amp;J168</f>
        <v>9789152302484-1-x1_1x-G-62c</v>
      </c>
      <c r="O168" s="11" t="str">
        <f aca="false">INDEX([1]'Kap 1'!$E$2:$H$1089,MATCH(Лист1!N168,[1]'Kap 1'!$E$2:$E$1089,0),4)</f>
        <v>Problemlösning</v>
      </c>
      <c r="P168" s="15"/>
      <c r="Q168" s="12" t="str">
        <f aca="false">INDEX([1]Freelancer!$A$1140:$J$2572,MATCH(Лист1!M168,[1]Freelancer!$G$1140:$G$2572,0),9)</f>
        <v>Beräkna kvadrattalet som har nummer 9.</v>
      </c>
      <c r="R168" s="8" t="str">
        <f aca="false">IF(INDEX([1]Freelancer!$A$1140:$J$2572,MATCH(Лист1!M168,[1]Freelancer!$G$1140:$G$2572,0),10)=0,"",INDEX([1]Freelancer!$A$1140:$J$2572,MATCH(Лист1!M168,[1]Freelancer!$G$1140:$G$2572,0),10))</f>
        <v>MD9_20_1</v>
      </c>
      <c r="S168" s="13" t="s">
        <v>140</v>
      </c>
      <c r="T168" s="13" t="str">
        <f aca="false">"y"&amp;S168&amp;"y"</f>
        <v>y2_19_5y</v>
      </c>
      <c r="U168" s="13" t="str">
        <f aca="false">INDEX([1]Lista!$O$2:$S$206,MATCH(Лист1!T168,[1]Lista!$P$2:$P$206,0),3)</f>
        <v>Procent - Jämförelser</v>
      </c>
      <c r="V168" s="13" t="str">
        <f aca="false">INDEX([1]Lista!$O$2:$S$206,MATCH(Лист1!T168,[1]Lista!$P$2:$P$206,0),4)</f>
        <v>SF_2_19</v>
      </c>
      <c r="W168" s="13" t="str">
        <f aca="false">INDEX([1]Lista!$O$2:$S$206,MATCH(Лист1!T168,[1]Lista!$P$2:$P$206,0),5)</f>
        <v>Procent</v>
      </c>
      <c r="X168" s="14" t="s">
        <v>32</v>
      </c>
    </row>
    <row r="169" customFormat="false" ht="23.85" hidden="false" customHeight="false" outlineLevel="0" collapsed="false">
      <c r="A169" s="7" t="n">
        <v>9789152302484</v>
      </c>
      <c r="B169" s="8" t="n">
        <v>1</v>
      </c>
      <c r="C169" s="8" t="s">
        <v>24</v>
      </c>
      <c r="D169" s="8" t="s">
        <v>25</v>
      </c>
      <c r="E169" s="8" t="s">
        <v>26</v>
      </c>
      <c r="F169" s="8" t="s">
        <v>27</v>
      </c>
      <c r="G169" s="8" t="s">
        <v>28</v>
      </c>
      <c r="H169" s="8" t="s">
        <v>29</v>
      </c>
      <c r="I169" s="11" t="n">
        <v>63</v>
      </c>
      <c r="J169" s="11" t="s">
        <v>33</v>
      </c>
      <c r="K169" s="10" t="str">
        <f aca="false">G169</f>
        <v>Grundkurs</v>
      </c>
      <c r="L169" s="11" t="s">
        <v>30</v>
      </c>
      <c r="M169" s="11" t="str">
        <f aca="false">B169&amp;"_"&amp;F169&amp;"_"&amp;H169&amp;"_"&amp;I169&amp;J169</f>
        <v>1_x1_1x_G_63a</v>
      </c>
      <c r="N169" s="11" t="str">
        <f aca="false">A169&amp;"-"&amp;B169&amp;"-"&amp;F169&amp;"-"&amp;H169&amp;"-"&amp;I169&amp;J169</f>
        <v>9789152302484-1-x1_1x-G-63a</v>
      </c>
      <c r="O169" s="11" t="str">
        <f aca="false">INDEX([1]'Kap 1'!$E$2:$H$1089,MATCH(Лист1!N169,[1]'Kap 1'!$E$2:$E$1089,0),4)</f>
        <v>Rita</v>
      </c>
      <c r="P169" s="15"/>
      <c r="Q169" s="12" t="str">
        <f aca="false">INDEX([1]Freelancer!$A$1140:$J$2572,MATCH(Лист1!M169,[1]Freelancer!$G$1140:$G$2572,0),9)</f>
        <v>Rita av och gör tabellen för rektangeltalen färdig.</v>
      </c>
      <c r="R169" s="8" t="str">
        <f aca="false">IF(INDEX([1]Freelancer!$A$1140:$J$2572,MATCH(Лист1!M169,[1]Freelancer!$G$1140:$G$2572,0),10)=0,"",INDEX([1]Freelancer!$A$1140:$J$2572,MATCH(Лист1!M169,[1]Freelancer!$G$1140:$G$2572,0),10))</f>
        <v>MD9_20_2</v>
      </c>
      <c r="S169" s="13" t="s">
        <v>157</v>
      </c>
      <c r="T169" s="13" t="str">
        <f aca="false">"y"&amp;S169&amp;"y"</f>
        <v>y1_12y</v>
      </c>
      <c r="U169" s="13" t="str">
        <f aca="false">INDEX([1]Lista!$O$2:$S$206,MATCH(Лист1!T169,[1]Lista!$P$2:$P$206,0),3)</f>
        <v>Potenser</v>
      </c>
      <c r="V169" s="13" t="str">
        <f aca="false">INDEX([1]Lista!$O$2:$S$206,MATCH(Лист1!T169,[1]Lista!$P$2:$P$206,0),4)</f>
        <v>T_1_12</v>
      </c>
      <c r="W169" s="13" t="str">
        <f aca="false">INDEX([1]Lista!$O$2:$S$206,MATCH(Лист1!T169,[1]Lista!$P$2:$P$206,0),5)</f>
        <v>Potenser</v>
      </c>
      <c r="X169" s="14" t="s">
        <v>32</v>
      </c>
    </row>
    <row r="170" customFormat="false" ht="35.05" hidden="false" customHeight="false" outlineLevel="0" collapsed="false">
      <c r="A170" s="7" t="n">
        <v>9789152302484</v>
      </c>
      <c r="B170" s="8" t="n">
        <v>1</v>
      </c>
      <c r="C170" s="8" t="s">
        <v>24</v>
      </c>
      <c r="D170" s="8" t="s">
        <v>25</v>
      </c>
      <c r="E170" s="8" t="s">
        <v>26</v>
      </c>
      <c r="F170" s="8" t="s">
        <v>27</v>
      </c>
      <c r="G170" s="8" t="s">
        <v>28</v>
      </c>
      <c r="H170" s="8" t="s">
        <v>29</v>
      </c>
      <c r="I170" s="11" t="n">
        <v>63</v>
      </c>
      <c r="J170" s="11" t="s">
        <v>36</v>
      </c>
      <c r="K170" s="10" t="str">
        <f aca="false">G170</f>
        <v>Grundkurs</v>
      </c>
      <c r="L170" s="11" t="s">
        <v>30</v>
      </c>
      <c r="M170" s="11" t="str">
        <f aca="false">B170&amp;"_"&amp;F170&amp;"_"&amp;H170&amp;"_"&amp;I170&amp;J170</f>
        <v>1_x1_1x_G_63b</v>
      </c>
      <c r="N170" s="11" t="str">
        <f aca="false">A170&amp;"-"&amp;B170&amp;"-"&amp;F170&amp;"-"&amp;H170&amp;"-"&amp;I170&amp;J170</f>
        <v>9789152302484-1-x1_1x-G-63b</v>
      </c>
      <c r="O170" s="11" t="str">
        <f aca="false">INDEX([1]'Kap 1'!$E$2:$H$1089,MATCH(Лист1!N170,[1]'Kap 1'!$E$2:$E$1089,0),4)</f>
        <v>Problemlösning</v>
      </c>
      <c r="P170" s="15"/>
      <c r="Q170" s="12" t="str">
        <f aca="false">INDEX([1]Freelancer!$A$1140:$J$2572,MATCH(Лист1!M170,[1]Freelancer!$G$1140:$G$2572,0),9)</f>
        <v>Skriv en formel för hur man räknar ut rektangeltalen när man vet rektangeltalets nummer. Kalla numret för $n$.</v>
      </c>
      <c r="R170" s="8" t="str">
        <f aca="false">IF(INDEX([1]Freelancer!$A$1140:$J$2572,MATCH(Лист1!M170,[1]Freelancer!$G$1140:$G$2572,0),10)=0,"",INDEX([1]Freelancer!$A$1140:$J$2572,MATCH(Лист1!M170,[1]Freelancer!$G$1140:$G$2572,0),10))</f>
        <v>MD9_20_2</v>
      </c>
      <c r="S170" s="13" t="s">
        <v>134</v>
      </c>
      <c r="T170" s="13" t="str">
        <f aca="false">"y"&amp;S170&amp;"y"</f>
        <v>y1_6_2y</v>
      </c>
      <c r="U170" s="13" t="str">
        <f aca="false">INDEX([1]Lista!$O$2:$S$206,MATCH(Лист1!T170,[1]Lista!$P$2:$P$206,0),3)</f>
        <v>Enheter - Tid</v>
      </c>
      <c r="V170" s="13" t="str">
        <f aca="false">INDEX([1]Lista!$O$2:$S$206,MATCH(Лист1!T170,[1]Lista!$P$2:$P$206,0),4)</f>
        <v>T_1_6</v>
      </c>
      <c r="W170" s="13" t="str">
        <f aca="false">INDEX([1]Lista!$O$2:$S$206,MATCH(Лист1!T170,[1]Lista!$P$2:$P$206,0),5)</f>
        <v>Enheter</v>
      </c>
      <c r="X170" s="14" t="s">
        <v>32</v>
      </c>
    </row>
    <row r="171" customFormat="false" ht="15.65" hidden="false" customHeight="false" outlineLevel="0" collapsed="false">
      <c r="A171" s="7" t="n">
        <v>9789152302484</v>
      </c>
      <c r="B171" s="8" t="n">
        <v>1</v>
      </c>
      <c r="C171" s="8" t="s">
        <v>24</v>
      </c>
      <c r="D171" s="8" t="s">
        <v>25</v>
      </c>
      <c r="E171" s="8" t="s">
        <v>26</v>
      </c>
      <c r="F171" s="8" t="s">
        <v>27</v>
      </c>
      <c r="G171" s="8" t="s">
        <v>28</v>
      </c>
      <c r="H171" s="8" t="s">
        <v>29</v>
      </c>
      <c r="I171" s="11" t="n">
        <v>64</v>
      </c>
      <c r="J171" s="11" t="s">
        <v>33</v>
      </c>
      <c r="K171" s="10" t="str">
        <f aca="false">G171</f>
        <v>Grundkurs</v>
      </c>
      <c r="L171" s="11" t="s">
        <v>34</v>
      </c>
      <c r="M171" s="11" t="str">
        <f aca="false">B171&amp;"_"&amp;F171&amp;"_"&amp;H171&amp;"_"&amp;I171&amp;J171</f>
        <v>1_x1_1x_G_64a</v>
      </c>
      <c r="N171" s="11" t="str">
        <f aca="false">A171&amp;"-"&amp;B171&amp;"-"&amp;F171&amp;"-"&amp;H171&amp;"-"&amp;I171&amp;J171</f>
        <v>9789152302484-1-x1_1x-G-64a</v>
      </c>
      <c r="O171" s="11" t="str">
        <f aca="false">INDEX([1]'Kap 1'!$E$2:$H$1089,MATCH(Лист1!N171,[1]'Kap 1'!$E$2:$E$1089,0),4)</f>
        <v>Beräkna</v>
      </c>
      <c r="P171" s="15"/>
      <c r="Q171" s="12" t="str">
        <f aca="false">INDEX([1]Freelancer!$A$1140:$J$2572,MATCH(Лист1!M171,[1]Freelancer!$G$1140:$G$2572,0),9)</f>
        <v>Beräkna rektangeltalet som har nummer 6</v>
      </c>
      <c r="R171" s="8" t="str">
        <f aca="false">IF(INDEX([1]Freelancer!$A$1140:$J$2572,MATCH(Лист1!M171,[1]Freelancer!$G$1140:$G$2572,0),10)=0,"",INDEX([1]Freelancer!$A$1140:$J$2572,MATCH(Лист1!M171,[1]Freelancer!$G$1140:$G$2572,0),10))</f>
        <v>MD9_20_2</v>
      </c>
      <c r="S171" s="13" t="s">
        <v>158</v>
      </c>
      <c r="T171" s="13" t="str">
        <f aca="false">"y"&amp;S171&amp;"y"</f>
        <v>y4_5y</v>
      </c>
      <c r="U171" s="13" t="str">
        <f aca="false">INDEX([1]Lista!$O$2:$S$206,MATCH(Лист1!T171,[1]Lista!$P$2:$P$206,0),3)</f>
        <v>Cirkelsektor</v>
      </c>
      <c r="V171" s="13" t="str">
        <f aca="false">INDEX([1]Lista!$O$2:$S$206,MATCH(Лист1!T171,[1]Lista!$P$2:$P$206,0),4)</f>
        <v>G_4_5</v>
      </c>
      <c r="W171" s="13" t="str">
        <f aca="false">INDEX([1]Lista!$O$2:$S$206,MATCH(Лист1!T171,[1]Lista!$P$2:$P$206,0),5)</f>
        <v>Cirkelsektor</v>
      </c>
      <c r="X171" s="14" t="s">
        <v>32</v>
      </c>
    </row>
    <row r="172" customFormat="false" ht="15.65" hidden="false" customHeight="false" outlineLevel="0" collapsed="false">
      <c r="A172" s="7" t="n">
        <v>9789152302484</v>
      </c>
      <c r="B172" s="8" t="n">
        <v>1</v>
      </c>
      <c r="C172" s="8" t="s">
        <v>24</v>
      </c>
      <c r="D172" s="8" t="s">
        <v>25</v>
      </c>
      <c r="E172" s="8" t="s">
        <v>26</v>
      </c>
      <c r="F172" s="8" t="s">
        <v>27</v>
      </c>
      <c r="G172" s="8" t="s">
        <v>28</v>
      </c>
      <c r="H172" s="8" t="s">
        <v>29</v>
      </c>
      <c r="I172" s="11" t="n">
        <v>64</v>
      </c>
      <c r="J172" s="11" t="s">
        <v>36</v>
      </c>
      <c r="K172" s="10" t="str">
        <f aca="false">G172</f>
        <v>Grundkurs</v>
      </c>
      <c r="L172" s="11" t="s">
        <v>34</v>
      </c>
      <c r="M172" s="11" t="str">
        <f aca="false">B172&amp;"_"&amp;F172&amp;"_"&amp;H172&amp;"_"&amp;I172&amp;J172</f>
        <v>1_x1_1x_G_64b</v>
      </c>
      <c r="N172" s="11" t="str">
        <f aca="false">A172&amp;"-"&amp;B172&amp;"-"&amp;F172&amp;"-"&amp;H172&amp;"-"&amp;I172&amp;J172</f>
        <v>9789152302484-1-x1_1x-G-64b</v>
      </c>
      <c r="O172" s="11" t="str">
        <f aca="false">INDEX([1]'Kap 1'!$E$2:$H$1089,MATCH(Лист1!N172,[1]'Kap 1'!$E$2:$E$1089,0),4)</f>
        <v>Beräkna</v>
      </c>
      <c r="P172" s="15"/>
      <c r="Q172" s="12" t="str">
        <f aca="false">INDEX([1]Freelancer!$A$1140:$J$2572,MATCH(Лист1!M172,[1]Freelancer!$G$1140:$G$2572,0),9)</f>
        <v>Beräkna rektangeltalet som har nummer 7</v>
      </c>
      <c r="R172" s="8" t="str">
        <f aca="false">IF(INDEX([1]Freelancer!$A$1140:$J$2572,MATCH(Лист1!M172,[1]Freelancer!$G$1140:$G$2572,0),10)=0,"",INDEX([1]Freelancer!$A$1140:$J$2572,MATCH(Лист1!M172,[1]Freelancer!$G$1140:$G$2572,0),10))</f>
        <v>MD9_20_2</v>
      </c>
      <c r="S172" s="13" t="s">
        <v>159</v>
      </c>
      <c r="T172" s="13" t="str">
        <f aca="false">"y"&amp;S172&amp;"y"</f>
        <v>y1_10_1y</v>
      </c>
      <c r="U172" s="13" t="str">
        <f aca="false">INDEX([1]Lista!$O$2:$S$206,MATCH(Лист1!T172,[1]Lista!$P$2:$P$206,0),3)</f>
        <v>Addition &amp; subtraktion</v>
      </c>
      <c r="V172" s="13" t="str">
        <f aca="false">INDEX([1]Lista!$O$2:$S$206,MATCH(Лист1!T172,[1]Lista!$P$2:$P$206,0),4)</f>
        <v>T_1_10</v>
      </c>
      <c r="W172" s="13" t="str">
        <f aca="false">INDEX([1]Lista!$O$2:$S$206,MATCH(Лист1!T172,[1]Lista!$P$2:$P$206,0),5)</f>
        <v>Olika räknemetoder</v>
      </c>
      <c r="X172" s="14" t="s">
        <v>32</v>
      </c>
    </row>
    <row r="173" customFormat="false" ht="15.65" hidden="false" customHeight="false" outlineLevel="0" collapsed="false">
      <c r="A173" s="7" t="n">
        <v>9789152302484</v>
      </c>
      <c r="B173" s="8" t="n">
        <v>1</v>
      </c>
      <c r="C173" s="8" t="s">
        <v>24</v>
      </c>
      <c r="D173" s="8" t="s">
        <v>25</v>
      </c>
      <c r="E173" s="8" t="s">
        <v>26</v>
      </c>
      <c r="F173" s="8" t="s">
        <v>27</v>
      </c>
      <c r="G173" s="8" t="s">
        <v>28</v>
      </c>
      <c r="H173" s="8" t="s">
        <v>29</v>
      </c>
      <c r="I173" s="11" t="n">
        <v>64</v>
      </c>
      <c r="J173" s="11" t="s">
        <v>38</v>
      </c>
      <c r="K173" s="10" t="str">
        <f aca="false">G173</f>
        <v>Grundkurs</v>
      </c>
      <c r="L173" s="11" t="s">
        <v>34</v>
      </c>
      <c r="M173" s="11" t="str">
        <f aca="false">B173&amp;"_"&amp;F173&amp;"_"&amp;H173&amp;"_"&amp;I173&amp;J173</f>
        <v>1_x1_1x_G_64c</v>
      </c>
      <c r="N173" s="11" t="str">
        <f aca="false">A173&amp;"-"&amp;B173&amp;"-"&amp;F173&amp;"-"&amp;H173&amp;"-"&amp;I173&amp;J173</f>
        <v>9789152302484-1-x1_1x-G-64c</v>
      </c>
      <c r="O173" s="11" t="str">
        <f aca="false">INDEX([1]'Kap 1'!$E$2:$H$1089,MATCH(Лист1!N173,[1]'Kap 1'!$E$2:$E$1089,0),4)</f>
        <v>Beräkna</v>
      </c>
      <c r="P173" s="15"/>
      <c r="Q173" s="12" t="str">
        <f aca="false">INDEX([1]Freelancer!$A$1140:$J$2572,MATCH(Лист1!M173,[1]Freelancer!$G$1140:$G$2572,0),9)</f>
        <v>Beräkna rektangeltalet som har nummer 100</v>
      </c>
      <c r="R173" s="8" t="str">
        <f aca="false">IF(INDEX([1]Freelancer!$A$1140:$J$2572,MATCH(Лист1!M173,[1]Freelancer!$G$1140:$G$2572,0),10)=0,"",INDEX([1]Freelancer!$A$1140:$J$2572,MATCH(Лист1!M173,[1]Freelancer!$G$1140:$G$2572,0),10))</f>
        <v>MD9_20_2</v>
      </c>
      <c r="S173" s="13" t="s">
        <v>72</v>
      </c>
      <c r="T173" s="13" t="str">
        <f aca="false">"y"&amp;S173&amp;"y"</f>
        <v>y4_12_2y</v>
      </c>
      <c r="U173" s="13" t="str">
        <f aca="false">INDEX([1]Lista!$O$2:$S$206,MATCH(Лист1!T173,[1]Lista!$P$2:$P$206,0),3)</f>
        <v>Likformighet - Trianglar</v>
      </c>
      <c r="V173" s="13" t="str">
        <f aca="false">INDEX([1]Lista!$O$2:$S$206,MATCH(Лист1!T173,[1]Lista!$P$2:$P$206,0),4)</f>
        <v>G_4_12</v>
      </c>
      <c r="W173" s="13" t="str">
        <f aca="false">INDEX([1]Lista!$O$2:$S$206,MATCH(Лист1!T173,[1]Lista!$P$2:$P$206,0),5)</f>
        <v>Likformighet</v>
      </c>
      <c r="X173" s="14" t="s">
        <v>32</v>
      </c>
    </row>
    <row r="174" customFormat="false" ht="23.85" hidden="false" customHeight="false" outlineLevel="0" collapsed="false">
      <c r="A174" s="7" t="n">
        <v>9789152302484</v>
      </c>
      <c r="B174" s="8" t="n">
        <v>1</v>
      </c>
      <c r="C174" s="8" t="s">
        <v>24</v>
      </c>
      <c r="D174" s="8" t="s">
        <v>25</v>
      </c>
      <c r="E174" s="8" t="s">
        <v>26</v>
      </c>
      <c r="F174" s="8" t="s">
        <v>27</v>
      </c>
      <c r="G174" s="8" t="s">
        <v>28</v>
      </c>
      <c r="H174" s="8" t="s">
        <v>29</v>
      </c>
      <c r="I174" s="11" t="n">
        <v>65</v>
      </c>
      <c r="J174" s="11" t="s">
        <v>33</v>
      </c>
      <c r="K174" s="10" t="str">
        <f aca="false">G174</f>
        <v>Grundkurs</v>
      </c>
      <c r="L174" s="11" t="s">
        <v>30</v>
      </c>
      <c r="M174" s="11" t="str">
        <f aca="false">B174&amp;"_"&amp;F174&amp;"_"&amp;H174&amp;"_"&amp;I174&amp;J174</f>
        <v>1_x1_1x_G_65a</v>
      </c>
      <c r="N174" s="11" t="str">
        <f aca="false">A174&amp;"-"&amp;B174&amp;"-"&amp;F174&amp;"-"&amp;H174&amp;"-"&amp;I174&amp;J174</f>
        <v>9789152302484-1-x1_1x-G-65a</v>
      </c>
      <c r="O174" s="11" t="str">
        <f aca="false">INDEX([1]'Kap 1'!$E$2:$H$1089,MATCH(Лист1!N174,[1]'Kap 1'!$E$2:$E$1089,0),4)</f>
        <v>Rita</v>
      </c>
      <c r="P174" s="15"/>
      <c r="Q174" s="12" t="str">
        <f aca="false">INDEX([1]Freelancer!$A$1140:$J$2572,MATCH(Лист1!M174,[1]Freelancer!$G$1140:$G$2572,0),9)</f>
        <v>Rita av och gör tabellen för triangeltalen färdig.</v>
      </c>
      <c r="R174" s="8" t="str">
        <f aca="false">IF(INDEX([1]Freelancer!$A$1140:$J$2572,MATCH(Лист1!M174,[1]Freelancer!$G$1140:$G$2572,0),10)=0,"",INDEX([1]Freelancer!$A$1140:$J$2572,MATCH(Лист1!M174,[1]Freelancer!$G$1140:$G$2572,0),10))</f>
        <v>MD9_21_1</v>
      </c>
      <c r="S174" s="13" t="s">
        <v>160</v>
      </c>
      <c r="T174" s="13" t="str">
        <f aca="false">"y"&amp;S174&amp;"y"</f>
        <v>y2_8_2y</v>
      </c>
      <c r="U174" s="13" t="str">
        <f aca="false">INDEX([1]Lista!$O$2:$S$206,MATCH(Лист1!T174,[1]Lista!$P$2:$P$206,0),3)</f>
        <v>Funktioner - Andragradsfunktioner</v>
      </c>
      <c r="V174" s="13" t="str">
        <f aca="false">INDEX([1]Lista!$O$2:$S$206,MATCH(Лист1!T174,[1]Lista!$P$2:$P$206,0),4)</f>
        <v>SF_2_8</v>
      </c>
      <c r="W174" s="13" t="str">
        <f aca="false">INDEX([1]Lista!$O$2:$S$206,MATCH(Лист1!T174,[1]Lista!$P$2:$P$206,0),5)</f>
        <v>Funktioner</v>
      </c>
      <c r="X174" s="14" t="s">
        <v>32</v>
      </c>
    </row>
    <row r="175" customFormat="false" ht="46.25" hidden="false" customHeight="false" outlineLevel="0" collapsed="false">
      <c r="A175" s="7" t="n">
        <v>9789152302484</v>
      </c>
      <c r="B175" s="8" t="n">
        <v>1</v>
      </c>
      <c r="C175" s="8" t="s">
        <v>24</v>
      </c>
      <c r="D175" s="8" t="s">
        <v>25</v>
      </c>
      <c r="E175" s="8" t="s">
        <v>26</v>
      </c>
      <c r="F175" s="8" t="s">
        <v>27</v>
      </c>
      <c r="G175" s="8" t="s">
        <v>28</v>
      </c>
      <c r="H175" s="8" t="s">
        <v>29</v>
      </c>
      <c r="I175" s="11" t="n">
        <v>65</v>
      </c>
      <c r="J175" s="11" t="s">
        <v>36</v>
      </c>
      <c r="K175" s="10" t="str">
        <f aca="false">G175</f>
        <v>Grundkurs</v>
      </c>
      <c r="L175" s="11" t="s">
        <v>30</v>
      </c>
      <c r="M175" s="11" t="str">
        <f aca="false">B175&amp;"_"&amp;F175&amp;"_"&amp;H175&amp;"_"&amp;I175&amp;J175</f>
        <v>1_x1_1x_G_65b</v>
      </c>
      <c r="N175" s="11" t="str">
        <f aca="false">A175&amp;"-"&amp;B175&amp;"-"&amp;F175&amp;"-"&amp;H175&amp;"-"&amp;I175&amp;J175</f>
        <v>9789152302484-1-x1_1x-G-65b</v>
      </c>
      <c r="O175" s="11" t="str">
        <f aca="false">INDEX([1]'Kap 1'!$E$2:$H$1089,MATCH(Лист1!N175,[1]'Kap 1'!$E$2:$E$1089,0),4)</f>
        <v>Problemlösning</v>
      </c>
      <c r="P175" s="15"/>
      <c r="Q175" s="12" t="str">
        <f aca="false">INDEX([1]Freelancer!$A$1140:$J$2572,MATCH(Лист1!M175,[1]Freelancer!$G$1140:$G$2572,0),9)</f>
        <v>Jämför tabellen med rektangeltalens tabell. Skriv en formel för hur man beräknar triangeltalen när man vet triangeltalens nummer. Kalla numret för $n$.</v>
      </c>
      <c r="R175" s="8" t="str">
        <f aca="false">IF(INDEX([1]Freelancer!$A$1140:$J$2572,MATCH(Лист1!M175,[1]Freelancer!$G$1140:$G$2572,0),10)=0,"",INDEX([1]Freelancer!$A$1140:$J$2572,MATCH(Лист1!M175,[1]Freelancer!$G$1140:$G$2572,0),10))</f>
        <v>MD9_21_1</v>
      </c>
      <c r="S175" s="13" t="s">
        <v>149</v>
      </c>
      <c r="T175" s="13" t="str">
        <f aca="false">"y"&amp;S175&amp;"y"</f>
        <v>y4_15y</v>
      </c>
      <c r="U175" s="13" t="str">
        <f aca="false">INDEX([1]Lista!$O$2:$S$206,MATCH(Лист1!T175,[1]Lista!$P$2:$P$206,0),3)</f>
        <v>Volym &amp; olika sorters kroppar</v>
      </c>
      <c r="V175" s="13" t="str">
        <f aca="false">INDEX([1]Lista!$O$2:$S$206,MATCH(Лист1!T175,[1]Lista!$P$2:$P$206,0),4)</f>
        <v>G_4_15</v>
      </c>
      <c r="W175" s="13" t="str">
        <f aca="false">INDEX([1]Lista!$O$2:$S$206,MATCH(Лист1!T175,[1]Lista!$P$2:$P$206,0),5)</f>
        <v>Volym &amp; olika sorters kroppar</v>
      </c>
      <c r="X175" s="14" t="s">
        <v>32</v>
      </c>
    </row>
    <row r="176" customFormat="false" ht="15.65" hidden="false" customHeight="false" outlineLevel="0" collapsed="false">
      <c r="A176" s="7" t="n">
        <v>9789152302484</v>
      </c>
      <c r="B176" s="8" t="n">
        <v>1</v>
      </c>
      <c r="C176" s="8" t="s">
        <v>24</v>
      </c>
      <c r="D176" s="8" t="s">
        <v>25</v>
      </c>
      <c r="E176" s="8" t="s">
        <v>26</v>
      </c>
      <c r="F176" s="8" t="s">
        <v>27</v>
      </c>
      <c r="G176" s="8" t="s">
        <v>28</v>
      </c>
      <c r="H176" s="8" t="s">
        <v>161</v>
      </c>
      <c r="I176" s="11" t="n">
        <v>1</v>
      </c>
      <c r="J176" s="11"/>
      <c r="K176" s="10" t="str">
        <f aca="false">G176</f>
        <v>Grundkurs</v>
      </c>
      <c r="L176" s="11" t="s">
        <v>30</v>
      </c>
      <c r="M176" s="11" t="str">
        <f aca="false">B176&amp;"_"&amp;F176&amp;"_"&amp;H176&amp;"_"&amp;I176&amp;J176</f>
        <v>1_x1_1x_SF_1</v>
      </c>
      <c r="N176" s="11" t="str">
        <f aca="false">A176&amp;"-"&amp;B176&amp;"-"&amp;F176&amp;"-"&amp;H176&amp;"-"&amp;I176&amp;J176</f>
        <v>9789152302484-1-x1_1x-SF-1</v>
      </c>
      <c r="O176" s="11" t="str">
        <f aca="false">INDEX([1]'Kap 1'!$E$2:$H$1089,MATCH(Лист1!N176,[1]'Kap 1'!$E$2:$E$1089,0),4)</f>
        <v>Resonera</v>
      </c>
      <c r="P176" s="15"/>
      <c r="Q176" s="12" t="s">
        <v>162</v>
      </c>
      <c r="R176" s="8"/>
      <c r="S176" s="13" t="s">
        <v>90</v>
      </c>
      <c r="T176" s="13" t="str">
        <f aca="false">"y"&amp;S176&amp;"y"</f>
        <v>y2_24y</v>
      </c>
      <c r="U176" s="13" t="str">
        <f aca="false">INDEX([1]Lista!$O$2:$S$206,MATCH(Лист1!T176,[1]Lista!$P$2:$P$206,0),3)</f>
        <v>Variabler och uttryck</v>
      </c>
      <c r="V176" s="13" t="str">
        <f aca="false">INDEX([1]Lista!$O$2:$S$206,MATCH(Лист1!T176,[1]Lista!$P$2:$P$206,0),4)</f>
        <v>SF_2_24</v>
      </c>
      <c r="W176" s="13" t="str">
        <f aca="false">INDEX([1]Lista!$O$2:$S$206,MATCH(Лист1!T176,[1]Lista!$P$2:$P$206,0),5)</f>
        <v>Variabler och uttryck</v>
      </c>
      <c r="X176" s="14" t="s">
        <v>32</v>
      </c>
    </row>
    <row r="177" customFormat="false" ht="15.65" hidden="false" customHeight="false" outlineLevel="0" collapsed="false">
      <c r="A177" s="7" t="n">
        <v>9789152302484</v>
      </c>
      <c r="B177" s="8" t="n">
        <v>1</v>
      </c>
      <c r="C177" s="8" t="s">
        <v>24</v>
      </c>
      <c r="D177" s="8" t="s">
        <v>25</v>
      </c>
      <c r="E177" s="8" t="s">
        <v>26</v>
      </c>
      <c r="F177" s="8" t="s">
        <v>27</v>
      </c>
      <c r="G177" s="8" t="s">
        <v>28</v>
      </c>
      <c r="H177" s="8" t="s">
        <v>161</v>
      </c>
      <c r="I177" s="11" t="n">
        <v>2</v>
      </c>
      <c r="J177" s="11"/>
      <c r="K177" s="10" t="str">
        <f aca="false">G177</f>
        <v>Grundkurs</v>
      </c>
      <c r="L177" s="11" t="s">
        <v>30</v>
      </c>
      <c r="M177" s="11" t="str">
        <f aca="false">B177&amp;"_"&amp;F177&amp;"_"&amp;H177&amp;"_"&amp;I177&amp;J177</f>
        <v>1_x1_1x_SF_2</v>
      </c>
      <c r="N177" s="11" t="str">
        <f aca="false">A177&amp;"-"&amp;B177&amp;"-"&amp;F177&amp;"-"&amp;H177&amp;"-"&amp;I177&amp;J177</f>
        <v>9789152302484-1-x1_1x-SF-2</v>
      </c>
      <c r="O177" s="11" t="str">
        <f aca="false">INDEX([1]'Kap 1'!$E$2:$H$1089,MATCH(Лист1!N177,[1]'Kap 1'!$E$2:$E$1089,0),4)</f>
        <v>Resonera</v>
      </c>
      <c r="P177" s="15"/>
      <c r="Q177" s="12" t="s">
        <v>163</v>
      </c>
      <c r="R177" s="8"/>
      <c r="S177" s="13" t="s">
        <v>94</v>
      </c>
      <c r="T177" s="13" t="str">
        <f aca="false">"y"&amp;S177&amp;"y"</f>
        <v>y4_6_2y</v>
      </c>
      <c r="U177" s="13" t="str">
        <f aca="false">INDEX([1]Lista!$O$2:$S$206,MATCH(Лист1!T177,[1]Lista!$P$2:$P$206,0),3)</f>
        <v>Geometrienheter - Volym</v>
      </c>
      <c r="V177" s="13" t="str">
        <f aca="false">INDEX([1]Lista!$O$2:$S$206,MATCH(Лист1!T177,[1]Lista!$P$2:$P$206,0),4)</f>
        <v>G_4_6</v>
      </c>
      <c r="W177" s="13" t="str">
        <f aca="false">INDEX([1]Lista!$O$2:$S$206,MATCH(Лист1!T177,[1]Lista!$P$2:$P$206,0),5)</f>
        <v>Geometrienheter</v>
      </c>
      <c r="X177" s="14" t="s">
        <v>32</v>
      </c>
    </row>
    <row r="178" customFormat="false" ht="15.65" hidden="false" customHeight="false" outlineLevel="0" collapsed="false">
      <c r="A178" s="7" t="n">
        <v>9789152302484</v>
      </c>
      <c r="B178" s="8" t="n">
        <v>1</v>
      </c>
      <c r="C178" s="8" t="s">
        <v>24</v>
      </c>
      <c r="D178" s="8" t="s">
        <v>25</v>
      </c>
      <c r="E178" s="8" t="s">
        <v>26</v>
      </c>
      <c r="F178" s="8" t="s">
        <v>27</v>
      </c>
      <c r="G178" s="8" t="s">
        <v>28</v>
      </c>
      <c r="H178" s="8" t="s">
        <v>161</v>
      </c>
      <c r="I178" s="11" t="n">
        <v>3</v>
      </c>
      <c r="J178" s="11"/>
      <c r="K178" s="10" t="str">
        <f aca="false">G178</f>
        <v>Grundkurs</v>
      </c>
      <c r="L178" s="11" t="s">
        <v>30</v>
      </c>
      <c r="M178" s="11" t="str">
        <f aca="false">B178&amp;"_"&amp;F178&amp;"_"&amp;H178&amp;"_"&amp;I178&amp;J178</f>
        <v>1_x1_1x_SF_3</v>
      </c>
      <c r="N178" s="11" t="str">
        <f aca="false">A178&amp;"-"&amp;B178&amp;"-"&amp;F178&amp;"-"&amp;H178&amp;"-"&amp;I178&amp;J178</f>
        <v>9789152302484-1-x1_1x-SF-3</v>
      </c>
      <c r="O178" s="11" t="str">
        <f aca="false">INDEX([1]'Kap 1'!$E$2:$H$1089,MATCH(Лист1!N178,[1]'Kap 1'!$E$2:$E$1089,0),4)</f>
        <v>Resonera</v>
      </c>
      <c r="P178" s="15"/>
      <c r="Q178" s="12" t="s">
        <v>164</v>
      </c>
      <c r="R178" s="8"/>
      <c r="S178" s="13" t="s">
        <v>108</v>
      </c>
      <c r="T178" s="13" t="str">
        <f aca="false">"y"&amp;S178&amp;"y"</f>
        <v>y1_2_5y</v>
      </c>
      <c r="U178" s="13" t="str">
        <f aca="false">INDEX([1]Lista!$O$2:$S$206,MATCH(Лист1!T178,[1]Lista!$P$2:$P$206,0),3)</f>
        <v>Bråk - Jämföra bråk</v>
      </c>
      <c r="V178" s="13" t="str">
        <f aca="false">INDEX([1]Lista!$O$2:$S$206,MATCH(Лист1!T178,[1]Lista!$P$2:$P$206,0),4)</f>
        <v>T_1_2</v>
      </c>
      <c r="W178" s="13" t="str">
        <f aca="false">INDEX([1]Lista!$O$2:$S$206,MATCH(Лист1!T178,[1]Lista!$P$2:$P$206,0),5)</f>
        <v>Bråk</v>
      </c>
      <c r="X178" s="14" t="s">
        <v>32</v>
      </c>
    </row>
    <row r="179" customFormat="false" ht="23.85" hidden="false" customHeight="false" outlineLevel="0" collapsed="false">
      <c r="A179" s="7" t="n">
        <v>9789152302484</v>
      </c>
      <c r="B179" s="8" t="n">
        <v>1</v>
      </c>
      <c r="C179" s="8" t="s">
        <v>24</v>
      </c>
      <c r="D179" s="8" t="s">
        <v>25</v>
      </c>
      <c r="E179" s="8" t="s">
        <v>26</v>
      </c>
      <c r="F179" s="8" t="s">
        <v>27</v>
      </c>
      <c r="G179" s="8" t="s">
        <v>28</v>
      </c>
      <c r="H179" s="8" t="s">
        <v>161</v>
      </c>
      <c r="I179" s="11" t="n">
        <v>4</v>
      </c>
      <c r="J179" s="11"/>
      <c r="K179" s="10" t="str">
        <f aca="false">G179</f>
        <v>Grundkurs</v>
      </c>
      <c r="L179" s="11" t="s">
        <v>30</v>
      </c>
      <c r="M179" s="11" t="str">
        <f aca="false">B179&amp;"_"&amp;F179&amp;"_"&amp;H179&amp;"_"&amp;I179&amp;J179</f>
        <v>1_x1_1x_SF_4</v>
      </c>
      <c r="N179" s="11" t="str">
        <f aca="false">A179&amp;"-"&amp;B179&amp;"-"&amp;F179&amp;"-"&amp;H179&amp;"-"&amp;I179&amp;J179</f>
        <v>9789152302484-1-x1_1x-SF-4</v>
      </c>
      <c r="O179" s="11" t="str">
        <f aca="false">INDEX([1]'Kap 1'!$E$2:$H$1089,MATCH(Лист1!N179,[1]'Kap 1'!$E$2:$E$1089,0),4)</f>
        <v>Resonera</v>
      </c>
      <c r="P179" s="15"/>
      <c r="Q179" s="12" t="s">
        <v>165</v>
      </c>
      <c r="R179" s="8"/>
      <c r="S179" s="13" t="s">
        <v>100</v>
      </c>
      <c r="T179" s="13" t="str">
        <f aca="false">"y"&amp;S179&amp;"y"</f>
        <v>y1_19_2y</v>
      </c>
      <c r="U179" s="13" t="str">
        <f aca="false">INDEX([1]Lista!$O$2:$S$206,MATCH(Лист1!T179,[1]Lista!$P$2:$P$206,0),3)</f>
        <v>Talsystem - Vårt talsystem</v>
      </c>
      <c r="V179" s="13" t="str">
        <f aca="false">INDEX([1]Lista!$O$2:$S$206,MATCH(Лист1!T179,[1]Lista!$P$2:$P$206,0),4)</f>
        <v>T_1_19</v>
      </c>
      <c r="W179" s="13" t="str">
        <f aca="false">INDEX([1]Lista!$O$2:$S$206,MATCH(Лист1!T179,[1]Lista!$P$2:$P$206,0),5)</f>
        <v>Talsystem</v>
      </c>
      <c r="X179" s="14" t="s">
        <v>32</v>
      </c>
    </row>
    <row r="180" customFormat="false" ht="15.65" hidden="false" customHeight="false" outlineLevel="0" collapsed="false">
      <c r="A180" s="7" t="n">
        <v>9789152302484</v>
      </c>
      <c r="B180" s="8" t="n">
        <v>1</v>
      </c>
      <c r="C180" s="8" t="s">
        <v>24</v>
      </c>
      <c r="D180" s="8" t="s">
        <v>25</v>
      </c>
      <c r="E180" s="8" t="s">
        <v>26</v>
      </c>
      <c r="F180" s="8" t="s">
        <v>27</v>
      </c>
      <c r="G180" s="8" t="s">
        <v>28</v>
      </c>
      <c r="H180" s="8" t="s">
        <v>161</v>
      </c>
      <c r="I180" s="11" t="n">
        <v>5</v>
      </c>
      <c r="J180" s="11"/>
      <c r="K180" s="10" t="str">
        <f aca="false">G180</f>
        <v>Grundkurs</v>
      </c>
      <c r="L180" s="11" t="s">
        <v>30</v>
      </c>
      <c r="M180" s="11" t="str">
        <f aca="false">B180&amp;"_"&amp;F180&amp;"_"&amp;H180&amp;"_"&amp;I180&amp;J180</f>
        <v>1_x1_1x_SF_5</v>
      </c>
      <c r="N180" s="11" t="str">
        <f aca="false">A180&amp;"-"&amp;B180&amp;"-"&amp;F180&amp;"-"&amp;H180&amp;"-"&amp;I180&amp;J180</f>
        <v>9789152302484-1-x1_1x-SF-5</v>
      </c>
      <c r="O180" s="11" t="str">
        <f aca="false">INDEX([1]'Kap 1'!$E$2:$H$1089,MATCH(Лист1!N180,[1]'Kap 1'!$E$2:$E$1089,0),4)</f>
        <v>Resonera</v>
      </c>
      <c r="P180" s="15"/>
      <c r="Q180" s="12" t="s">
        <v>166</v>
      </c>
      <c r="R180" s="8"/>
      <c r="S180" s="13" t="s">
        <v>167</v>
      </c>
      <c r="T180" s="13" t="str">
        <f aca="false">"y"&amp;S180&amp;"y"</f>
        <v>y4_19_1y</v>
      </c>
      <c r="U180" s="13" t="str">
        <f aca="false">INDEX([1]Lista!$O$2:$S$206,MATCH(Лист1!T180,[1]Lista!$P$2:$P$206,0),3)</f>
        <v>Skala - Area och volymskala</v>
      </c>
      <c r="V180" s="13" t="str">
        <f aca="false">INDEX([1]Lista!$O$2:$S$206,MATCH(Лист1!T180,[1]Lista!$P$2:$P$206,0),4)</f>
        <v>G_4_19</v>
      </c>
      <c r="W180" s="13" t="str">
        <f aca="false">INDEX([1]Lista!$O$2:$S$206,MATCH(Лист1!T180,[1]Lista!$P$2:$P$206,0),5)</f>
        <v>Skala</v>
      </c>
      <c r="X180" s="14" t="s">
        <v>32</v>
      </c>
    </row>
    <row r="181" customFormat="false" ht="15.65" hidden="false" customHeight="false" outlineLevel="0" collapsed="false">
      <c r="A181" s="7" t="n">
        <v>9789152302484</v>
      </c>
      <c r="B181" s="8" t="n">
        <v>1</v>
      </c>
      <c r="C181" s="8" t="s">
        <v>24</v>
      </c>
      <c r="D181" s="8" t="s">
        <v>25</v>
      </c>
      <c r="E181" s="8" t="s">
        <v>26</v>
      </c>
      <c r="F181" s="8" t="s">
        <v>27</v>
      </c>
      <c r="G181" s="8" t="s">
        <v>28</v>
      </c>
      <c r="H181" s="8" t="s">
        <v>161</v>
      </c>
      <c r="I181" s="11" t="n">
        <v>6</v>
      </c>
      <c r="J181" s="11"/>
      <c r="K181" s="10" t="str">
        <f aca="false">G181</f>
        <v>Grundkurs</v>
      </c>
      <c r="L181" s="11" t="s">
        <v>30</v>
      </c>
      <c r="M181" s="11" t="str">
        <f aca="false">B181&amp;"_"&amp;F181&amp;"_"&amp;H181&amp;"_"&amp;I181&amp;J181</f>
        <v>1_x1_1x_SF_6</v>
      </c>
      <c r="N181" s="11" t="str">
        <f aca="false">A181&amp;"-"&amp;B181&amp;"-"&amp;F181&amp;"-"&amp;H181&amp;"-"&amp;I181&amp;J181</f>
        <v>9789152302484-1-x1_1x-SF-6</v>
      </c>
      <c r="O181" s="11" t="str">
        <f aca="false">INDEX([1]'Kap 1'!$E$2:$H$1089,MATCH(Лист1!N181,[1]'Kap 1'!$E$2:$E$1089,0),4)</f>
        <v>Resonera</v>
      </c>
      <c r="P181" s="15"/>
      <c r="Q181" s="12" t="s">
        <v>168</v>
      </c>
      <c r="R181" s="8"/>
      <c r="S181" s="13" t="s">
        <v>151</v>
      </c>
      <c r="T181" s="13" t="str">
        <f aca="false">"y"&amp;S181&amp;"y"</f>
        <v>y3_2_9y</v>
      </c>
      <c r="U181" s="13" t="str">
        <f aca="false">INDEX([1]Lista!$O$2:$S$206,MATCH(Лист1!T181,[1]Lista!$P$2:$P$206,0),3)</f>
        <v>Statistik - Relativ frekvens</v>
      </c>
      <c r="V181" s="13" t="str">
        <f aca="false">INDEX([1]Lista!$O$2:$S$206,MATCH(Лист1!T181,[1]Lista!$P$2:$P$206,0),4)</f>
        <v>SS_3_2</v>
      </c>
      <c r="W181" s="13" t="str">
        <f aca="false">INDEX([1]Lista!$O$2:$S$206,MATCH(Лист1!T181,[1]Lista!$P$2:$P$206,0),5)</f>
        <v>Statistik</v>
      </c>
      <c r="X181" s="14" t="s">
        <v>32</v>
      </c>
    </row>
    <row r="182" customFormat="false" ht="15.65" hidden="false" customHeight="false" outlineLevel="0" collapsed="false">
      <c r="A182" s="7" t="n">
        <v>9789152302484</v>
      </c>
      <c r="B182" s="8" t="n">
        <v>1</v>
      </c>
      <c r="C182" s="8" t="s">
        <v>24</v>
      </c>
      <c r="D182" s="8" t="s">
        <v>25</v>
      </c>
      <c r="E182" s="8" t="s">
        <v>26</v>
      </c>
      <c r="F182" s="8" t="s">
        <v>27</v>
      </c>
      <c r="G182" s="8" t="s">
        <v>28</v>
      </c>
      <c r="H182" s="8" t="s">
        <v>161</v>
      </c>
      <c r="I182" s="11" t="n">
        <v>7</v>
      </c>
      <c r="J182" s="11"/>
      <c r="K182" s="10" t="str">
        <f aca="false">G182</f>
        <v>Grundkurs</v>
      </c>
      <c r="L182" s="11" t="s">
        <v>30</v>
      </c>
      <c r="M182" s="11" t="str">
        <f aca="false">B182&amp;"_"&amp;F182&amp;"_"&amp;H182&amp;"_"&amp;I182&amp;J182</f>
        <v>1_x1_1x_SF_7</v>
      </c>
      <c r="N182" s="11" t="str">
        <f aca="false">A182&amp;"-"&amp;B182&amp;"-"&amp;F182&amp;"-"&amp;H182&amp;"-"&amp;I182&amp;J182</f>
        <v>9789152302484-1-x1_1x-SF-7</v>
      </c>
      <c r="O182" s="11" t="str">
        <f aca="false">INDEX([1]'Kap 1'!$E$2:$H$1089,MATCH(Лист1!N182,[1]'Kap 1'!$E$2:$E$1089,0),4)</f>
        <v>Resonera</v>
      </c>
      <c r="P182" s="15"/>
      <c r="Q182" s="12" t="s">
        <v>169</v>
      </c>
      <c r="R182" s="8"/>
      <c r="S182" s="13" t="s">
        <v>106</v>
      </c>
      <c r="T182" s="13" t="str">
        <f aca="false">"y"&amp;S182&amp;"y"</f>
        <v>y4_21_1y</v>
      </c>
      <c r="U182" s="13" t="str">
        <f aca="false">INDEX([1]Lista!$O$2:$S$206,MATCH(Лист1!T182,[1]Lista!$P$2:$P$206,0),3)</f>
        <v>Triangeln - Rätvinkliga trianglar</v>
      </c>
      <c r="V182" s="13" t="str">
        <f aca="false">INDEX([1]Lista!$O$2:$S$206,MATCH(Лист1!T182,[1]Lista!$P$2:$P$206,0),4)</f>
        <v>G_4_21</v>
      </c>
      <c r="W182" s="13" t="str">
        <f aca="false">INDEX([1]Lista!$O$2:$S$206,MATCH(Лист1!T182,[1]Lista!$P$2:$P$206,0),5)</f>
        <v>Triangeln</v>
      </c>
      <c r="X182" s="14" t="s">
        <v>32</v>
      </c>
    </row>
    <row r="183" customFormat="false" ht="15.65" hidden="false" customHeight="false" outlineLevel="0" collapsed="false">
      <c r="A183" s="7" t="n">
        <v>9789152302484</v>
      </c>
      <c r="B183" s="8" t="n">
        <v>1</v>
      </c>
      <c r="C183" s="8" t="s">
        <v>24</v>
      </c>
      <c r="D183" s="8" t="s">
        <v>25</v>
      </c>
      <c r="E183" s="8" t="s">
        <v>26</v>
      </c>
      <c r="F183" s="8" t="s">
        <v>27</v>
      </c>
      <c r="G183" s="8" t="s">
        <v>28</v>
      </c>
      <c r="H183" s="8" t="s">
        <v>161</v>
      </c>
      <c r="I183" s="11" t="n">
        <v>8</v>
      </c>
      <c r="J183" s="11"/>
      <c r="K183" s="10" t="str">
        <f aca="false">G183</f>
        <v>Grundkurs</v>
      </c>
      <c r="L183" s="11" t="s">
        <v>30</v>
      </c>
      <c r="M183" s="11" t="str">
        <f aca="false">B183&amp;"_"&amp;F183&amp;"_"&amp;H183&amp;"_"&amp;I183&amp;J183</f>
        <v>1_x1_1x_SF_8</v>
      </c>
      <c r="N183" s="11" t="str">
        <f aca="false">A183&amp;"-"&amp;B183&amp;"-"&amp;F183&amp;"-"&amp;H183&amp;"-"&amp;I183&amp;J183</f>
        <v>9789152302484-1-x1_1x-SF-8</v>
      </c>
      <c r="O183" s="11" t="str">
        <f aca="false">INDEX([1]'Kap 1'!$E$2:$H$1089,MATCH(Лист1!N183,[1]'Kap 1'!$E$2:$E$1089,0),4)</f>
        <v>Resonera</v>
      </c>
      <c r="P183" s="15"/>
      <c r="Q183" s="12" t="s">
        <v>170</v>
      </c>
      <c r="R183" s="8"/>
      <c r="S183" s="13" t="s">
        <v>111</v>
      </c>
      <c r="T183" s="13" t="str">
        <f aca="false">"y"&amp;S183&amp;"y"</f>
        <v>y1_2_4y</v>
      </c>
      <c r="U183" s="13" t="str">
        <f aca="false">INDEX([1]Lista!$O$2:$S$206,MATCH(Лист1!T183,[1]Lista!$P$2:$P$206,0),3)</f>
        <v>Bråk - Multiplicera och dividera bråk</v>
      </c>
      <c r="V183" s="13" t="str">
        <f aca="false">INDEX([1]Lista!$O$2:$S$206,MATCH(Лист1!T183,[1]Lista!$P$2:$P$206,0),4)</f>
        <v>T_1_2</v>
      </c>
      <c r="W183" s="13" t="str">
        <f aca="false">INDEX([1]Lista!$O$2:$S$206,MATCH(Лист1!T183,[1]Lista!$P$2:$P$206,0),5)</f>
        <v>Bråk</v>
      </c>
      <c r="X183" s="14" t="s">
        <v>32</v>
      </c>
    </row>
    <row r="184" customFormat="false" ht="15.65" hidden="false" customHeight="false" outlineLevel="0" collapsed="false">
      <c r="A184" s="7" t="n">
        <v>9789152302484</v>
      </c>
      <c r="B184" s="8" t="n">
        <v>1</v>
      </c>
      <c r="C184" s="8" t="s">
        <v>24</v>
      </c>
      <c r="D184" s="8" t="s">
        <v>25</v>
      </c>
      <c r="E184" s="8" t="s">
        <v>26</v>
      </c>
      <c r="F184" s="8" t="s">
        <v>27</v>
      </c>
      <c r="G184" s="8" t="s">
        <v>28</v>
      </c>
      <c r="H184" s="8" t="s">
        <v>161</v>
      </c>
      <c r="I184" s="11" t="n">
        <v>9</v>
      </c>
      <c r="J184" s="11"/>
      <c r="K184" s="10" t="str">
        <f aca="false">G184</f>
        <v>Grundkurs</v>
      </c>
      <c r="L184" s="11" t="s">
        <v>30</v>
      </c>
      <c r="M184" s="11" t="str">
        <f aca="false">B184&amp;"_"&amp;F184&amp;"_"&amp;H184&amp;"_"&amp;I184&amp;J184</f>
        <v>1_x1_1x_SF_9</v>
      </c>
      <c r="N184" s="11" t="str">
        <f aca="false">A184&amp;"-"&amp;B184&amp;"-"&amp;F184&amp;"-"&amp;H184&amp;"-"&amp;I184&amp;J184</f>
        <v>9789152302484-1-x1_1x-SF-9</v>
      </c>
      <c r="O184" s="11" t="str">
        <f aca="false">INDEX([1]'Kap 1'!$E$2:$H$1089,MATCH(Лист1!N184,[1]'Kap 1'!$E$2:$E$1089,0),4)</f>
        <v>Resonera</v>
      </c>
      <c r="P184" s="15"/>
      <c r="Q184" s="12" t="s">
        <v>171</v>
      </c>
      <c r="R184" s="8"/>
      <c r="S184" s="13" t="s">
        <v>98</v>
      </c>
      <c r="T184" s="13" t="str">
        <f aca="false">"y"&amp;S184&amp;"y"</f>
        <v>y2_23y</v>
      </c>
      <c r="U184" s="13" t="str">
        <f aca="false">INDEX([1]Lista!$O$2:$S$206,MATCH(Лист1!T184,[1]Lista!$P$2:$P$206,0),3)</f>
        <v>Talföljder och mönster</v>
      </c>
      <c r="V184" s="13" t="str">
        <f aca="false">INDEX([1]Lista!$O$2:$S$206,MATCH(Лист1!T184,[1]Lista!$P$2:$P$206,0),4)</f>
        <v>SF_2_23</v>
      </c>
      <c r="W184" s="13" t="str">
        <f aca="false">INDEX([1]Lista!$O$2:$S$206,MATCH(Лист1!T184,[1]Lista!$P$2:$P$206,0),5)</f>
        <v>Talföljder och mönster</v>
      </c>
      <c r="X184" s="14" t="s">
        <v>32</v>
      </c>
    </row>
    <row r="185" customFormat="false" ht="23.85" hidden="false" customHeight="false" outlineLevel="0" collapsed="false">
      <c r="A185" s="7" t="n">
        <v>9789152302484</v>
      </c>
      <c r="B185" s="8" t="n">
        <v>1</v>
      </c>
      <c r="C185" s="8" t="s">
        <v>24</v>
      </c>
      <c r="D185" s="8" t="s">
        <v>25</v>
      </c>
      <c r="E185" s="8" t="s">
        <v>26</v>
      </c>
      <c r="F185" s="8" t="s">
        <v>27</v>
      </c>
      <c r="G185" s="8" t="s">
        <v>28</v>
      </c>
      <c r="H185" s="8" t="s">
        <v>161</v>
      </c>
      <c r="I185" s="11" t="n">
        <v>10</v>
      </c>
      <c r="J185" s="11"/>
      <c r="K185" s="10" t="str">
        <f aca="false">G185</f>
        <v>Grundkurs</v>
      </c>
      <c r="L185" s="11" t="s">
        <v>30</v>
      </c>
      <c r="M185" s="11" t="str">
        <f aca="false">B185&amp;"_"&amp;F185&amp;"_"&amp;H185&amp;"_"&amp;I185&amp;J185</f>
        <v>1_x1_1x_SF_10</v>
      </c>
      <c r="N185" s="11" t="str">
        <f aca="false">A185&amp;"-"&amp;B185&amp;"-"&amp;F185&amp;"-"&amp;H185&amp;"-"&amp;I185&amp;J185</f>
        <v>9789152302484-1-x1_1x-SF-10</v>
      </c>
      <c r="O185" s="11" t="str">
        <f aca="false">INDEX([1]'Kap 1'!$E$2:$H$1089,MATCH(Лист1!N185,[1]'Kap 1'!$E$2:$E$1089,0),4)</f>
        <v>Resonera</v>
      </c>
      <c r="P185" s="15"/>
      <c r="Q185" s="12" t="s">
        <v>172</v>
      </c>
      <c r="R185" s="8"/>
      <c r="S185" s="13" t="s">
        <v>173</v>
      </c>
      <c r="T185" s="13" t="str">
        <f aca="false">"y"&amp;S185&amp;"y"</f>
        <v>y1_12_2y</v>
      </c>
      <c r="U185" s="13" t="str">
        <f aca="false">INDEX([1]Lista!$O$2:$S$206,MATCH(Лист1!T185,[1]Lista!$P$2:$P$206,0),3)</f>
        <v>Potenser - Kvadrat &amp; kvadratrötter</v>
      </c>
      <c r="V185" s="13" t="str">
        <f aca="false">INDEX([1]Lista!$O$2:$S$206,MATCH(Лист1!T185,[1]Lista!$P$2:$P$206,0),4)</f>
        <v>T_1_12</v>
      </c>
      <c r="W185" s="13" t="str">
        <f aca="false">INDEX([1]Lista!$O$2:$S$206,MATCH(Лист1!T185,[1]Lista!$P$2:$P$206,0),5)</f>
        <v>Potenser</v>
      </c>
      <c r="X185" s="14" t="s">
        <v>32</v>
      </c>
    </row>
    <row r="186" customFormat="false" ht="23.85" hidden="false" customHeight="false" outlineLevel="0" collapsed="false">
      <c r="A186" s="7" t="n">
        <v>9789152302484</v>
      </c>
      <c r="B186" s="8" t="n">
        <v>1</v>
      </c>
      <c r="C186" s="8" t="s">
        <v>24</v>
      </c>
      <c r="D186" s="8" t="s">
        <v>25</v>
      </c>
      <c r="E186" s="8" t="s">
        <v>26</v>
      </c>
      <c r="F186" s="8" t="s">
        <v>27</v>
      </c>
      <c r="G186" s="8" t="s">
        <v>28</v>
      </c>
      <c r="H186" s="8" t="s">
        <v>161</v>
      </c>
      <c r="I186" s="11" t="n">
        <v>11</v>
      </c>
      <c r="J186" s="11"/>
      <c r="K186" s="10" t="str">
        <f aca="false">G186</f>
        <v>Grundkurs</v>
      </c>
      <c r="L186" s="11" t="s">
        <v>30</v>
      </c>
      <c r="M186" s="11" t="str">
        <f aca="false">B186&amp;"_"&amp;F186&amp;"_"&amp;H186&amp;"_"&amp;I186&amp;J186</f>
        <v>1_x1_1x_SF_11</v>
      </c>
      <c r="N186" s="11" t="str">
        <f aca="false">A186&amp;"-"&amp;B186&amp;"-"&amp;F186&amp;"-"&amp;H186&amp;"-"&amp;I186&amp;J186</f>
        <v>9789152302484-1-x1_1x-SF-11</v>
      </c>
      <c r="O186" s="11" t="str">
        <f aca="false">INDEX([1]'Kap 1'!$E$2:$H$1089,MATCH(Лист1!N186,[1]'Kap 1'!$E$2:$E$1089,0),4)</f>
        <v>Resonera</v>
      </c>
      <c r="P186" s="15"/>
      <c r="Q186" s="12" t="s">
        <v>174</v>
      </c>
      <c r="R186" s="8"/>
      <c r="S186" s="13" t="s">
        <v>105</v>
      </c>
      <c r="T186" s="13" t="str">
        <f aca="false">"y"&amp;S186&amp;"y"</f>
        <v>y1_15_5y</v>
      </c>
      <c r="U186" s="13" t="str">
        <f aca="false">INDEX([1]Lista!$O$2:$S$206,MATCH(Лист1!T186,[1]Lista!$P$2:$P$206,0),3)</f>
        <v>Räkneregler - paranteser</v>
      </c>
      <c r="V186" s="13" t="str">
        <f aca="false">INDEX([1]Lista!$O$2:$S$206,MATCH(Лист1!T186,[1]Lista!$P$2:$P$206,0),4)</f>
        <v>T_1_15</v>
      </c>
      <c r="W186" s="13" t="str">
        <f aca="false">INDEX([1]Lista!$O$2:$S$206,MATCH(Лист1!T186,[1]Lista!$P$2:$P$206,0),5)</f>
        <v>Räkneregler</v>
      </c>
      <c r="X186" s="14" t="s">
        <v>32</v>
      </c>
    </row>
    <row r="187" customFormat="false" ht="15.65" hidden="false" customHeight="false" outlineLevel="0" collapsed="false">
      <c r="A187" s="7" t="n">
        <v>9789152302484</v>
      </c>
      <c r="B187" s="8" t="n">
        <v>1</v>
      </c>
      <c r="C187" s="8" t="s">
        <v>24</v>
      </c>
      <c r="D187" s="8" t="s">
        <v>25</v>
      </c>
      <c r="E187" s="8" t="s">
        <v>26</v>
      </c>
      <c r="F187" s="8" t="s">
        <v>27</v>
      </c>
      <c r="G187" s="8" t="s">
        <v>28</v>
      </c>
      <c r="H187" s="8" t="s">
        <v>161</v>
      </c>
      <c r="I187" s="11" t="n">
        <v>12</v>
      </c>
      <c r="J187" s="11"/>
      <c r="K187" s="10" t="str">
        <f aca="false">G187</f>
        <v>Grundkurs</v>
      </c>
      <c r="L187" s="11" t="s">
        <v>30</v>
      </c>
      <c r="M187" s="11" t="str">
        <f aca="false">B187&amp;"_"&amp;F187&amp;"_"&amp;H187&amp;"_"&amp;I187&amp;J187</f>
        <v>1_x1_1x_SF_12</v>
      </c>
      <c r="N187" s="11" t="str">
        <f aca="false">A187&amp;"-"&amp;B187&amp;"-"&amp;F187&amp;"-"&amp;H187&amp;"-"&amp;I187&amp;J187</f>
        <v>9789152302484-1-x1_1x-SF-12</v>
      </c>
      <c r="O187" s="11" t="str">
        <f aca="false">INDEX([1]'Kap 1'!$E$2:$H$1089,MATCH(Лист1!N187,[1]'Kap 1'!$E$2:$E$1089,0),4)</f>
        <v>Resonera</v>
      </c>
      <c r="P187" s="15"/>
      <c r="Q187" s="12" t="s">
        <v>175</v>
      </c>
      <c r="R187" s="8"/>
      <c r="S187" s="13" t="s">
        <v>118</v>
      </c>
      <c r="T187" s="13" t="str">
        <f aca="false">"y"&amp;S187&amp;"y"</f>
        <v>y4_7y</v>
      </c>
      <c r="U187" s="13" t="str">
        <f aca="false">INDEX([1]Lista!$O$2:$S$206,MATCH(Лист1!T187,[1]Lista!$P$2:$P$206,0),3)</f>
        <v>Geometri och ekvationer</v>
      </c>
      <c r="V187" s="13" t="str">
        <f aca="false">INDEX([1]Lista!$O$2:$S$206,MATCH(Лист1!T187,[1]Lista!$P$2:$P$206,0),4)</f>
        <v>G_4_7</v>
      </c>
      <c r="W187" s="13" t="str">
        <f aca="false">INDEX([1]Lista!$O$2:$S$206,MATCH(Лист1!T187,[1]Lista!$P$2:$P$206,0),5)</f>
        <v>Geometri och ekvationer</v>
      </c>
      <c r="X187" s="14" t="s">
        <v>32</v>
      </c>
    </row>
    <row r="188" customFormat="false" ht="15.65" hidden="false" customHeight="false" outlineLevel="0" collapsed="false">
      <c r="A188" s="7" t="n">
        <v>9789152302484</v>
      </c>
      <c r="B188" s="11" t="n">
        <v>1</v>
      </c>
      <c r="C188" s="11" t="s">
        <v>24</v>
      </c>
      <c r="D188" s="8" t="s">
        <v>25</v>
      </c>
      <c r="E188" s="8" t="s">
        <v>26</v>
      </c>
      <c r="F188" s="8" t="s">
        <v>176</v>
      </c>
      <c r="G188" s="8" t="s">
        <v>177</v>
      </c>
      <c r="H188" s="11" t="s">
        <v>178</v>
      </c>
      <c r="I188" s="11" t="n">
        <v>1</v>
      </c>
      <c r="J188" s="11" t="s">
        <v>33</v>
      </c>
      <c r="K188" s="10" t="str">
        <f aca="false">G188</f>
        <v>Diagnos</v>
      </c>
      <c r="L188" s="11" t="s">
        <v>30</v>
      </c>
      <c r="M188" s="11" t="str">
        <f aca="false">B188&amp;"_"&amp;F188&amp;"_"&amp;H188&amp;"_"&amp;I188&amp;J188</f>
        <v>1_x1_2x_D_1a</v>
      </c>
      <c r="N188" s="11" t="str">
        <f aca="false">A188&amp;"-"&amp;B188&amp;"-"&amp;F188&amp;"-"&amp;H188&amp;"-"&amp;I188&amp;J188</f>
        <v>9789152302484-1-x1_2x-D-1a</v>
      </c>
      <c r="O188" s="11" t="str">
        <f aca="false">INDEX([1]'Kap 1'!$E$2:$H$1089,MATCH(Лист1!N188,[1]'Kap 1'!$E$2:$E$1089,0),4)</f>
        <v>Resonera</v>
      </c>
      <c r="P188" s="15"/>
      <c r="Q188" s="12" t="str">
        <f aca="false">INDEX([1]Freelancer!$A$1140:$J$2572,MATCH(Лист1!M188,[1]Freelancer!$G$1140:$G$2572,0),9)</f>
        <v>Vilka av talen är naturliga</v>
      </c>
      <c r="R188" s="8" t="str">
        <f aca="false">IF(INDEX([1]Freelancer!$A$1140:$J$2572,MATCH(Лист1!M188,[1]Freelancer!$G$1140:$G$2572,0),10)=0,"",INDEX([1]Freelancer!$A$1140:$J$2572,MATCH(Лист1!M188,[1]Freelancer!$G$1140:$G$2572,0),10))</f>
        <v>MD9_22_1</v>
      </c>
      <c r="S188" s="13" t="s">
        <v>83</v>
      </c>
      <c r="T188" s="13" t="str">
        <f aca="false">"y"&amp;S188&amp;"y"</f>
        <v>y4_11_1y</v>
      </c>
      <c r="U188" s="13" t="str">
        <f aca="false">INDEX([1]Lista!$O$2:$S$206,MATCH(Лист1!T188,[1]Lista!$P$2:$P$206,0),3)</f>
        <v>Koordinatgeometri - Mittpunktsformeln</v>
      </c>
      <c r="V188" s="13" t="str">
        <f aca="false">INDEX([1]Lista!$O$2:$S$206,MATCH(Лист1!T188,[1]Lista!$P$2:$P$206,0),4)</f>
        <v>G_4_11</v>
      </c>
      <c r="W188" s="13" t="str">
        <f aca="false">INDEX([1]Lista!$O$2:$S$206,MATCH(Лист1!T188,[1]Lista!$P$2:$P$206,0),5)</f>
        <v>Koordinatgeometri</v>
      </c>
      <c r="X188" s="14" t="s">
        <v>32</v>
      </c>
    </row>
    <row r="189" customFormat="false" ht="15.65" hidden="false" customHeight="false" outlineLevel="0" collapsed="false">
      <c r="A189" s="7" t="n">
        <v>9789152302484</v>
      </c>
      <c r="B189" s="11" t="n">
        <v>1</v>
      </c>
      <c r="C189" s="11" t="s">
        <v>24</v>
      </c>
      <c r="D189" s="8" t="s">
        <v>25</v>
      </c>
      <c r="E189" s="8" t="s">
        <v>26</v>
      </c>
      <c r="F189" s="8" t="s">
        <v>176</v>
      </c>
      <c r="G189" s="8" t="s">
        <v>177</v>
      </c>
      <c r="H189" s="11" t="s">
        <v>178</v>
      </c>
      <c r="I189" s="11" t="n">
        <v>1</v>
      </c>
      <c r="J189" s="11" t="s">
        <v>36</v>
      </c>
      <c r="K189" s="10" t="str">
        <f aca="false">G189</f>
        <v>Diagnos</v>
      </c>
      <c r="L189" s="11" t="s">
        <v>30</v>
      </c>
      <c r="M189" s="11" t="str">
        <f aca="false">B189&amp;"_"&amp;F189&amp;"_"&amp;H189&amp;"_"&amp;I189&amp;J189</f>
        <v>1_x1_2x_D_1b</v>
      </c>
      <c r="N189" s="11" t="str">
        <f aca="false">A189&amp;"-"&amp;B189&amp;"-"&amp;F189&amp;"-"&amp;H189&amp;"-"&amp;I189&amp;J189</f>
        <v>9789152302484-1-x1_2x-D-1b</v>
      </c>
      <c r="O189" s="11" t="str">
        <f aca="false">INDEX([1]'Kap 1'!$E$2:$H$1089,MATCH(Лист1!N189,[1]'Kap 1'!$E$2:$E$1089,0),4)</f>
        <v>Resonera</v>
      </c>
      <c r="P189" s="15"/>
      <c r="Q189" s="12" t="str">
        <f aca="false">INDEX([1]Freelancer!$A$1140:$J$2572,MATCH(Лист1!M189,[1]Freelancer!$G$1140:$G$2572,0),9)</f>
        <v>Vilka av talen är heltal</v>
      </c>
      <c r="R189" s="8" t="str">
        <f aca="false">IF(INDEX([1]Freelancer!$A$1140:$J$2572,MATCH(Лист1!M189,[1]Freelancer!$G$1140:$G$2572,0),10)=0,"",INDEX([1]Freelancer!$A$1140:$J$2572,MATCH(Лист1!M189,[1]Freelancer!$G$1140:$G$2572,0),10))</f>
        <v>MD9_22_1</v>
      </c>
      <c r="S189" s="13" t="s">
        <v>179</v>
      </c>
      <c r="T189" s="13" t="str">
        <f aca="false">"y"&amp;S189&amp;"y"</f>
        <v>y3_2_15y</v>
      </c>
      <c r="U189" s="13" t="str">
        <f aca="false">INDEX([1]Lista!$O$2:$S$206,MATCH(Лист1!T189,[1]Lista!$P$2:$P$206,0),3)</f>
        <v>Statistik - Vilseledande statistik</v>
      </c>
      <c r="V189" s="13" t="str">
        <f aca="false">INDEX([1]Lista!$O$2:$S$206,MATCH(Лист1!T189,[1]Lista!$P$2:$P$206,0),4)</f>
        <v>SS_3_2</v>
      </c>
      <c r="W189" s="13" t="str">
        <f aca="false">INDEX([1]Lista!$O$2:$S$206,MATCH(Лист1!T189,[1]Lista!$P$2:$P$206,0),5)</f>
        <v>Statistik</v>
      </c>
      <c r="X189" s="14" t="s">
        <v>32</v>
      </c>
    </row>
    <row r="190" customFormat="false" ht="15.65" hidden="false" customHeight="false" outlineLevel="0" collapsed="false">
      <c r="A190" s="7" t="n">
        <v>9789152302484</v>
      </c>
      <c r="B190" s="11" t="n">
        <v>1</v>
      </c>
      <c r="C190" s="11" t="s">
        <v>24</v>
      </c>
      <c r="D190" s="8" t="s">
        <v>25</v>
      </c>
      <c r="E190" s="8" t="s">
        <v>26</v>
      </c>
      <c r="F190" s="8" t="s">
        <v>176</v>
      </c>
      <c r="G190" s="8" t="s">
        <v>177</v>
      </c>
      <c r="H190" s="11" t="s">
        <v>178</v>
      </c>
      <c r="I190" s="11" t="n">
        <v>1</v>
      </c>
      <c r="J190" s="11" t="s">
        <v>38</v>
      </c>
      <c r="K190" s="10" t="str">
        <f aca="false">G190</f>
        <v>Diagnos</v>
      </c>
      <c r="L190" s="11" t="s">
        <v>30</v>
      </c>
      <c r="M190" s="11" t="str">
        <f aca="false">B190&amp;"_"&amp;F190&amp;"_"&amp;H190&amp;"_"&amp;I190&amp;J190</f>
        <v>1_x1_2x_D_1c</v>
      </c>
      <c r="N190" s="11" t="str">
        <f aca="false">A190&amp;"-"&amp;B190&amp;"-"&amp;F190&amp;"-"&amp;H190&amp;"-"&amp;I190&amp;J190</f>
        <v>9789152302484-1-x1_2x-D-1c</v>
      </c>
      <c r="O190" s="11" t="str">
        <f aca="false">INDEX([1]'Kap 1'!$E$2:$H$1089,MATCH(Лист1!N190,[1]'Kap 1'!$E$2:$E$1089,0),4)</f>
        <v>Resonera</v>
      </c>
      <c r="P190" s="15"/>
      <c r="Q190" s="12" t="str">
        <f aca="false">INDEX([1]Freelancer!$A$1140:$J$2572,MATCH(Лист1!M190,[1]Freelancer!$G$1140:$G$2572,0),9)</f>
        <v>Vilka av talen är rationella</v>
      </c>
      <c r="R190" s="8" t="str">
        <f aca="false">IF(INDEX([1]Freelancer!$A$1140:$J$2572,MATCH(Лист1!M190,[1]Freelancer!$G$1140:$G$2572,0),10)=0,"",INDEX([1]Freelancer!$A$1140:$J$2572,MATCH(Лист1!M190,[1]Freelancer!$G$1140:$G$2572,0),10))</f>
        <v>MD9_22_1</v>
      </c>
      <c r="S190" s="13" t="s">
        <v>131</v>
      </c>
      <c r="T190" s="13" t="str">
        <f aca="false">"y"&amp;S190&amp;"y"</f>
        <v>y6_3y</v>
      </c>
      <c r="U190" s="13" t="str">
        <f aca="false">INDEX([1]Lista!$O$2:$S$206,MATCH(Лист1!T190,[1]Lista!$P$2:$P$206,0),3)</f>
        <v>Problemlösning - Sannolikhet och statistik</v>
      </c>
      <c r="V190" s="13" t="str">
        <f aca="false">INDEX([1]Lista!$O$2:$S$206,MATCH(Лист1!T190,[1]Lista!$P$2:$P$206,0),4)</f>
        <v>P_6_3</v>
      </c>
      <c r="W190" s="13" t="str">
        <f aca="false">INDEX([1]Lista!$O$2:$S$206,MATCH(Лист1!T190,[1]Lista!$P$2:$P$206,0),5)</f>
        <v>Problemlösning - Sannolikhet och statistik</v>
      </c>
      <c r="X190" s="14" t="s">
        <v>32</v>
      </c>
    </row>
    <row r="191" customFormat="false" ht="15.65" hidden="false" customHeight="false" outlineLevel="0" collapsed="false">
      <c r="A191" s="7" t="n">
        <v>9789152302484</v>
      </c>
      <c r="B191" s="11" t="n">
        <v>1</v>
      </c>
      <c r="C191" s="11" t="s">
        <v>24</v>
      </c>
      <c r="D191" s="8" t="s">
        <v>25</v>
      </c>
      <c r="E191" s="8" t="s">
        <v>26</v>
      </c>
      <c r="F191" s="8" t="s">
        <v>176</v>
      </c>
      <c r="G191" s="8" t="s">
        <v>177</v>
      </c>
      <c r="H191" s="11" t="s">
        <v>178</v>
      </c>
      <c r="I191" s="11" t="n">
        <v>1</v>
      </c>
      <c r="J191" s="11" t="s">
        <v>40</v>
      </c>
      <c r="K191" s="10" t="str">
        <f aca="false">G191</f>
        <v>Diagnos</v>
      </c>
      <c r="L191" s="11" t="s">
        <v>30</v>
      </c>
      <c r="M191" s="11" t="str">
        <f aca="false">B191&amp;"_"&amp;F191&amp;"_"&amp;H191&amp;"_"&amp;I191&amp;J191</f>
        <v>1_x1_2x_D_1d</v>
      </c>
      <c r="N191" s="11" t="str">
        <f aca="false">A191&amp;"-"&amp;B191&amp;"-"&amp;F191&amp;"-"&amp;H191&amp;"-"&amp;I191&amp;J191</f>
        <v>9789152302484-1-x1_2x-D-1d</v>
      </c>
      <c r="O191" s="11" t="str">
        <f aca="false">INDEX([1]'Kap 1'!$E$2:$H$1089,MATCH(Лист1!N191,[1]'Kap 1'!$E$2:$E$1089,0),4)</f>
        <v>Resonera</v>
      </c>
      <c r="P191" s="15"/>
      <c r="Q191" s="12" t="str">
        <f aca="false">INDEX([1]Freelancer!$A$1140:$J$2572,MATCH(Лист1!M191,[1]Freelancer!$G$1140:$G$2572,0),9)</f>
        <v>Vilka av talen är reella</v>
      </c>
      <c r="R191" s="8" t="str">
        <f aca="false">IF(INDEX([1]Freelancer!$A$1140:$J$2572,MATCH(Лист1!M191,[1]Freelancer!$G$1140:$G$2572,0),10)=0,"",INDEX([1]Freelancer!$A$1140:$J$2572,MATCH(Лист1!M191,[1]Freelancer!$G$1140:$G$2572,0),10))</f>
        <v>MD9_22_1</v>
      </c>
      <c r="S191" s="13" t="s">
        <v>31</v>
      </c>
      <c r="T191" s="13" t="str">
        <f aca="false">"y"&amp;S191&amp;"y"</f>
        <v>y2_8_3y</v>
      </c>
      <c r="U191" s="13" t="str">
        <f aca="false">INDEX([1]Lista!$O$2:$S$206,MATCH(Лист1!T191,[1]Lista!$P$2:$P$206,0),3)</f>
        <v>Funktioner - Definition- och värdemängd</v>
      </c>
      <c r="V191" s="13" t="str">
        <f aca="false">INDEX([1]Lista!$O$2:$S$206,MATCH(Лист1!T191,[1]Lista!$P$2:$P$206,0),4)</f>
        <v>SF_2_8</v>
      </c>
      <c r="W191" s="13" t="str">
        <f aca="false">INDEX([1]Lista!$O$2:$S$206,MATCH(Лист1!T191,[1]Lista!$P$2:$P$206,0),5)</f>
        <v>Funktioner</v>
      </c>
      <c r="X191" s="14" t="s">
        <v>32</v>
      </c>
    </row>
    <row r="192" customFormat="false" ht="15.65" hidden="false" customHeight="false" outlineLevel="0" collapsed="false">
      <c r="A192" s="7" t="n">
        <v>9789152302484</v>
      </c>
      <c r="B192" s="11" t="n">
        <v>1</v>
      </c>
      <c r="C192" s="11" t="s">
        <v>24</v>
      </c>
      <c r="D192" s="8" t="s">
        <v>25</v>
      </c>
      <c r="E192" s="8" t="s">
        <v>26</v>
      </c>
      <c r="F192" s="8" t="s">
        <v>176</v>
      </c>
      <c r="G192" s="8" t="s">
        <v>177</v>
      </c>
      <c r="H192" s="11" t="s">
        <v>178</v>
      </c>
      <c r="I192" s="11" t="n">
        <v>2</v>
      </c>
      <c r="J192" s="11" t="s">
        <v>33</v>
      </c>
      <c r="K192" s="10" t="str">
        <f aca="false">G192</f>
        <v>Diagnos</v>
      </c>
      <c r="L192" s="11" t="s">
        <v>34</v>
      </c>
      <c r="M192" s="11" t="str">
        <f aca="false">B192&amp;"_"&amp;F192&amp;"_"&amp;H192&amp;"_"&amp;I192&amp;J192</f>
        <v>1_x1_2x_D_2a</v>
      </c>
      <c r="N192" s="11" t="str">
        <f aca="false">A192&amp;"-"&amp;B192&amp;"-"&amp;F192&amp;"-"&amp;H192&amp;"-"&amp;I192&amp;J192</f>
        <v>9789152302484-1-x1_2x-D-2a</v>
      </c>
      <c r="O192" s="11" t="str">
        <f aca="false">INDEX([1]'Kap 1'!$E$2:$H$1089,MATCH(Лист1!N192,[1]'Kap 1'!$E$2:$E$1089,0),4)</f>
        <v>Resonera</v>
      </c>
      <c r="P192" s="15"/>
      <c r="Q192" s="12" t="str">
        <f aca="false">INDEX([1]Freelancer!$A$1140:$J$2572,MATCH(Лист1!M192,[1]Freelancer!$G$1140:$G$2572,0),9)</f>
        <v>Vilka av talen är delbara med 2</v>
      </c>
      <c r="R192" s="8" t="str">
        <f aca="false">IF(INDEX([1]Freelancer!$A$1140:$J$2572,MATCH(Лист1!M192,[1]Freelancer!$G$1140:$G$2572,0),10)=0,"",INDEX([1]Freelancer!$A$1140:$J$2572,MATCH(Лист1!M192,[1]Freelancer!$G$1140:$G$2572,0),10))</f>
        <v>MD9_22_2</v>
      </c>
      <c r="S192" s="13" t="s">
        <v>129</v>
      </c>
      <c r="T192" s="13" t="str">
        <f aca="false">"y"&amp;S192&amp;"y"</f>
        <v>y4_18_8y</v>
      </c>
      <c r="U192" s="13" t="str">
        <f aca="false">INDEX([1]Lista!$O$2:$S$206,MATCH(Лист1!T192,[1]Lista!$P$2:$P$206,0),3)</f>
        <v>Satser &amp; bevis - Topptriangelsatsen &amp; transversalsatsen</v>
      </c>
      <c r="V192" s="13" t="str">
        <f aca="false">INDEX([1]Lista!$O$2:$S$206,MATCH(Лист1!T192,[1]Lista!$P$2:$P$206,0),4)</f>
        <v>G_4_18</v>
      </c>
      <c r="W192" s="13" t="str">
        <f aca="false">INDEX([1]Lista!$O$2:$S$206,MATCH(Лист1!T192,[1]Lista!$P$2:$P$206,0),5)</f>
        <v>Satser &amp; bevis</v>
      </c>
      <c r="X192" s="14" t="s">
        <v>32</v>
      </c>
    </row>
    <row r="193" customFormat="false" ht="15.65" hidden="false" customHeight="false" outlineLevel="0" collapsed="false">
      <c r="A193" s="7" t="n">
        <v>9789152302484</v>
      </c>
      <c r="B193" s="11" t="n">
        <v>1</v>
      </c>
      <c r="C193" s="11" t="s">
        <v>24</v>
      </c>
      <c r="D193" s="8" t="s">
        <v>25</v>
      </c>
      <c r="E193" s="8" t="s">
        <v>26</v>
      </c>
      <c r="F193" s="8" t="s">
        <v>176</v>
      </c>
      <c r="G193" s="8" t="s">
        <v>177</v>
      </c>
      <c r="H193" s="11" t="s">
        <v>178</v>
      </c>
      <c r="I193" s="11" t="n">
        <v>2</v>
      </c>
      <c r="J193" s="11" t="s">
        <v>36</v>
      </c>
      <c r="K193" s="10" t="str">
        <f aca="false">G193</f>
        <v>Diagnos</v>
      </c>
      <c r="L193" s="11" t="s">
        <v>34</v>
      </c>
      <c r="M193" s="11" t="str">
        <f aca="false">B193&amp;"_"&amp;F193&amp;"_"&amp;H193&amp;"_"&amp;I193&amp;J193</f>
        <v>1_x1_2x_D_2b</v>
      </c>
      <c r="N193" s="11" t="str">
        <f aca="false">A193&amp;"-"&amp;B193&amp;"-"&amp;F193&amp;"-"&amp;H193&amp;"-"&amp;I193&amp;J193</f>
        <v>9789152302484-1-x1_2x-D-2b</v>
      </c>
      <c r="O193" s="11" t="str">
        <f aca="false">INDEX([1]'Kap 1'!$E$2:$H$1089,MATCH(Лист1!N193,[1]'Kap 1'!$E$2:$E$1089,0),4)</f>
        <v>Resonera</v>
      </c>
      <c r="P193" s="15"/>
      <c r="Q193" s="12" t="str">
        <f aca="false">INDEX([1]Freelancer!$A$1140:$J$2572,MATCH(Лист1!M193,[1]Freelancer!$G$1140:$G$2572,0),9)</f>
        <v>Vilka av talen är delbara med 3</v>
      </c>
      <c r="R193" s="8" t="str">
        <f aca="false">IF(INDEX([1]Freelancer!$A$1140:$J$2572,MATCH(Лист1!M193,[1]Freelancer!$G$1140:$G$2572,0),10)=0,"",INDEX([1]Freelancer!$A$1140:$J$2572,MATCH(Лист1!M193,[1]Freelancer!$G$1140:$G$2572,0),10))</f>
        <v>MD9_22_2</v>
      </c>
      <c r="S193" s="13" t="s">
        <v>180</v>
      </c>
      <c r="T193" s="13" t="str">
        <f aca="false">"y"&amp;S193&amp;"y"</f>
        <v>y1_18_3y</v>
      </c>
      <c r="U193" s="13" t="str">
        <f aca="false">INDEX([1]Lista!$O$2:$S$206,MATCH(Лист1!T193,[1]Lista!$P$2:$P$206,0),3)</f>
        <v>Talformer - Potensform</v>
      </c>
      <c r="V193" s="13" t="str">
        <f aca="false">INDEX([1]Lista!$O$2:$S$206,MATCH(Лист1!T193,[1]Lista!$P$2:$P$206,0),4)</f>
        <v>T_1_18</v>
      </c>
      <c r="W193" s="13" t="str">
        <f aca="false">INDEX([1]Lista!$O$2:$S$206,MATCH(Лист1!T193,[1]Lista!$P$2:$P$206,0),5)</f>
        <v>Talform</v>
      </c>
      <c r="X193" s="14" t="s">
        <v>32</v>
      </c>
    </row>
    <row r="194" customFormat="false" ht="15.65" hidden="false" customHeight="false" outlineLevel="0" collapsed="false">
      <c r="A194" s="7" t="n">
        <v>9789152302484</v>
      </c>
      <c r="B194" s="11" t="n">
        <v>1</v>
      </c>
      <c r="C194" s="11" t="s">
        <v>24</v>
      </c>
      <c r="D194" s="8" t="s">
        <v>25</v>
      </c>
      <c r="E194" s="8" t="s">
        <v>26</v>
      </c>
      <c r="F194" s="8" t="s">
        <v>176</v>
      </c>
      <c r="G194" s="8" t="s">
        <v>177</v>
      </c>
      <c r="H194" s="11" t="s">
        <v>178</v>
      </c>
      <c r="I194" s="11" t="n">
        <v>2</v>
      </c>
      <c r="J194" s="11" t="s">
        <v>38</v>
      </c>
      <c r="K194" s="10" t="str">
        <f aca="false">G194</f>
        <v>Diagnos</v>
      </c>
      <c r="L194" s="11" t="s">
        <v>34</v>
      </c>
      <c r="M194" s="11" t="str">
        <f aca="false">B194&amp;"_"&amp;F194&amp;"_"&amp;H194&amp;"_"&amp;I194&amp;J194</f>
        <v>1_x1_2x_D_2c</v>
      </c>
      <c r="N194" s="11" t="str">
        <f aca="false">A194&amp;"-"&amp;B194&amp;"-"&amp;F194&amp;"-"&amp;H194&amp;"-"&amp;I194&amp;J194</f>
        <v>9789152302484-1-x1_2x-D-2c</v>
      </c>
      <c r="O194" s="11" t="str">
        <f aca="false">INDEX([1]'Kap 1'!$E$2:$H$1089,MATCH(Лист1!N194,[1]'Kap 1'!$E$2:$E$1089,0),4)</f>
        <v>Resonera</v>
      </c>
      <c r="P194" s="15"/>
      <c r="Q194" s="12" t="str">
        <f aca="false">INDEX([1]Freelancer!$A$1140:$J$2572,MATCH(Лист1!M194,[1]Freelancer!$G$1140:$G$2572,0),9)</f>
        <v>Vilka av talen är delbara med 5</v>
      </c>
      <c r="R194" s="8" t="str">
        <f aca="false">IF(INDEX([1]Freelancer!$A$1140:$J$2572,MATCH(Лист1!M194,[1]Freelancer!$G$1140:$G$2572,0),10)=0,"",INDEX([1]Freelancer!$A$1140:$J$2572,MATCH(Лист1!M194,[1]Freelancer!$G$1140:$G$2572,0),10))</f>
        <v>MD9_22_2</v>
      </c>
      <c r="S194" s="13" t="s">
        <v>181</v>
      </c>
      <c r="T194" s="13" t="str">
        <f aca="false">"y"&amp;S194&amp;"y"</f>
        <v>y4_2y</v>
      </c>
      <c r="U194" s="13" t="str">
        <f aca="false">INDEX([1]Lista!$O$2:$S$206,MATCH(Лист1!T194,[1]Lista!$P$2:$P$206,0),3)</f>
        <v>Argumentation</v>
      </c>
      <c r="V194" s="13" t="str">
        <f aca="false">INDEX([1]Lista!$O$2:$S$206,MATCH(Лист1!T194,[1]Lista!$P$2:$P$206,0),4)</f>
        <v>G_4_2</v>
      </c>
      <c r="W194" s="13" t="str">
        <f aca="false">INDEX([1]Lista!$O$2:$S$206,MATCH(Лист1!T194,[1]Lista!$P$2:$P$206,0),5)</f>
        <v>Argumentation</v>
      </c>
      <c r="X194" s="14" t="s">
        <v>32</v>
      </c>
    </row>
    <row r="195" customFormat="false" ht="15.65" hidden="false" customHeight="false" outlineLevel="0" collapsed="false">
      <c r="A195" s="7" t="n">
        <v>9789152302484</v>
      </c>
      <c r="B195" s="11" t="n">
        <v>1</v>
      </c>
      <c r="C195" s="11" t="s">
        <v>24</v>
      </c>
      <c r="D195" s="8" t="s">
        <v>25</v>
      </c>
      <c r="E195" s="8" t="s">
        <v>26</v>
      </c>
      <c r="F195" s="8" t="s">
        <v>176</v>
      </c>
      <c r="G195" s="8" t="s">
        <v>177</v>
      </c>
      <c r="H195" s="11" t="s">
        <v>178</v>
      </c>
      <c r="I195" s="11" t="n">
        <v>2</v>
      </c>
      <c r="J195" s="11" t="s">
        <v>40</v>
      </c>
      <c r="K195" s="10" t="str">
        <f aca="false">G195</f>
        <v>Diagnos</v>
      </c>
      <c r="L195" s="11" t="s">
        <v>34</v>
      </c>
      <c r="M195" s="11" t="str">
        <f aca="false">B195&amp;"_"&amp;F195&amp;"_"&amp;H195&amp;"_"&amp;I195&amp;J195</f>
        <v>1_x1_2x_D_2d</v>
      </c>
      <c r="N195" s="11" t="str">
        <f aca="false">A195&amp;"-"&amp;B195&amp;"-"&amp;F195&amp;"-"&amp;H195&amp;"-"&amp;I195&amp;J195</f>
        <v>9789152302484-1-x1_2x-D-2d</v>
      </c>
      <c r="O195" s="11" t="str">
        <f aca="false">INDEX([1]'Kap 1'!$E$2:$H$1089,MATCH(Лист1!N195,[1]'Kap 1'!$E$2:$E$1089,0),4)</f>
        <v>Resonera</v>
      </c>
      <c r="P195" s="15"/>
      <c r="Q195" s="12" t="str">
        <f aca="false">INDEX([1]Freelancer!$A$1140:$J$2572,MATCH(Лист1!M195,[1]Freelancer!$G$1140:$G$2572,0),9)</f>
        <v>Vilka av talen är delbara med 6</v>
      </c>
      <c r="R195" s="8" t="str">
        <f aca="false">IF(INDEX([1]Freelancer!$A$1140:$J$2572,MATCH(Лист1!M195,[1]Freelancer!$G$1140:$G$2572,0),10)=0,"",INDEX([1]Freelancer!$A$1140:$J$2572,MATCH(Лист1!M195,[1]Freelancer!$G$1140:$G$2572,0),10))</f>
        <v>MD9_22_2</v>
      </c>
      <c r="S195" s="13" t="s">
        <v>159</v>
      </c>
      <c r="T195" s="13" t="str">
        <f aca="false">"y"&amp;S195&amp;"y"</f>
        <v>y1_10_1y</v>
      </c>
      <c r="U195" s="13" t="str">
        <f aca="false">INDEX([1]Lista!$O$2:$S$206,MATCH(Лист1!T195,[1]Lista!$P$2:$P$206,0),3)</f>
        <v>Addition &amp; subtraktion</v>
      </c>
      <c r="V195" s="13" t="str">
        <f aca="false">INDEX([1]Lista!$O$2:$S$206,MATCH(Лист1!T195,[1]Lista!$P$2:$P$206,0),4)</f>
        <v>T_1_10</v>
      </c>
      <c r="W195" s="13" t="str">
        <f aca="false">INDEX([1]Lista!$O$2:$S$206,MATCH(Лист1!T195,[1]Lista!$P$2:$P$206,0),5)</f>
        <v>Olika räknemetoder</v>
      </c>
      <c r="X195" s="14" t="s">
        <v>32</v>
      </c>
    </row>
    <row r="196" customFormat="false" ht="15.65" hidden="false" customHeight="false" outlineLevel="0" collapsed="false">
      <c r="A196" s="7" t="n">
        <v>9789152302484</v>
      </c>
      <c r="B196" s="11" t="n">
        <v>1</v>
      </c>
      <c r="C196" s="11" t="s">
        <v>24</v>
      </c>
      <c r="D196" s="8" t="s">
        <v>25</v>
      </c>
      <c r="E196" s="8" t="s">
        <v>26</v>
      </c>
      <c r="F196" s="8" t="s">
        <v>176</v>
      </c>
      <c r="G196" s="8" t="s">
        <v>177</v>
      </c>
      <c r="H196" s="11" t="s">
        <v>178</v>
      </c>
      <c r="I196" s="11" t="n">
        <v>3</v>
      </c>
      <c r="J196" s="11" t="s">
        <v>33</v>
      </c>
      <c r="K196" s="10" t="str">
        <f aca="false">G196</f>
        <v>Diagnos</v>
      </c>
      <c r="L196" s="11" t="s">
        <v>30</v>
      </c>
      <c r="M196" s="11" t="str">
        <f aca="false">B196&amp;"_"&amp;F196&amp;"_"&amp;H196&amp;"_"&amp;I196&amp;J196</f>
        <v>1_x1_2x_D_3a</v>
      </c>
      <c r="N196" s="11" t="str">
        <f aca="false">A196&amp;"-"&amp;B196&amp;"-"&amp;F196&amp;"-"&amp;H196&amp;"-"&amp;I196&amp;J196</f>
        <v>9789152302484-1-x1_2x-D-3a</v>
      </c>
      <c r="O196" s="11" t="str">
        <f aca="false">INDEX([1]'Kap 1'!$E$2:$H$1089,MATCH(Лист1!N196,[1]'Kap 1'!$E$2:$E$1089,0),4)</f>
        <v>Resonera</v>
      </c>
      <c r="P196" s="15"/>
      <c r="Q196" s="12" t="str">
        <f aca="false">INDEX([1]Freelancer!$A$1140:$J$2572,MATCH(Лист1!M196,[1]Freelancer!$G$1140:$G$2572,0),9)</f>
        <v>Dela upp talen i primtalsfaktorer 12</v>
      </c>
      <c r="R196" s="8" t="e">
        <f aca="false">IF(INDEX([1]Freelancer!$A$1140:$J$2572,MATCH(Лист1!M196,[1]Freelancer!$G$1140:$G$2572,0),10)=0,"",INDEX([1]Freelancer!$A$1140:$J$2572,MATCH(Лист1!M196,[1]Freelancer!$G$1140:$G$2572,0),10))</f>
        <v>#N/A</v>
      </c>
      <c r="S196" s="13" t="s">
        <v>115</v>
      </c>
      <c r="T196" s="13" t="str">
        <f aca="false">"y"&amp;S196&amp;"y"</f>
        <v>y1_3_11y</v>
      </c>
      <c r="U196" s="13" t="str">
        <f aca="false">INDEX([1]Lista!$O$2:$S$206,MATCH(Лист1!T196,[1]Lista!$P$2:$P$206,0),3)</f>
        <v>Ekvationer - Logaritmekvationer</v>
      </c>
      <c r="V196" s="13" t="str">
        <f aca="false">INDEX([1]Lista!$O$2:$S$206,MATCH(Лист1!T196,[1]Lista!$P$2:$P$206,0),4)</f>
        <v>T_1_3</v>
      </c>
      <c r="W196" s="13" t="str">
        <f aca="false">INDEX([1]Lista!$O$2:$S$206,MATCH(Лист1!T196,[1]Lista!$P$2:$P$206,0),5)</f>
        <v>Ekvationer</v>
      </c>
      <c r="X196" s="14" t="s">
        <v>32</v>
      </c>
    </row>
    <row r="197" customFormat="false" ht="15.65" hidden="false" customHeight="false" outlineLevel="0" collapsed="false">
      <c r="A197" s="7" t="n">
        <v>9789152302484</v>
      </c>
      <c r="B197" s="11" t="n">
        <v>1</v>
      </c>
      <c r="C197" s="11" t="s">
        <v>24</v>
      </c>
      <c r="D197" s="8" t="s">
        <v>25</v>
      </c>
      <c r="E197" s="8" t="s">
        <v>26</v>
      </c>
      <c r="F197" s="8" t="s">
        <v>176</v>
      </c>
      <c r="G197" s="8" t="s">
        <v>177</v>
      </c>
      <c r="H197" s="11" t="s">
        <v>178</v>
      </c>
      <c r="I197" s="11" t="n">
        <v>3</v>
      </c>
      <c r="J197" s="11" t="s">
        <v>36</v>
      </c>
      <c r="K197" s="10" t="str">
        <f aca="false">G197</f>
        <v>Diagnos</v>
      </c>
      <c r="L197" s="11" t="s">
        <v>30</v>
      </c>
      <c r="M197" s="11" t="str">
        <f aca="false">B197&amp;"_"&amp;F197&amp;"_"&amp;H197&amp;"_"&amp;I197&amp;J197</f>
        <v>1_x1_2x_D_3b</v>
      </c>
      <c r="N197" s="11" t="str">
        <f aca="false">A197&amp;"-"&amp;B197&amp;"-"&amp;F197&amp;"-"&amp;H197&amp;"-"&amp;I197&amp;J197</f>
        <v>9789152302484-1-x1_2x-D-3b</v>
      </c>
      <c r="O197" s="11" t="str">
        <f aca="false">INDEX([1]'Kap 1'!$E$2:$H$1089,MATCH(Лист1!N197,[1]'Kap 1'!$E$2:$E$1089,0),4)</f>
        <v>Resonera</v>
      </c>
      <c r="P197" s="15"/>
      <c r="Q197" s="12" t="str">
        <f aca="false">INDEX([1]Freelancer!$A$1140:$J$2572,MATCH(Лист1!M197,[1]Freelancer!$G$1140:$G$2572,0),9)</f>
        <v>Dela upp talen i primtalsfaktorer 45</v>
      </c>
      <c r="R197" s="8" t="e">
        <f aca="false">IF(INDEX([1]Freelancer!$A$1140:$J$2572,MATCH(Лист1!M197,[1]Freelancer!$G$1140:$G$2572,0),10)=0,"",INDEX([1]Freelancer!$A$1140:$J$2572,MATCH(Лист1!M197,[1]Freelancer!$G$1140:$G$2572,0),10))</f>
        <v>#N/A</v>
      </c>
      <c r="S197" s="13" t="s">
        <v>138</v>
      </c>
      <c r="T197" s="13" t="str">
        <f aca="false">"y"&amp;S197&amp;"y"</f>
        <v>y3_2_6y</v>
      </c>
      <c r="U197" s="13" t="str">
        <f aca="false">INDEX([1]Lista!$O$2:$S$206,MATCH(Лист1!T197,[1]Lista!$P$2:$P$206,0),3)</f>
        <v>Statistik - Modellering</v>
      </c>
      <c r="V197" s="13" t="str">
        <f aca="false">INDEX([1]Lista!$O$2:$S$206,MATCH(Лист1!T197,[1]Lista!$P$2:$P$206,0),4)</f>
        <v>SS_3_2</v>
      </c>
      <c r="W197" s="13" t="str">
        <f aca="false">INDEX([1]Lista!$O$2:$S$206,MATCH(Лист1!T197,[1]Lista!$P$2:$P$206,0),5)</f>
        <v>Statistik</v>
      </c>
      <c r="X197" s="14" t="s">
        <v>32</v>
      </c>
    </row>
    <row r="198" customFormat="false" ht="15.65" hidden="false" customHeight="false" outlineLevel="0" collapsed="false">
      <c r="A198" s="7" t="n">
        <v>9789152302484</v>
      </c>
      <c r="B198" s="11" t="n">
        <v>1</v>
      </c>
      <c r="C198" s="11" t="s">
        <v>24</v>
      </c>
      <c r="D198" s="8" t="s">
        <v>25</v>
      </c>
      <c r="E198" s="8" t="s">
        <v>26</v>
      </c>
      <c r="F198" s="8" t="s">
        <v>176</v>
      </c>
      <c r="G198" s="8" t="s">
        <v>177</v>
      </c>
      <c r="H198" s="11" t="s">
        <v>178</v>
      </c>
      <c r="I198" s="11" t="n">
        <v>3</v>
      </c>
      <c r="J198" s="11" t="s">
        <v>38</v>
      </c>
      <c r="K198" s="10" t="str">
        <f aca="false">G198</f>
        <v>Diagnos</v>
      </c>
      <c r="L198" s="11" t="s">
        <v>30</v>
      </c>
      <c r="M198" s="11" t="str">
        <f aca="false">B198&amp;"_"&amp;F198&amp;"_"&amp;H198&amp;"_"&amp;I198&amp;J198</f>
        <v>1_x1_2x_D_3c</v>
      </c>
      <c r="N198" s="11" t="str">
        <f aca="false">A198&amp;"-"&amp;B198&amp;"-"&amp;F198&amp;"-"&amp;H198&amp;"-"&amp;I198&amp;J198</f>
        <v>9789152302484-1-x1_2x-D-3c</v>
      </c>
      <c r="O198" s="11" t="str">
        <f aca="false">INDEX([1]'Kap 1'!$E$2:$H$1089,MATCH(Лист1!N198,[1]'Kap 1'!$E$2:$E$1089,0),4)</f>
        <v>Resonera</v>
      </c>
      <c r="P198" s="15"/>
      <c r="Q198" s="12" t="str">
        <f aca="false">INDEX([1]Freelancer!$A$1140:$J$2572,MATCH(Лист1!M198,[1]Freelancer!$G$1140:$G$2572,0),9)</f>
        <v>Dela upp talen i primtalsfaktorer 210</v>
      </c>
      <c r="R198" s="8" t="e">
        <f aca="false">IF(INDEX([1]Freelancer!$A$1140:$J$2572,MATCH(Лист1!M198,[1]Freelancer!$G$1140:$G$2572,0),10)=0,"",INDEX([1]Freelancer!$A$1140:$J$2572,MATCH(Лист1!M198,[1]Freelancer!$G$1140:$G$2572,0),10))</f>
        <v>#N/A</v>
      </c>
      <c r="S198" s="13" t="s">
        <v>128</v>
      </c>
      <c r="T198" s="13" t="str">
        <f aca="false">"y"&amp;S198&amp;"y"</f>
        <v>y2_19y</v>
      </c>
      <c r="U198" s="13" t="str">
        <f aca="false">INDEX([1]Lista!$O$2:$S$206,MATCH(Лист1!T198,[1]Lista!$P$2:$P$206,0),3)</f>
        <v>Procent - Intro</v>
      </c>
      <c r="V198" s="13" t="str">
        <f aca="false">INDEX([1]Lista!$O$2:$S$206,MATCH(Лист1!T198,[1]Lista!$P$2:$P$206,0),4)</f>
        <v>SF_2_19</v>
      </c>
      <c r="W198" s="13" t="str">
        <f aca="false">INDEX([1]Lista!$O$2:$S$206,MATCH(Лист1!T198,[1]Lista!$P$2:$P$206,0),5)</f>
        <v>Procent</v>
      </c>
      <c r="X198" s="14" t="s">
        <v>32</v>
      </c>
    </row>
    <row r="199" customFormat="false" ht="15.65" hidden="false" customHeight="false" outlineLevel="0" collapsed="false">
      <c r="A199" s="7" t="n">
        <v>9789152302484</v>
      </c>
      <c r="B199" s="11" t="n">
        <v>1</v>
      </c>
      <c r="C199" s="11" t="s">
        <v>24</v>
      </c>
      <c r="D199" s="8" t="s">
        <v>25</v>
      </c>
      <c r="E199" s="8" t="s">
        <v>26</v>
      </c>
      <c r="F199" s="8" t="s">
        <v>176</v>
      </c>
      <c r="G199" s="8" t="s">
        <v>177</v>
      </c>
      <c r="H199" s="11" t="s">
        <v>178</v>
      </c>
      <c r="I199" s="11" t="n">
        <v>4</v>
      </c>
      <c r="J199" s="11" t="s">
        <v>33</v>
      </c>
      <c r="K199" s="10" t="str">
        <f aca="false">G199</f>
        <v>Diagnos</v>
      </c>
      <c r="L199" s="11" t="s">
        <v>34</v>
      </c>
      <c r="M199" s="11" t="str">
        <f aca="false">B199&amp;"_"&amp;F199&amp;"_"&amp;H199&amp;"_"&amp;I199&amp;J199</f>
        <v>1_x1_2x_D_4a</v>
      </c>
      <c r="N199" s="11" t="str">
        <f aca="false">A199&amp;"-"&amp;B199&amp;"-"&amp;F199&amp;"-"&amp;H199&amp;"-"&amp;I199&amp;J199</f>
        <v>9789152302484-1-x1_2x-D-4a</v>
      </c>
      <c r="O199" s="11" t="str">
        <f aca="false">INDEX([1]'Kap 1'!$E$2:$H$1089,MATCH(Лист1!N199,[1]'Kap 1'!$E$2:$E$1089,0),4)</f>
        <v>Beräkna</v>
      </c>
      <c r="P199" s="15"/>
      <c r="Q199" s="12" t="str">
        <f aca="false">INDEX([1]Freelancer!$A$1140:$J$2572,MATCH(Лист1!M199,[1]Freelancer!$G$1140:$G$2572,0),9)</f>
        <v>Beräkna $5 + (-8)$</v>
      </c>
      <c r="R199" s="8" t="e">
        <f aca="false">IF(INDEX([1]Freelancer!$A$1140:$J$2572,MATCH(Лист1!M199,[1]Freelancer!$G$1140:$G$2572,0),10)=0,"",INDEX([1]Freelancer!$A$1140:$J$2572,MATCH(Лист1!M199,[1]Freelancer!$G$1140:$G$2572,0),10))</f>
        <v>#N/A</v>
      </c>
      <c r="S199" s="13" t="s">
        <v>151</v>
      </c>
      <c r="T199" s="13" t="str">
        <f aca="false">"y"&amp;S199&amp;"y"</f>
        <v>y3_2_9y</v>
      </c>
      <c r="U199" s="13" t="str">
        <f aca="false">INDEX([1]Lista!$O$2:$S$206,MATCH(Лист1!T199,[1]Lista!$P$2:$P$206,0),3)</f>
        <v>Statistik - Relativ frekvens</v>
      </c>
      <c r="V199" s="13" t="str">
        <f aca="false">INDEX([1]Lista!$O$2:$S$206,MATCH(Лист1!T199,[1]Lista!$P$2:$P$206,0),4)</f>
        <v>SS_3_2</v>
      </c>
      <c r="W199" s="13" t="str">
        <f aca="false">INDEX([1]Lista!$O$2:$S$206,MATCH(Лист1!T199,[1]Lista!$P$2:$P$206,0),5)</f>
        <v>Statistik</v>
      </c>
      <c r="X199" s="14" t="s">
        <v>32</v>
      </c>
    </row>
    <row r="200" customFormat="false" ht="15.65" hidden="false" customHeight="false" outlineLevel="0" collapsed="false">
      <c r="A200" s="7" t="n">
        <v>9789152302484</v>
      </c>
      <c r="B200" s="11" t="n">
        <v>1</v>
      </c>
      <c r="C200" s="11" t="s">
        <v>24</v>
      </c>
      <c r="D200" s="8" t="s">
        <v>25</v>
      </c>
      <c r="E200" s="8" t="s">
        <v>26</v>
      </c>
      <c r="F200" s="8" t="s">
        <v>176</v>
      </c>
      <c r="G200" s="8" t="s">
        <v>177</v>
      </c>
      <c r="H200" s="11" t="s">
        <v>178</v>
      </c>
      <c r="I200" s="11" t="n">
        <v>4</v>
      </c>
      <c r="J200" s="11" t="s">
        <v>36</v>
      </c>
      <c r="K200" s="10" t="str">
        <f aca="false">G200</f>
        <v>Diagnos</v>
      </c>
      <c r="L200" s="11" t="s">
        <v>34</v>
      </c>
      <c r="M200" s="11" t="str">
        <f aca="false">B200&amp;"_"&amp;F200&amp;"_"&amp;H200&amp;"_"&amp;I200&amp;J200</f>
        <v>1_x1_2x_D_4b</v>
      </c>
      <c r="N200" s="11" t="str">
        <f aca="false">A200&amp;"-"&amp;B200&amp;"-"&amp;F200&amp;"-"&amp;H200&amp;"-"&amp;I200&amp;J200</f>
        <v>9789152302484-1-x1_2x-D-4b</v>
      </c>
      <c r="O200" s="11" t="str">
        <f aca="false">INDEX([1]'Kap 1'!$E$2:$H$1089,MATCH(Лист1!N200,[1]'Kap 1'!$E$2:$E$1089,0),4)</f>
        <v>Beräkna</v>
      </c>
      <c r="P200" s="15"/>
      <c r="Q200" s="12" t="str">
        <f aca="false">INDEX([1]Freelancer!$A$1140:$J$2572,MATCH(Лист1!M200,[1]Freelancer!$G$1140:$G$2572,0),9)</f>
        <v>Beräkna $(-9) + (-9)$</v>
      </c>
      <c r="R200" s="8" t="e">
        <f aca="false">IF(INDEX([1]Freelancer!$A$1140:$J$2572,MATCH(Лист1!M200,[1]Freelancer!$G$1140:$G$2572,0),10)=0,"",INDEX([1]Freelancer!$A$1140:$J$2572,MATCH(Лист1!M200,[1]Freelancer!$G$1140:$G$2572,0),10))</f>
        <v>#N/A</v>
      </c>
      <c r="S200" s="13" t="s">
        <v>182</v>
      </c>
      <c r="T200" s="13" t="str">
        <f aca="false">"y"&amp;S200&amp;"y"</f>
        <v>y1_6_5y</v>
      </c>
      <c r="U200" s="13" t="str">
        <f aca="false">INDEX([1]Lista!$O$2:$S$206,MATCH(Лист1!T200,[1]Lista!$P$2:$P$206,0),3)</f>
        <v>Enheter - Vikt</v>
      </c>
      <c r="V200" s="13" t="str">
        <f aca="false">INDEX([1]Lista!$O$2:$S$206,MATCH(Лист1!T200,[1]Lista!$P$2:$P$206,0),4)</f>
        <v>T_1_6</v>
      </c>
      <c r="W200" s="13" t="str">
        <f aca="false">INDEX([1]Lista!$O$2:$S$206,MATCH(Лист1!T200,[1]Lista!$P$2:$P$206,0),5)</f>
        <v>Enheter</v>
      </c>
      <c r="X200" s="14" t="s">
        <v>32</v>
      </c>
    </row>
    <row r="201" customFormat="false" ht="15.65" hidden="false" customHeight="false" outlineLevel="0" collapsed="false">
      <c r="A201" s="7" t="n">
        <v>9789152302484</v>
      </c>
      <c r="B201" s="11" t="n">
        <v>1</v>
      </c>
      <c r="C201" s="11" t="s">
        <v>24</v>
      </c>
      <c r="D201" s="8" t="s">
        <v>25</v>
      </c>
      <c r="E201" s="8" t="s">
        <v>26</v>
      </c>
      <c r="F201" s="8" t="s">
        <v>176</v>
      </c>
      <c r="G201" s="8" t="s">
        <v>177</v>
      </c>
      <c r="H201" s="11" t="s">
        <v>178</v>
      </c>
      <c r="I201" s="11" t="n">
        <v>4</v>
      </c>
      <c r="J201" s="11" t="s">
        <v>38</v>
      </c>
      <c r="K201" s="10" t="str">
        <f aca="false">G201</f>
        <v>Diagnos</v>
      </c>
      <c r="L201" s="11" t="s">
        <v>34</v>
      </c>
      <c r="M201" s="11" t="str">
        <f aca="false">B201&amp;"_"&amp;F201&amp;"_"&amp;H201&amp;"_"&amp;I201&amp;J201</f>
        <v>1_x1_2x_D_4c</v>
      </c>
      <c r="N201" s="11" t="str">
        <f aca="false">A201&amp;"-"&amp;B201&amp;"-"&amp;F201&amp;"-"&amp;H201&amp;"-"&amp;I201&amp;J201</f>
        <v>9789152302484-1-x1_2x-D-4c</v>
      </c>
      <c r="O201" s="11" t="str">
        <f aca="false">INDEX([1]'Kap 1'!$E$2:$H$1089,MATCH(Лист1!N201,[1]'Kap 1'!$E$2:$E$1089,0),4)</f>
        <v>Beräkna</v>
      </c>
      <c r="P201" s="15"/>
      <c r="Q201" s="12" t="str">
        <f aca="false">INDEX([1]Freelancer!$A$1140:$J$2572,MATCH(Лист1!M201,[1]Freelancer!$G$1140:$G$2572,0),9)</f>
        <v>Beräkna $12 - (-5)$</v>
      </c>
      <c r="R201" s="8" t="e">
        <f aca="false">IF(INDEX([1]Freelancer!$A$1140:$J$2572,MATCH(Лист1!M201,[1]Freelancer!$G$1140:$G$2572,0),10)=0,"",INDEX([1]Freelancer!$A$1140:$J$2572,MATCH(Лист1!M201,[1]Freelancer!$G$1140:$G$2572,0),10))</f>
        <v>#N/A</v>
      </c>
      <c r="S201" s="13" t="s">
        <v>181</v>
      </c>
      <c r="T201" s="13" t="str">
        <f aca="false">"y"&amp;S201&amp;"y"</f>
        <v>y4_2y</v>
      </c>
      <c r="U201" s="13" t="str">
        <f aca="false">INDEX([1]Lista!$O$2:$S$206,MATCH(Лист1!T201,[1]Lista!$P$2:$P$206,0),3)</f>
        <v>Argumentation</v>
      </c>
      <c r="V201" s="13" t="str">
        <f aca="false">INDEX([1]Lista!$O$2:$S$206,MATCH(Лист1!T201,[1]Lista!$P$2:$P$206,0),4)</f>
        <v>G_4_2</v>
      </c>
      <c r="W201" s="13" t="str">
        <f aca="false">INDEX([1]Lista!$O$2:$S$206,MATCH(Лист1!T201,[1]Lista!$P$2:$P$206,0),5)</f>
        <v>Argumentation</v>
      </c>
      <c r="X201" s="14" t="s">
        <v>32</v>
      </c>
    </row>
    <row r="202" customFormat="false" ht="15.65" hidden="false" customHeight="false" outlineLevel="0" collapsed="false">
      <c r="A202" s="7" t="n">
        <v>9789152302484</v>
      </c>
      <c r="B202" s="11" t="n">
        <v>1</v>
      </c>
      <c r="C202" s="11" t="s">
        <v>24</v>
      </c>
      <c r="D202" s="8" t="s">
        <v>25</v>
      </c>
      <c r="E202" s="8" t="s">
        <v>26</v>
      </c>
      <c r="F202" s="8" t="s">
        <v>176</v>
      </c>
      <c r="G202" s="8" t="s">
        <v>177</v>
      </c>
      <c r="H202" s="11" t="s">
        <v>178</v>
      </c>
      <c r="I202" s="11" t="n">
        <v>5</v>
      </c>
      <c r="J202" s="11" t="s">
        <v>33</v>
      </c>
      <c r="K202" s="10" t="str">
        <f aca="false">G202</f>
        <v>Diagnos</v>
      </c>
      <c r="L202" s="11" t="s">
        <v>30</v>
      </c>
      <c r="M202" s="11" t="str">
        <f aca="false">B202&amp;"_"&amp;F202&amp;"_"&amp;H202&amp;"_"&amp;I202&amp;J202</f>
        <v>1_x1_2x_D_5a</v>
      </c>
      <c r="N202" s="11" t="str">
        <f aca="false">A202&amp;"-"&amp;B202&amp;"-"&amp;F202&amp;"-"&amp;H202&amp;"-"&amp;I202&amp;J202</f>
        <v>9789152302484-1-x1_2x-D-5a</v>
      </c>
      <c r="O202" s="11" t="str">
        <f aca="false">INDEX([1]'Kap 1'!$E$2:$H$1089,MATCH(Лист1!N202,[1]'Kap 1'!$E$2:$E$1089,0),4)</f>
        <v>Beräkna</v>
      </c>
      <c r="P202" s="15"/>
      <c r="Q202" s="12" t="str">
        <f aca="false">INDEX([1]Freelancer!$A$1140:$J$2572,MATCH(Лист1!M202,[1]Freelancer!$G$1140:$G$2572,0),9)</f>
        <v>Beräkna $3 \cdot (-8)$</v>
      </c>
      <c r="R202" s="8" t="e">
        <f aca="false">IF(INDEX([1]Freelancer!$A$1140:$J$2572,MATCH(Лист1!M202,[1]Freelancer!$G$1140:$G$2572,0),10)=0,"",INDEX([1]Freelancer!$A$1140:$J$2572,MATCH(Лист1!M202,[1]Freelancer!$G$1140:$G$2572,0),10))</f>
        <v>#N/A</v>
      </c>
      <c r="S202" s="13" t="s">
        <v>183</v>
      </c>
      <c r="T202" s="13" t="str">
        <f aca="false">"y"&amp;S202&amp;"y"</f>
        <v>y1_3_12y</v>
      </c>
      <c r="U202" s="13" t="str">
        <f aca="false">INDEX([1]Lista!$O$2:$S$206,MATCH(Лист1!T202,[1]Lista!$P$2:$P$206,0),3)</f>
        <v>Ekvationer - Olikheter</v>
      </c>
      <c r="V202" s="13" t="str">
        <f aca="false">INDEX([1]Lista!$O$2:$S$206,MATCH(Лист1!T202,[1]Lista!$P$2:$P$206,0),4)</f>
        <v>T_1_3</v>
      </c>
      <c r="W202" s="13" t="str">
        <f aca="false">INDEX([1]Lista!$O$2:$S$206,MATCH(Лист1!T202,[1]Lista!$P$2:$P$206,0),5)</f>
        <v>Ekvationer</v>
      </c>
      <c r="X202" s="14" t="s">
        <v>32</v>
      </c>
    </row>
    <row r="203" customFormat="false" ht="15.65" hidden="false" customHeight="false" outlineLevel="0" collapsed="false">
      <c r="A203" s="7" t="n">
        <v>9789152302484</v>
      </c>
      <c r="B203" s="11" t="n">
        <v>1</v>
      </c>
      <c r="C203" s="11" t="s">
        <v>24</v>
      </c>
      <c r="D203" s="8" t="s">
        <v>25</v>
      </c>
      <c r="E203" s="8" t="s">
        <v>26</v>
      </c>
      <c r="F203" s="8" t="s">
        <v>176</v>
      </c>
      <c r="G203" s="8" t="s">
        <v>177</v>
      </c>
      <c r="H203" s="11" t="s">
        <v>178</v>
      </c>
      <c r="I203" s="11" t="n">
        <v>5</v>
      </c>
      <c r="J203" s="11" t="s">
        <v>36</v>
      </c>
      <c r="K203" s="10" t="str">
        <f aca="false">G203</f>
        <v>Diagnos</v>
      </c>
      <c r="L203" s="11" t="s">
        <v>30</v>
      </c>
      <c r="M203" s="11" t="str">
        <f aca="false">B203&amp;"_"&amp;F203&amp;"_"&amp;H203&amp;"_"&amp;I203&amp;J203</f>
        <v>1_x1_2x_D_5b</v>
      </c>
      <c r="N203" s="11" t="str">
        <f aca="false">A203&amp;"-"&amp;B203&amp;"-"&amp;F203&amp;"-"&amp;H203&amp;"-"&amp;I203&amp;J203</f>
        <v>9789152302484-1-x1_2x-D-5b</v>
      </c>
      <c r="O203" s="11" t="str">
        <f aca="false">INDEX([1]'Kap 1'!$E$2:$H$1089,MATCH(Лист1!N203,[1]'Kap 1'!$E$2:$E$1089,0),4)</f>
        <v>Beräkna</v>
      </c>
      <c r="P203" s="15"/>
      <c r="Q203" s="12" t="str">
        <f aca="false">INDEX([1]Freelancer!$A$1140:$J$2572,MATCH(Лист1!M203,[1]Freelancer!$G$1140:$G$2572,0),9)</f>
        <v>Beräkna $(-4) \cdot (-8)$</v>
      </c>
      <c r="R203" s="8" t="e">
        <f aca="false">IF(INDEX([1]Freelancer!$A$1140:$J$2572,MATCH(Лист1!M203,[1]Freelancer!$G$1140:$G$2572,0),10)=0,"",INDEX([1]Freelancer!$A$1140:$J$2572,MATCH(Лист1!M203,[1]Freelancer!$G$1140:$G$2572,0),10))</f>
        <v>#N/A</v>
      </c>
      <c r="S203" s="13" t="s">
        <v>184</v>
      </c>
      <c r="T203" s="13" t="str">
        <f aca="false">"y"&amp;S203&amp;"y"</f>
        <v>y4_18_5y</v>
      </c>
      <c r="U203" s="13" t="str">
        <f aca="false">INDEX([1]Lista!$O$2:$S$206,MATCH(Лист1!T203,[1]Lista!$P$2:$P$206,0),3)</f>
        <v>Satser &amp; bevis - Pythagoras sats</v>
      </c>
      <c r="V203" s="13" t="str">
        <f aca="false">INDEX([1]Lista!$O$2:$S$206,MATCH(Лист1!T203,[1]Lista!$P$2:$P$206,0),4)</f>
        <v>G_4_18</v>
      </c>
      <c r="W203" s="13" t="str">
        <f aca="false">INDEX([1]Lista!$O$2:$S$206,MATCH(Лист1!T203,[1]Lista!$P$2:$P$206,0),5)</f>
        <v>Satser &amp; bevis</v>
      </c>
      <c r="X203" s="14" t="s">
        <v>32</v>
      </c>
    </row>
    <row r="204" customFormat="false" ht="15.65" hidden="false" customHeight="false" outlineLevel="0" collapsed="false">
      <c r="A204" s="7" t="n">
        <v>9789152302484</v>
      </c>
      <c r="B204" s="11" t="n">
        <v>1</v>
      </c>
      <c r="C204" s="11" t="s">
        <v>24</v>
      </c>
      <c r="D204" s="8" t="s">
        <v>25</v>
      </c>
      <c r="E204" s="8" t="s">
        <v>26</v>
      </c>
      <c r="F204" s="8" t="s">
        <v>176</v>
      </c>
      <c r="G204" s="8" t="s">
        <v>177</v>
      </c>
      <c r="H204" s="11" t="s">
        <v>178</v>
      </c>
      <c r="I204" s="11" t="n">
        <v>5</v>
      </c>
      <c r="J204" s="11" t="s">
        <v>38</v>
      </c>
      <c r="K204" s="10" t="str">
        <f aca="false">G204</f>
        <v>Diagnos</v>
      </c>
      <c r="L204" s="11" t="s">
        <v>30</v>
      </c>
      <c r="M204" s="11" t="str">
        <f aca="false">B204&amp;"_"&amp;F204&amp;"_"&amp;H204&amp;"_"&amp;I204&amp;J204</f>
        <v>1_x1_2x_D_5c</v>
      </c>
      <c r="N204" s="11" t="str">
        <f aca="false">A204&amp;"-"&amp;B204&amp;"-"&amp;F204&amp;"-"&amp;H204&amp;"-"&amp;I204&amp;J204</f>
        <v>9789152302484-1-x1_2x-D-5c</v>
      </c>
      <c r="O204" s="11" t="str">
        <f aca="false">INDEX([1]'Kap 1'!$E$2:$H$1089,MATCH(Лист1!N204,[1]'Kap 1'!$E$2:$E$1089,0),4)</f>
        <v>Beräkna</v>
      </c>
      <c r="P204" s="15"/>
      <c r="Q204" s="12" t="str">
        <f aca="false">INDEX([1]Freelancer!$A$1140:$J$2572,MATCH(Лист1!M204,[1]Freelancer!$G$1140:$G$2572,0),9)</f>
        <v>Beräkna $\displaystyle \frac{(-28)}{7}$</v>
      </c>
      <c r="R204" s="8" t="e">
        <f aca="false">IF(INDEX([1]Freelancer!$A$1140:$J$2572,MATCH(Лист1!M204,[1]Freelancer!$G$1140:$G$2572,0),10)=0,"",INDEX([1]Freelancer!$A$1140:$J$2572,MATCH(Лист1!M204,[1]Freelancer!$G$1140:$G$2572,0),10))</f>
        <v>#N/A</v>
      </c>
      <c r="S204" s="13" t="s">
        <v>43</v>
      </c>
      <c r="T204" s="13" t="str">
        <f aca="false">"y"&amp;S204&amp;"y"</f>
        <v>y1_3y</v>
      </c>
      <c r="U204" s="13" t="str">
        <f aca="false">INDEX([1]Lista!$O$2:$S$206,MATCH(Лист1!T204,[1]Lista!$P$2:$P$206,0),3)</f>
        <v>Ekvationer</v>
      </c>
      <c r="V204" s="13" t="str">
        <f aca="false">INDEX([1]Lista!$O$2:$S$206,MATCH(Лист1!T204,[1]Lista!$P$2:$P$206,0),4)</f>
        <v>T_1_3</v>
      </c>
      <c r="W204" s="13" t="str">
        <f aca="false">INDEX([1]Lista!$O$2:$S$206,MATCH(Лист1!T204,[1]Lista!$P$2:$P$206,0),5)</f>
        <v>Ekvationer</v>
      </c>
      <c r="X204" s="14" t="s">
        <v>32</v>
      </c>
    </row>
    <row r="205" customFormat="false" ht="15.65" hidden="false" customHeight="false" outlineLevel="0" collapsed="false">
      <c r="A205" s="7" t="n">
        <v>9789152302484</v>
      </c>
      <c r="B205" s="11" t="n">
        <v>1</v>
      </c>
      <c r="C205" s="11" t="s">
        <v>24</v>
      </c>
      <c r="D205" s="8" t="s">
        <v>25</v>
      </c>
      <c r="E205" s="8" t="s">
        <v>26</v>
      </c>
      <c r="F205" s="8" t="s">
        <v>176</v>
      </c>
      <c r="G205" s="8" t="s">
        <v>177</v>
      </c>
      <c r="H205" s="11" t="s">
        <v>178</v>
      </c>
      <c r="I205" s="11" t="n">
        <v>6</v>
      </c>
      <c r="J205" s="11" t="s">
        <v>33</v>
      </c>
      <c r="K205" s="10" t="str">
        <f aca="false">G205</f>
        <v>Diagnos</v>
      </c>
      <c r="L205" s="11" t="s">
        <v>34</v>
      </c>
      <c r="M205" s="11" t="str">
        <f aca="false">B205&amp;"_"&amp;F205&amp;"_"&amp;H205&amp;"_"&amp;I205&amp;J205</f>
        <v>1_x1_2x_D_6a</v>
      </c>
      <c r="N205" s="11" t="str">
        <f aca="false">A205&amp;"-"&amp;B205&amp;"-"&amp;F205&amp;"-"&amp;H205&amp;"-"&amp;I205&amp;J205</f>
        <v>9789152302484-1-x1_2x-D-6a</v>
      </c>
      <c r="O205" s="11" t="str">
        <f aca="false">INDEX([1]'Kap 1'!$E$2:$H$1089,MATCH(Лист1!N205,[1]'Kap 1'!$E$2:$E$1089,0),4)</f>
        <v>Beräkna</v>
      </c>
      <c r="P205" s="15"/>
      <c r="Q205" s="12" t="str">
        <f aca="false">INDEX([1]Freelancer!$A$1140:$J$2572,MATCH(Лист1!M205,[1]Freelancer!$G$1140:$G$2572,0),9)</f>
        <v>Beräkna $5^2$</v>
      </c>
      <c r="R205" s="8" t="e">
        <f aca="false">IF(INDEX([1]Freelancer!$A$1140:$J$2572,MATCH(Лист1!M205,[1]Freelancer!$G$1140:$G$2572,0),10)=0,"",INDEX([1]Freelancer!$A$1140:$J$2572,MATCH(Лист1!M205,[1]Freelancer!$G$1140:$G$2572,0),10))</f>
        <v>#N/A</v>
      </c>
      <c r="S205" s="13" t="s">
        <v>155</v>
      </c>
      <c r="T205" s="13" t="str">
        <f aca="false">"y"&amp;S205&amp;"y"</f>
        <v>y1_16_7y</v>
      </c>
      <c r="U205" s="13" t="str">
        <f aca="false">INDEX([1]Lista!$O$2:$S$206,MATCH(Лист1!T205,[1]Lista!$P$2:$P$206,0),3)</f>
        <v>Räta linjen - parallella &amp; vinkelräta linjer</v>
      </c>
      <c r="V205" s="13" t="str">
        <f aca="false">INDEX([1]Lista!$O$2:$S$206,MATCH(Лист1!T205,[1]Lista!$P$2:$P$206,0),4)</f>
        <v>T_1_16</v>
      </c>
      <c r="W205" s="13" t="str">
        <f aca="false">INDEX([1]Lista!$O$2:$S$206,MATCH(Лист1!T205,[1]Lista!$P$2:$P$206,0),5)</f>
        <v>Räta linjen</v>
      </c>
      <c r="X205" s="14" t="s">
        <v>32</v>
      </c>
    </row>
    <row r="206" customFormat="false" ht="15.65" hidden="false" customHeight="false" outlineLevel="0" collapsed="false">
      <c r="A206" s="7" t="n">
        <v>9789152302484</v>
      </c>
      <c r="B206" s="11" t="n">
        <v>1</v>
      </c>
      <c r="C206" s="11" t="s">
        <v>24</v>
      </c>
      <c r="D206" s="8" t="s">
        <v>25</v>
      </c>
      <c r="E206" s="8" t="s">
        <v>26</v>
      </c>
      <c r="F206" s="8" t="s">
        <v>176</v>
      </c>
      <c r="G206" s="8" t="s">
        <v>177</v>
      </c>
      <c r="H206" s="11" t="s">
        <v>178</v>
      </c>
      <c r="I206" s="11" t="n">
        <v>6</v>
      </c>
      <c r="J206" s="11" t="s">
        <v>36</v>
      </c>
      <c r="K206" s="10" t="str">
        <f aca="false">G206</f>
        <v>Diagnos</v>
      </c>
      <c r="L206" s="11" t="s">
        <v>34</v>
      </c>
      <c r="M206" s="11" t="str">
        <f aca="false">B206&amp;"_"&amp;F206&amp;"_"&amp;H206&amp;"_"&amp;I206&amp;J206</f>
        <v>1_x1_2x_D_6b</v>
      </c>
      <c r="N206" s="11" t="str">
        <f aca="false">A206&amp;"-"&amp;B206&amp;"-"&amp;F206&amp;"-"&amp;H206&amp;"-"&amp;I206&amp;J206</f>
        <v>9789152302484-1-x1_2x-D-6b</v>
      </c>
      <c r="O206" s="11" t="str">
        <f aca="false">INDEX([1]'Kap 1'!$E$2:$H$1089,MATCH(Лист1!N206,[1]'Kap 1'!$E$2:$E$1089,0),4)</f>
        <v>Beräkna</v>
      </c>
      <c r="P206" s="15"/>
      <c r="Q206" s="12" t="str">
        <f aca="false">INDEX([1]Freelancer!$A$1140:$J$2572,MATCH(Лист1!M206,[1]Freelancer!$G$1140:$G$2572,0),9)</f>
        <v>Beräkna ”7 i kvadrat”</v>
      </c>
      <c r="R206" s="8" t="e">
        <f aca="false">IF(INDEX([1]Freelancer!$A$1140:$J$2572,MATCH(Лист1!M206,[1]Freelancer!$G$1140:$G$2572,0),10)=0,"",INDEX([1]Freelancer!$A$1140:$J$2572,MATCH(Лист1!M206,[1]Freelancer!$G$1140:$G$2572,0),10))</f>
        <v>#N/A</v>
      </c>
      <c r="S206" s="13" t="s">
        <v>185</v>
      </c>
      <c r="T206" s="13" t="str">
        <f aca="false">"y"&amp;S206&amp;"y"</f>
        <v>y3_2_3y</v>
      </c>
      <c r="U206" s="13" t="str">
        <f aca="false">INDEX([1]Lista!$O$2:$S$206,MATCH(Лист1!T206,[1]Lista!$P$2:$P$206,0),3)</f>
        <v>Statistik - Felkällor</v>
      </c>
      <c r="V206" s="13" t="str">
        <f aca="false">INDEX([1]Lista!$O$2:$S$206,MATCH(Лист1!T206,[1]Lista!$P$2:$P$206,0),4)</f>
        <v>SS_3_2</v>
      </c>
      <c r="W206" s="13" t="str">
        <f aca="false">INDEX([1]Lista!$O$2:$S$206,MATCH(Лист1!T206,[1]Lista!$P$2:$P$206,0),5)</f>
        <v>Statistik</v>
      </c>
      <c r="X206" s="14" t="s">
        <v>32</v>
      </c>
    </row>
    <row r="207" customFormat="false" ht="15.65" hidden="false" customHeight="false" outlineLevel="0" collapsed="false">
      <c r="A207" s="7" t="n">
        <v>9789152302484</v>
      </c>
      <c r="B207" s="11" t="n">
        <v>1</v>
      </c>
      <c r="C207" s="11" t="s">
        <v>24</v>
      </c>
      <c r="D207" s="8" t="s">
        <v>25</v>
      </c>
      <c r="E207" s="8" t="s">
        <v>26</v>
      </c>
      <c r="F207" s="8" t="s">
        <v>176</v>
      </c>
      <c r="G207" s="8" t="s">
        <v>177</v>
      </c>
      <c r="H207" s="11" t="s">
        <v>178</v>
      </c>
      <c r="I207" s="11" t="n">
        <v>6</v>
      </c>
      <c r="J207" s="11" t="s">
        <v>38</v>
      </c>
      <c r="K207" s="10" t="str">
        <f aca="false">G207</f>
        <v>Diagnos</v>
      </c>
      <c r="L207" s="11" t="s">
        <v>34</v>
      </c>
      <c r="M207" s="11" t="str">
        <f aca="false">B207&amp;"_"&amp;F207&amp;"_"&amp;H207&amp;"_"&amp;I207&amp;J207</f>
        <v>1_x1_2x_D_6c</v>
      </c>
      <c r="N207" s="11" t="str">
        <f aca="false">A207&amp;"-"&amp;B207&amp;"-"&amp;F207&amp;"-"&amp;H207&amp;"-"&amp;I207&amp;J207</f>
        <v>9789152302484-1-x1_2x-D-6c</v>
      </c>
      <c r="O207" s="11" t="str">
        <f aca="false">INDEX([1]'Kap 1'!$E$2:$H$1089,MATCH(Лист1!N207,[1]'Kap 1'!$E$2:$E$1089,0),4)</f>
        <v>Beräkna</v>
      </c>
      <c r="P207" s="15"/>
      <c r="Q207" s="12" t="str">
        <f aca="false">INDEX([1]Freelancer!$A$1140:$J$2572,MATCH(Лист1!M207,[1]Freelancer!$G$1140:$G$2572,0),9)</f>
        <v>Beräkna $2^5$</v>
      </c>
      <c r="R207" s="8" t="e">
        <f aca="false">IF(INDEX([1]Freelancer!$A$1140:$J$2572,MATCH(Лист1!M207,[1]Freelancer!$G$1140:$G$2572,0),10)=0,"",INDEX([1]Freelancer!$A$1140:$J$2572,MATCH(Лист1!M207,[1]Freelancer!$G$1140:$G$2572,0),10))</f>
        <v>#N/A</v>
      </c>
      <c r="S207" s="13" t="s">
        <v>179</v>
      </c>
      <c r="T207" s="13" t="str">
        <f aca="false">"y"&amp;S207&amp;"y"</f>
        <v>y3_2_15y</v>
      </c>
      <c r="U207" s="13" t="str">
        <f aca="false">INDEX([1]Lista!$O$2:$S$206,MATCH(Лист1!T207,[1]Lista!$P$2:$P$206,0),3)</f>
        <v>Statistik - Vilseledande statistik</v>
      </c>
      <c r="V207" s="13" t="str">
        <f aca="false">INDEX([1]Lista!$O$2:$S$206,MATCH(Лист1!T207,[1]Lista!$P$2:$P$206,0),4)</f>
        <v>SS_3_2</v>
      </c>
      <c r="W207" s="13" t="str">
        <f aca="false">INDEX([1]Lista!$O$2:$S$206,MATCH(Лист1!T207,[1]Lista!$P$2:$P$206,0),5)</f>
        <v>Statistik</v>
      </c>
      <c r="X207" s="14" t="s">
        <v>32</v>
      </c>
    </row>
    <row r="208" customFormat="false" ht="15.65" hidden="false" customHeight="false" outlineLevel="0" collapsed="false">
      <c r="A208" s="7" t="n">
        <v>9789152302484</v>
      </c>
      <c r="B208" s="11" t="n">
        <v>1</v>
      </c>
      <c r="C208" s="11" t="s">
        <v>24</v>
      </c>
      <c r="D208" s="8" t="s">
        <v>25</v>
      </c>
      <c r="E208" s="8" t="s">
        <v>26</v>
      </c>
      <c r="F208" s="8" t="s">
        <v>176</v>
      </c>
      <c r="G208" s="8" t="s">
        <v>177</v>
      </c>
      <c r="H208" s="11" t="s">
        <v>178</v>
      </c>
      <c r="I208" s="11" t="n">
        <v>7</v>
      </c>
      <c r="J208" s="11" t="s">
        <v>33</v>
      </c>
      <c r="K208" s="10" t="str">
        <f aca="false">G208</f>
        <v>Diagnos</v>
      </c>
      <c r="L208" s="11" t="s">
        <v>30</v>
      </c>
      <c r="M208" s="11" t="str">
        <f aca="false">B208&amp;"_"&amp;F208&amp;"_"&amp;H208&amp;"_"&amp;I208&amp;J208</f>
        <v>1_x1_2x_D_7a</v>
      </c>
      <c r="N208" s="11" t="str">
        <f aca="false">A208&amp;"-"&amp;B208&amp;"-"&amp;F208&amp;"-"&amp;H208&amp;"-"&amp;I208&amp;J208</f>
        <v>9789152302484-1-x1_2x-D-7a</v>
      </c>
      <c r="O208" s="11" t="str">
        <f aca="false">INDEX([1]'Kap 1'!$E$2:$H$1089,MATCH(Лист1!N208,[1]'Kap 1'!$E$2:$E$1089,0),4)</f>
        <v>Beräkna</v>
      </c>
      <c r="P208" s="15"/>
      <c r="Q208" s="12" t="str">
        <f aca="false">INDEX([1]Freelancer!$A$1140:$J$2572,MATCH(Лист1!M208,[1]Freelancer!$G$1140:$G$2572,0),9)</f>
        <v>Beräkna $\sqrt{16}$</v>
      </c>
      <c r="R208" s="8" t="e">
        <f aca="false">IF(INDEX([1]Freelancer!$A$1140:$J$2572,MATCH(Лист1!M208,[1]Freelancer!$G$1140:$G$2572,0),10)=0,"",INDEX([1]Freelancer!$A$1140:$J$2572,MATCH(Лист1!M208,[1]Freelancer!$G$1140:$G$2572,0),10))</f>
        <v>#N/A</v>
      </c>
      <c r="S208" s="13" t="s">
        <v>126</v>
      </c>
      <c r="T208" s="13" t="str">
        <f aca="false">"y"&amp;S208&amp;"y"</f>
        <v>y1_19_4y</v>
      </c>
      <c r="U208" s="13" t="str">
        <f aca="false">INDEX([1]Lista!$O$2:$S$206,MATCH(Лист1!T208,[1]Lista!$P$2:$P$206,0),3)</f>
        <v>Talsystem - Det binära och hexadecimala talsystemet</v>
      </c>
      <c r="V208" s="13" t="str">
        <f aca="false">INDEX([1]Lista!$O$2:$S$206,MATCH(Лист1!T208,[1]Lista!$P$2:$P$206,0),4)</f>
        <v>T_1_19</v>
      </c>
      <c r="W208" s="13" t="str">
        <f aca="false">INDEX([1]Lista!$O$2:$S$206,MATCH(Лист1!T208,[1]Lista!$P$2:$P$206,0),5)</f>
        <v>Talsystem</v>
      </c>
      <c r="X208" s="14" t="s">
        <v>32</v>
      </c>
    </row>
    <row r="209" customFormat="false" ht="15.65" hidden="false" customHeight="false" outlineLevel="0" collapsed="false">
      <c r="A209" s="7" t="n">
        <v>9789152302484</v>
      </c>
      <c r="B209" s="11" t="n">
        <v>1</v>
      </c>
      <c r="C209" s="11" t="s">
        <v>24</v>
      </c>
      <c r="D209" s="8" t="s">
        <v>25</v>
      </c>
      <c r="E209" s="8" t="s">
        <v>26</v>
      </c>
      <c r="F209" s="8" t="s">
        <v>176</v>
      </c>
      <c r="G209" s="8" t="s">
        <v>177</v>
      </c>
      <c r="H209" s="11" t="s">
        <v>178</v>
      </c>
      <c r="I209" s="11" t="n">
        <v>7</v>
      </c>
      <c r="J209" s="11" t="s">
        <v>36</v>
      </c>
      <c r="K209" s="10" t="str">
        <f aca="false">G209</f>
        <v>Diagnos</v>
      </c>
      <c r="L209" s="11" t="s">
        <v>30</v>
      </c>
      <c r="M209" s="11" t="str">
        <f aca="false">B209&amp;"_"&amp;F209&amp;"_"&amp;H209&amp;"_"&amp;I209&amp;J209</f>
        <v>1_x1_2x_D_7b</v>
      </c>
      <c r="N209" s="11" t="str">
        <f aca="false">A209&amp;"-"&amp;B209&amp;"-"&amp;F209&amp;"-"&amp;H209&amp;"-"&amp;I209&amp;J209</f>
        <v>9789152302484-1-x1_2x-D-7b</v>
      </c>
      <c r="O209" s="11" t="str">
        <f aca="false">INDEX([1]'Kap 1'!$E$2:$H$1089,MATCH(Лист1!N209,[1]'Kap 1'!$E$2:$E$1089,0),4)</f>
        <v>Beräkna</v>
      </c>
      <c r="P209" s="15"/>
      <c r="Q209" s="12" t="str">
        <f aca="false">INDEX([1]Freelancer!$A$1140:$J$2572,MATCH(Лист1!M209,[1]Freelancer!$G$1140:$G$2572,0),9)</f>
        <v>Beräkna $\sqrt{400}$</v>
      </c>
      <c r="R209" s="8"/>
      <c r="S209" s="13" t="s">
        <v>186</v>
      </c>
      <c r="T209" s="13" t="str">
        <f aca="false">"y"&amp;S209&amp;"y"</f>
        <v>y1_12_5y</v>
      </c>
      <c r="U209" s="13" t="str">
        <f aca="false">INDEX([1]Lista!$O$2:$S$206,MATCH(Лист1!T209,[1]Lista!$P$2:$P$206,0),3)</f>
        <v>Potenser - Rationell exponent</v>
      </c>
      <c r="V209" s="13" t="str">
        <f aca="false">INDEX([1]Lista!$O$2:$S$206,MATCH(Лист1!T209,[1]Lista!$P$2:$P$206,0),4)</f>
        <v>T_1_12</v>
      </c>
      <c r="W209" s="13" t="str">
        <f aca="false">INDEX([1]Lista!$O$2:$S$206,MATCH(Лист1!T209,[1]Lista!$P$2:$P$206,0),5)</f>
        <v>Potenser</v>
      </c>
      <c r="X209" s="14" t="s">
        <v>32</v>
      </c>
    </row>
    <row r="210" customFormat="false" ht="15.65" hidden="false" customHeight="false" outlineLevel="0" collapsed="false">
      <c r="A210" s="7" t="n">
        <v>9789152302484</v>
      </c>
      <c r="B210" s="11" t="n">
        <v>1</v>
      </c>
      <c r="C210" s="11" t="s">
        <v>24</v>
      </c>
      <c r="D210" s="8" t="s">
        <v>25</v>
      </c>
      <c r="E210" s="8" t="s">
        <v>26</v>
      </c>
      <c r="F210" s="8" t="s">
        <v>176</v>
      </c>
      <c r="G210" s="8" t="s">
        <v>177</v>
      </c>
      <c r="H210" s="11" t="s">
        <v>178</v>
      </c>
      <c r="I210" s="11" t="n">
        <v>7</v>
      </c>
      <c r="J210" s="11" t="s">
        <v>38</v>
      </c>
      <c r="K210" s="10" t="str">
        <f aca="false">G210</f>
        <v>Diagnos</v>
      </c>
      <c r="L210" s="11" t="s">
        <v>30</v>
      </c>
      <c r="M210" s="11" t="str">
        <f aca="false">B210&amp;"_"&amp;F210&amp;"_"&amp;H210&amp;"_"&amp;I210&amp;J210</f>
        <v>1_x1_2x_D_7c</v>
      </c>
      <c r="N210" s="11" t="str">
        <f aca="false">A210&amp;"-"&amp;B210&amp;"-"&amp;F210&amp;"-"&amp;H210&amp;"-"&amp;I210&amp;J210</f>
        <v>9789152302484-1-x1_2x-D-7c</v>
      </c>
      <c r="O210" s="11" t="str">
        <f aca="false">INDEX([1]'Kap 1'!$E$2:$H$1089,MATCH(Лист1!N210,[1]'Kap 1'!$E$2:$E$1089,0),4)</f>
        <v>Beräkna</v>
      </c>
      <c r="P210" s="15"/>
      <c r="Q210" s="12" t="str">
        <f aca="false">INDEX([1]Freelancer!$A$1140:$J$2572,MATCH(Лист1!M210,[1]Freelancer!$G$1140:$G$2572,0),9)</f>
        <v>Beräkna $\sqrt{40}$</v>
      </c>
      <c r="R210" s="8" t="e">
        <f aca="false">IF(INDEX([1]Freelancer!$A$1140:$J$2572,MATCH(Лист1!M210,[1]Freelancer!$G$1140:$G$2572,0),10)=0,"",INDEX([1]Freelancer!$A$1140:$J$2572,MATCH(Лист1!M210,[1]Freelancer!$G$1140:$G$2572,0),10))</f>
        <v>#N/A</v>
      </c>
      <c r="S210" s="13" t="s">
        <v>187</v>
      </c>
      <c r="T210" s="13" t="str">
        <f aca="false">"y"&amp;S210&amp;"y"</f>
        <v>y4_16y</v>
      </c>
      <c r="U210" s="13" t="str">
        <f aca="false">INDEX([1]Lista!$O$2:$S$206,MATCH(Лист1!T210,[1]Lista!$P$2:$P$206,0),3)</f>
        <v>Omkrets &amp; area</v>
      </c>
      <c r="V210" s="13" t="str">
        <f aca="false">INDEX([1]Lista!$O$2:$S$206,MATCH(Лист1!T210,[1]Lista!$P$2:$P$206,0),4)</f>
        <v>G_4_16</v>
      </c>
      <c r="W210" s="13" t="str">
        <f aca="false">INDEX([1]Lista!$O$2:$S$206,MATCH(Лист1!T210,[1]Lista!$P$2:$P$206,0),5)</f>
        <v>Omkrets &amp; area</v>
      </c>
      <c r="X210" s="14" t="s">
        <v>32</v>
      </c>
    </row>
    <row r="211" customFormat="false" ht="15.65" hidden="false" customHeight="false" outlineLevel="0" collapsed="false">
      <c r="A211" s="7" t="n">
        <v>9789152302484</v>
      </c>
      <c r="B211" s="11" t="n">
        <v>1</v>
      </c>
      <c r="C211" s="11" t="s">
        <v>24</v>
      </c>
      <c r="D211" s="8" t="s">
        <v>25</v>
      </c>
      <c r="E211" s="8" t="s">
        <v>26</v>
      </c>
      <c r="F211" s="8" t="s">
        <v>176</v>
      </c>
      <c r="G211" s="8" t="s">
        <v>177</v>
      </c>
      <c r="H211" s="11" t="s">
        <v>178</v>
      </c>
      <c r="I211" s="11" t="n">
        <v>8</v>
      </c>
      <c r="J211" s="11"/>
      <c r="K211" s="10" t="str">
        <f aca="false">G211</f>
        <v>Diagnos</v>
      </c>
      <c r="L211" s="11" t="s">
        <v>34</v>
      </c>
      <c r="M211" s="11" t="str">
        <f aca="false">B211&amp;"_"&amp;F211&amp;"_"&amp;H211&amp;"_"&amp;I211&amp;J211</f>
        <v>1_x1_2x_D_8</v>
      </c>
      <c r="N211" s="11" t="str">
        <f aca="false">A211&amp;"-"&amp;B211&amp;"-"&amp;F211&amp;"-"&amp;H211&amp;"-"&amp;I211&amp;J211</f>
        <v>9789152302484-1-x1_2x-D-8</v>
      </c>
      <c r="O211" s="11" t="str">
        <f aca="false">INDEX([1]'Kap 1'!$E$2:$H$1089,MATCH(Лист1!N211,[1]'Kap 1'!$E$2:$E$1089,0),4)</f>
        <v>Rita</v>
      </c>
      <c r="P211" s="15" t="s">
        <v>26</v>
      </c>
      <c r="Q211" s="12" t="str">
        <f aca="false">INDEX([1]Freelancer!$A$1140:$J$2572,MATCH(Лист1!M211,[1]Freelancer!$G$1140:$G$2572,0),9)</f>
        <v>Rita en tallinje och markera $\sqrt{5}$.</v>
      </c>
      <c r="R211" s="8" t="e">
        <f aca="false">IF(INDEX([1]Freelancer!$A$1140:$J$2572,MATCH(Лист1!M211,[1]Freelancer!$G$1140:$G$2572,0),10)=0,"",INDEX([1]Freelancer!$A$1140:$J$2572,MATCH(Лист1!M211,[1]Freelancer!$G$1140:$G$2572,0),10))</f>
        <v>#N/A</v>
      </c>
      <c r="S211" s="13" t="s">
        <v>188</v>
      </c>
      <c r="T211" s="13" t="str">
        <f aca="false">"y"&amp;S211&amp;"y"</f>
        <v>y3_2_2y</v>
      </c>
      <c r="U211" s="13" t="str">
        <f aca="false">INDEX([1]Lista!$O$2:$S$206,MATCH(Лист1!T211,[1]Lista!$P$2:$P$206,0),3)</f>
        <v>Statistik - Diagram &amp; tabeller</v>
      </c>
      <c r="V211" s="13" t="str">
        <f aca="false">INDEX([1]Lista!$O$2:$S$206,MATCH(Лист1!T211,[1]Lista!$P$2:$P$206,0),4)</f>
        <v>SS_3_2</v>
      </c>
      <c r="W211" s="13" t="str">
        <f aca="false">INDEX([1]Lista!$O$2:$S$206,MATCH(Лист1!T211,[1]Lista!$P$2:$P$206,0),5)</f>
        <v>Statistik</v>
      </c>
      <c r="X211" s="14" t="s">
        <v>32</v>
      </c>
    </row>
    <row r="212" customFormat="false" ht="15.65" hidden="false" customHeight="false" outlineLevel="0" collapsed="false">
      <c r="A212" s="7" t="n">
        <v>9789152302484</v>
      </c>
      <c r="B212" s="11" t="n">
        <v>1</v>
      </c>
      <c r="C212" s="11" t="s">
        <v>24</v>
      </c>
      <c r="D212" s="8" t="s">
        <v>25</v>
      </c>
      <c r="E212" s="8" t="s">
        <v>26</v>
      </c>
      <c r="F212" s="8" t="s">
        <v>176</v>
      </c>
      <c r="G212" s="8" t="s">
        <v>177</v>
      </c>
      <c r="H212" s="11" t="s">
        <v>178</v>
      </c>
      <c r="I212" s="11" t="n">
        <v>9</v>
      </c>
      <c r="J212" s="11" t="s">
        <v>33</v>
      </c>
      <c r="K212" s="10" t="str">
        <f aca="false">G212</f>
        <v>Diagnos</v>
      </c>
      <c r="L212" s="11" t="s">
        <v>30</v>
      </c>
      <c r="M212" s="11" t="str">
        <f aca="false">B212&amp;"_"&amp;F212&amp;"_"&amp;H212&amp;"_"&amp;I212&amp;J212</f>
        <v>1_x1_2x_D_9a</v>
      </c>
      <c r="N212" s="11" t="str">
        <f aca="false">A212&amp;"-"&amp;B212&amp;"-"&amp;F212&amp;"-"&amp;H212&amp;"-"&amp;I212&amp;J212</f>
        <v>9789152302484-1-x1_2x-D-9a</v>
      </c>
      <c r="O212" s="11" t="str">
        <f aca="false">INDEX([1]'Kap 1'!$E$2:$H$1089,MATCH(Лист1!N212,[1]'Kap 1'!$E$2:$E$1089,0),4)</f>
        <v>Beräkna</v>
      </c>
      <c r="P212" s="15"/>
      <c r="Q212" s="12" t="str">
        <f aca="false">INDEX([1]Freelancer!$A$1140:$J$2572,MATCH(Лист1!M212,[1]Freelancer!$G$1140:$G$2572,0),9)</f>
        <v>Beräkna sidan på kvadraten.</v>
      </c>
      <c r="R212" s="8" t="str">
        <f aca="false">IF(INDEX([1]Freelancer!$A$1140:$J$2572,MATCH(Лист1!M212,[1]Freelancer!$G$1140:$G$2572,0),10)=0,"",INDEX([1]Freelancer!$A$1140:$J$2572,MATCH(Лист1!M212,[1]Freelancer!$G$1140:$G$2572,0),10))</f>
        <v>MD9_22_3</v>
      </c>
      <c r="S212" s="13" t="s">
        <v>184</v>
      </c>
      <c r="T212" s="13" t="str">
        <f aca="false">"y"&amp;S212&amp;"y"</f>
        <v>y4_18_5y</v>
      </c>
      <c r="U212" s="13" t="str">
        <f aca="false">INDEX([1]Lista!$O$2:$S$206,MATCH(Лист1!T212,[1]Lista!$P$2:$P$206,0),3)</f>
        <v>Satser &amp; bevis - Pythagoras sats</v>
      </c>
      <c r="V212" s="13" t="str">
        <f aca="false">INDEX([1]Lista!$O$2:$S$206,MATCH(Лист1!T212,[1]Lista!$P$2:$P$206,0),4)</f>
        <v>G_4_18</v>
      </c>
      <c r="W212" s="13" t="str">
        <f aca="false">INDEX([1]Lista!$O$2:$S$206,MATCH(Лист1!T212,[1]Lista!$P$2:$P$206,0),5)</f>
        <v>Satser &amp; bevis</v>
      </c>
      <c r="X212" s="14" t="s">
        <v>32</v>
      </c>
    </row>
    <row r="213" customFormat="false" ht="15.65" hidden="false" customHeight="false" outlineLevel="0" collapsed="false">
      <c r="A213" s="7" t="n">
        <v>9789152302484</v>
      </c>
      <c r="B213" s="11" t="n">
        <v>1</v>
      </c>
      <c r="C213" s="11" t="s">
        <v>24</v>
      </c>
      <c r="D213" s="8" t="s">
        <v>25</v>
      </c>
      <c r="E213" s="8" t="s">
        <v>26</v>
      </c>
      <c r="F213" s="8" t="s">
        <v>176</v>
      </c>
      <c r="G213" s="8" t="s">
        <v>177</v>
      </c>
      <c r="H213" s="11" t="s">
        <v>178</v>
      </c>
      <c r="I213" s="11" t="n">
        <v>9</v>
      </c>
      <c r="J213" s="11" t="s">
        <v>36</v>
      </c>
      <c r="K213" s="10" t="str">
        <f aca="false">G213</f>
        <v>Diagnos</v>
      </c>
      <c r="L213" s="11" t="s">
        <v>30</v>
      </c>
      <c r="M213" s="11" t="str">
        <f aca="false">B213&amp;"_"&amp;F213&amp;"_"&amp;H213&amp;"_"&amp;I213&amp;J213</f>
        <v>1_x1_2x_D_9b</v>
      </c>
      <c r="N213" s="11" t="str">
        <f aca="false">A213&amp;"-"&amp;B213&amp;"-"&amp;F213&amp;"-"&amp;H213&amp;"-"&amp;I213&amp;J213</f>
        <v>9789152302484-1-x1_2x-D-9b</v>
      </c>
      <c r="O213" s="11" t="str">
        <f aca="false">INDEX([1]'Kap 1'!$E$2:$H$1089,MATCH(Лист1!N213,[1]'Kap 1'!$E$2:$E$1089,0),4)</f>
        <v>Beräkna</v>
      </c>
      <c r="P213" s="15"/>
      <c r="Q213" s="12" t="str">
        <f aca="false">INDEX([1]Freelancer!$A$1140:$J$2572,MATCH(Лист1!M213,[1]Freelancer!$G$1140:$G$2572,0),9)</f>
        <v>Beräkna sidan på kvadraten.</v>
      </c>
      <c r="R213" s="8" t="str">
        <f aca="false">IF(INDEX([1]Freelancer!$A$1140:$J$2572,MATCH(Лист1!M213,[1]Freelancer!$G$1140:$G$2572,0),10)=0,"",INDEX([1]Freelancer!$A$1140:$J$2572,MATCH(Лист1!M213,[1]Freelancer!$G$1140:$G$2572,0),10))</f>
        <v>MD9_22_4</v>
      </c>
      <c r="S213" s="13" t="s">
        <v>45</v>
      </c>
      <c r="T213" s="13" t="str">
        <f aca="false">"y"&amp;S213&amp;"y"</f>
        <v>y1_10_2y</v>
      </c>
      <c r="U213" s="13" t="str">
        <f aca="false">INDEX([1]Lista!$O$2:$S$206,MATCH(Лист1!T213,[1]Lista!$P$2:$P$206,0),3)</f>
        <v>Multiplikation</v>
      </c>
      <c r="V213" s="13" t="str">
        <f aca="false">INDEX([1]Lista!$O$2:$S$206,MATCH(Лист1!T213,[1]Lista!$P$2:$P$206,0),4)</f>
        <v>T_1_10</v>
      </c>
      <c r="W213" s="13" t="str">
        <f aca="false">INDEX([1]Lista!$O$2:$S$206,MATCH(Лист1!T213,[1]Lista!$P$2:$P$206,0),5)</f>
        <v>Olika räknemetoder</v>
      </c>
      <c r="X213" s="14" t="s">
        <v>32</v>
      </c>
    </row>
    <row r="214" customFormat="false" ht="23.85" hidden="false" customHeight="false" outlineLevel="0" collapsed="false">
      <c r="A214" s="7" t="n">
        <v>9789152302484</v>
      </c>
      <c r="B214" s="11" t="n">
        <v>1</v>
      </c>
      <c r="C214" s="11" t="s">
        <v>24</v>
      </c>
      <c r="D214" s="8" t="s">
        <v>25</v>
      </c>
      <c r="E214" s="8" t="s">
        <v>26</v>
      </c>
      <c r="F214" s="8" t="s">
        <v>176</v>
      </c>
      <c r="G214" s="8" t="s">
        <v>177</v>
      </c>
      <c r="H214" s="11" t="s">
        <v>178</v>
      </c>
      <c r="I214" s="11" t="n">
        <v>10</v>
      </c>
      <c r="J214" s="11"/>
      <c r="K214" s="10" t="str">
        <f aca="false">G214</f>
        <v>Diagnos</v>
      </c>
      <c r="L214" s="11" t="s">
        <v>34</v>
      </c>
      <c r="M214" s="11" t="str">
        <f aca="false">B214&amp;"_"&amp;F214&amp;"_"&amp;H214&amp;"_"&amp;I214&amp;J214</f>
        <v>1_x1_2x_D_10</v>
      </c>
      <c r="N214" s="11" t="str">
        <f aca="false">A214&amp;"-"&amp;B214&amp;"-"&amp;F214&amp;"-"&amp;H214&amp;"-"&amp;I214&amp;J214</f>
        <v>9789152302484-1-x1_2x-D-10</v>
      </c>
      <c r="O214" s="11" t="str">
        <f aca="false">INDEX([1]'Kap 1'!$E$2:$H$1089,MATCH(Лист1!N214,[1]'Kap 1'!$E$2:$E$1089,0),4)</f>
        <v>Resonera</v>
      </c>
      <c r="P214" s="15"/>
      <c r="Q214" s="12" t="str">
        <f aca="false">INDEX([1]Freelancer!$A$1140:$J$2572,MATCH(Лист1!M214,[1]Freelancer!$G$1140:$G$2572,0),9)</f>
        <v>Använd Pythagoras sats och undersök om triangeln på bilden är rätvinklig.</v>
      </c>
      <c r="R214" s="8" t="str">
        <f aca="false">IF(INDEX([1]Freelancer!$A$1140:$J$2572,MATCH(Лист1!M214,[1]Freelancer!$G$1140:$G$2572,0),10)=0,"",INDEX([1]Freelancer!$A$1140:$J$2572,MATCH(Лист1!M214,[1]Freelancer!$G$1140:$G$2572,0),10))</f>
        <v>MD9_23_1</v>
      </c>
      <c r="S214" s="13" t="s">
        <v>128</v>
      </c>
      <c r="T214" s="13" t="str">
        <f aca="false">"y"&amp;S214&amp;"y"</f>
        <v>y2_19y</v>
      </c>
      <c r="U214" s="13" t="str">
        <f aca="false">INDEX([1]Lista!$O$2:$S$206,MATCH(Лист1!T214,[1]Lista!$P$2:$P$206,0),3)</f>
        <v>Procent - Intro</v>
      </c>
      <c r="V214" s="13" t="str">
        <f aca="false">INDEX([1]Lista!$O$2:$S$206,MATCH(Лист1!T214,[1]Lista!$P$2:$P$206,0),4)</f>
        <v>SF_2_19</v>
      </c>
      <c r="W214" s="13" t="str">
        <f aca="false">INDEX([1]Lista!$O$2:$S$206,MATCH(Лист1!T214,[1]Lista!$P$2:$P$206,0),5)</f>
        <v>Procent</v>
      </c>
      <c r="X214" s="14" t="s">
        <v>32</v>
      </c>
    </row>
    <row r="215" customFormat="false" ht="23.85" hidden="false" customHeight="false" outlineLevel="0" collapsed="false">
      <c r="A215" s="7" t="n">
        <v>9789152302484</v>
      </c>
      <c r="B215" s="11" t="n">
        <v>1</v>
      </c>
      <c r="C215" s="11" t="s">
        <v>24</v>
      </c>
      <c r="D215" s="8" t="s">
        <v>25</v>
      </c>
      <c r="E215" s="8" t="s">
        <v>26</v>
      </c>
      <c r="F215" s="8" t="s">
        <v>176</v>
      </c>
      <c r="G215" s="8" t="s">
        <v>177</v>
      </c>
      <c r="H215" s="11" t="s">
        <v>178</v>
      </c>
      <c r="I215" s="11" t="n">
        <v>11</v>
      </c>
      <c r="J215" s="11" t="s">
        <v>33</v>
      </c>
      <c r="K215" s="10" t="str">
        <f aca="false">G215</f>
        <v>Diagnos</v>
      </c>
      <c r="L215" s="11" t="s">
        <v>30</v>
      </c>
      <c r="M215" s="11" t="str">
        <f aca="false">B215&amp;"_"&amp;F215&amp;"_"&amp;H215&amp;"_"&amp;I215&amp;J215</f>
        <v>1_x1_2x_D_11a</v>
      </c>
      <c r="N215" s="11" t="str">
        <f aca="false">A215&amp;"-"&amp;B215&amp;"-"&amp;F215&amp;"-"&amp;H215&amp;"-"&amp;I215&amp;J215</f>
        <v>9789152302484-1-x1_2x-D-11a</v>
      </c>
      <c r="O215" s="11" t="str">
        <f aca="false">INDEX([1]'Kap 1'!$E$2:$H$1089,MATCH(Лист1!N215,[1]'Kap 1'!$E$2:$E$1089,0),4)</f>
        <v>Beräkna</v>
      </c>
      <c r="P215" s="15"/>
      <c r="Q215" s="12" t="str">
        <f aca="false">INDEX([1]Freelancer!$A$1140:$J$2572,MATCH(Лист1!M215,[1]Freelancer!$G$1140:$G$2572,0),9)</f>
        <v>Vad kallas den sida som är markerad med $x$? Beräkna den.</v>
      </c>
      <c r="R215" s="8" t="str">
        <f aca="false">IF(INDEX([1]Freelancer!$A$1140:$J$2572,MATCH(Лист1!M215,[1]Freelancer!$G$1140:$G$2572,0),10)=0,"",INDEX([1]Freelancer!$A$1140:$J$2572,MATCH(Лист1!M215,[1]Freelancer!$G$1140:$G$2572,0),10))</f>
        <v>MD9_23_2</v>
      </c>
      <c r="S215" s="13" t="s">
        <v>189</v>
      </c>
      <c r="T215" s="13" t="str">
        <f aca="false">"y"&amp;S215&amp;"y"</f>
        <v>y3_1_5y</v>
      </c>
      <c r="U215" s="13" t="str">
        <f aca="false">INDEX([1]Lista!$O$2:$S$206,MATCH(Лист1!T215,[1]Lista!$P$2:$P$206,0),3)</f>
        <v>Sannolikhetslära - Flera objekt</v>
      </c>
      <c r="V215" s="13" t="str">
        <f aca="false">INDEX([1]Lista!$O$2:$S$206,MATCH(Лист1!T215,[1]Lista!$P$2:$P$206,0),4)</f>
        <v>SS_3_1</v>
      </c>
      <c r="W215" s="13" t="str">
        <f aca="false">INDEX([1]Lista!$O$2:$S$206,MATCH(Лист1!T215,[1]Lista!$P$2:$P$206,0),5)</f>
        <v>Sannolikhetslära</v>
      </c>
      <c r="X215" s="14" t="s">
        <v>32</v>
      </c>
    </row>
    <row r="216" customFormat="false" ht="23.85" hidden="false" customHeight="false" outlineLevel="0" collapsed="false">
      <c r="A216" s="7" t="n">
        <v>9789152302484</v>
      </c>
      <c r="B216" s="11" t="n">
        <v>1</v>
      </c>
      <c r="C216" s="11" t="s">
        <v>24</v>
      </c>
      <c r="D216" s="8" t="s">
        <v>25</v>
      </c>
      <c r="E216" s="8" t="s">
        <v>26</v>
      </c>
      <c r="F216" s="8" t="s">
        <v>176</v>
      </c>
      <c r="G216" s="8" t="s">
        <v>177</v>
      </c>
      <c r="H216" s="11" t="s">
        <v>178</v>
      </c>
      <c r="I216" s="11" t="n">
        <v>11</v>
      </c>
      <c r="J216" s="11" t="s">
        <v>36</v>
      </c>
      <c r="K216" s="10" t="str">
        <f aca="false">G216</f>
        <v>Diagnos</v>
      </c>
      <c r="L216" s="11" t="s">
        <v>30</v>
      </c>
      <c r="M216" s="11" t="str">
        <f aca="false">B216&amp;"_"&amp;F216&amp;"_"&amp;H216&amp;"_"&amp;I216&amp;J216</f>
        <v>1_x1_2x_D_11b</v>
      </c>
      <c r="N216" s="11" t="str">
        <f aca="false">A216&amp;"-"&amp;B216&amp;"-"&amp;F216&amp;"-"&amp;H216&amp;"-"&amp;I216&amp;J216</f>
        <v>9789152302484-1-x1_2x-D-11b</v>
      </c>
      <c r="O216" s="11" t="str">
        <f aca="false">INDEX([1]'Kap 1'!$E$2:$H$1089,MATCH(Лист1!N216,[1]'Kap 1'!$E$2:$E$1089,0),4)</f>
        <v>Beräkna</v>
      </c>
      <c r="P216" s="15"/>
      <c r="Q216" s="12" t="str">
        <f aca="false">INDEX([1]Freelancer!$A$1140:$J$2572,MATCH(Лист1!M216,[1]Freelancer!$G$1140:$G$2572,0),9)</f>
        <v>Vad kallas den sida som är markerad med $x$? Beräkna den.</v>
      </c>
      <c r="R216" s="8" t="str">
        <f aca="false">IF(INDEX([1]Freelancer!$A$1140:$J$2572,MATCH(Лист1!M216,[1]Freelancer!$G$1140:$G$2572,0),10)=0,"",INDEX([1]Freelancer!$A$1140:$J$2572,MATCH(Лист1!M216,[1]Freelancer!$G$1140:$G$2572,0),10))</f>
        <v>MD9_23_3</v>
      </c>
      <c r="S216" s="13" t="s">
        <v>190</v>
      </c>
      <c r="T216" s="13" t="str">
        <f aca="false">"y"&amp;S216&amp;"y"</f>
        <v>y2_24_4y</v>
      </c>
      <c r="U216" s="13" t="str">
        <f aca="false">INDEX([1]Lista!$O$2:$S$206,MATCH(Лист1!T216,[1]Lista!$P$2:$P$206,0),3)</f>
        <v>Variabler och uttryck - Uttryck med paranteser</v>
      </c>
      <c r="V216" s="13" t="str">
        <f aca="false">INDEX([1]Lista!$O$2:$S$206,MATCH(Лист1!T216,[1]Lista!$P$2:$P$206,0),4)</f>
        <v>SF_2_24</v>
      </c>
      <c r="W216" s="13" t="str">
        <f aca="false">INDEX([1]Lista!$O$2:$S$206,MATCH(Лист1!T216,[1]Lista!$P$2:$P$206,0),5)</f>
        <v>Variabler och uttryck</v>
      </c>
      <c r="X216" s="14" t="s">
        <v>32</v>
      </c>
    </row>
    <row r="217" customFormat="false" ht="68.65" hidden="false" customHeight="false" outlineLevel="0" collapsed="false">
      <c r="A217" s="7" t="n">
        <v>9789152302484</v>
      </c>
      <c r="B217" s="11" t="n">
        <v>1</v>
      </c>
      <c r="C217" s="11" t="s">
        <v>24</v>
      </c>
      <c r="D217" s="8" t="s">
        <v>25</v>
      </c>
      <c r="E217" s="8" t="s">
        <v>26</v>
      </c>
      <c r="F217" s="8" t="s">
        <v>176</v>
      </c>
      <c r="G217" s="8" t="s">
        <v>177</v>
      </c>
      <c r="H217" s="11" t="s">
        <v>178</v>
      </c>
      <c r="I217" s="11" t="n">
        <v>12</v>
      </c>
      <c r="J217" s="11"/>
      <c r="K217" s="10" t="str">
        <f aca="false">G217</f>
        <v>Diagnos</v>
      </c>
      <c r="L217" s="11" t="s">
        <v>34</v>
      </c>
      <c r="M217" s="11" t="str">
        <f aca="false">B217&amp;"_"&amp;F217&amp;"_"&amp;H217&amp;"_"&amp;I217&amp;J217</f>
        <v>1_x1_2x_D_12</v>
      </c>
      <c r="N217" s="11" t="str">
        <f aca="false">A217&amp;"-"&amp;B217&amp;"-"&amp;F217&amp;"-"&amp;H217&amp;"-"&amp;I217&amp;J217</f>
        <v>9789152302484-1-x1_2x-D-12</v>
      </c>
      <c r="O217" s="11" t="str">
        <f aca="false">INDEX([1]'Kap 1'!$E$2:$H$1089,MATCH(Лист1!N217,[1]'Kap 1'!$E$2:$E$1089,0),4)</f>
        <v>Problemlösning</v>
      </c>
      <c r="P217" s="15"/>
      <c r="Q217" s="12" t="str">
        <f aca="false">INDEX([1]Freelancer!$A$1140:$J$2572,MATCH(Лист1!M217,[1]Freelancer!$G$1140:$G$2572,0),9)</f>
        <v>Signes föräldrar vill bygga en rektangulär sandlåda. De har två stockar som är 90 cm långa och två som är 1,2 m långa. De mäter den färdiga sandlådans diagonal. Vilket mått ska diagonalen ha för att sandlådan ska vara korrekt byggd?</v>
      </c>
      <c r="R217" s="8" t="e">
        <f aca="false">IF(INDEX([1]Freelancer!$A$1140:$J$2572,MATCH(Лист1!M217,[1]Freelancer!$G$1140:$G$2572,0),10)=0,"",INDEX([1]Freelancer!$A$1140:$J$2572,MATCH(Лист1!M217,[1]Freelancer!$G$1140:$G$2572,0),10))</f>
        <v>#N/A</v>
      </c>
      <c r="S217" s="13" t="s">
        <v>122</v>
      </c>
      <c r="T217" s="13" t="str">
        <f aca="false">"y"&amp;S217&amp;"y"</f>
        <v>y4_3y</v>
      </c>
      <c r="U217" s="13" t="str">
        <f aca="false">INDEX([1]Lista!$O$2:$S$206,MATCH(Лист1!T217,[1]Lista!$P$2:$P$206,0),3)</f>
        <v>Begränsningsarea</v>
      </c>
      <c r="V217" s="13" t="str">
        <f aca="false">INDEX([1]Lista!$O$2:$S$206,MATCH(Лист1!T217,[1]Lista!$P$2:$P$206,0),4)</f>
        <v>G_4_3</v>
      </c>
      <c r="W217" s="13" t="str">
        <f aca="false">INDEX([1]Lista!$O$2:$S$206,MATCH(Лист1!T217,[1]Lista!$P$2:$P$206,0),5)</f>
        <v>Begränsningsarea</v>
      </c>
      <c r="X217" s="14" t="s">
        <v>32</v>
      </c>
    </row>
    <row r="218" customFormat="false" ht="15.65" hidden="false" customHeight="false" outlineLevel="0" collapsed="false">
      <c r="A218" s="7" t="n">
        <v>9789152302484</v>
      </c>
      <c r="B218" s="11" t="n">
        <v>1</v>
      </c>
      <c r="C218" s="11" t="s">
        <v>24</v>
      </c>
      <c r="D218" s="8" t="s">
        <v>25</v>
      </c>
      <c r="E218" s="8" t="s">
        <v>26</v>
      </c>
      <c r="F218" s="8" t="s">
        <v>191</v>
      </c>
      <c r="G218" s="8" t="s">
        <v>192</v>
      </c>
      <c r="H218" s="11" t="s">
        <v>193</v>
      </c>
      <c r="I218" s="11" t="n">
        <v>1</v>
      </c>
      <c r="J218" s="11" t="s">
        <v>33</v>
      </c>
      <c r="K218" s="10" t="str">
        <f aca="false">G218</f>
        <v>Blå kurs</v>
      </c>
      <c r="L218" s="11" t="s">
        <v>30</v>
      </c>
      <c r="M218" s="11" t="str">
        <f aca="false">B218&amp;"_"&amp;F218&amp;"_"&amp;H218&amp;"_"&amp;I218&amp;J218</f>
        <v>1_x1_3x_B_1a</v>
      </c>
      <c r="N218" s="11" t="str">
        <f aca="false">A218&amp;"-"&amp;B218&amp;"-"&amp;F218&amp;"-"&amp;H218&amp;"-"&amp;I218&amp;J218</f>
        <v>9789152302484-1-x1_3x-B-1a</v>
      </c>
      <c r="O218" s="11" t="str">
        <f aca="false">INDEX([1]'Kap 1'!$E$2:$H$1089,MATCH(Лист1!N218,[1]'Kap 1'!$E$2:$E$1089,0),4)</f>
        <v>Resonera</v>
      </c>
      <c r="P218" s="15"/>
      <c r="Q218" s="12" t="str">
        <f aca="false">INDEX([1]Freelancer!$A$1140:$J$2572,MATCH(Лист1!M218,[1]Freelancer!$G$1140:$G$2572,0),9)</f>
        <v>Vilka av talen i rutan hör till de naturliga talen</v>
      </c>
      <c r="R218" s="8" t="str">
        <f aca="false">IF(INDEX([1]Freelancer!$A$1140:$J$2572,MATCH(Лист1!M218,[1]Freelancer!$G$1140:$G$2572,0),10)=0,"",INDEX([1]Freelancer!$A$1140:$J$2572,MATCH(Лист1!M218,[1]Freelancer!$G$1140:$G$2572,0),10))</f>
        <v>MD9_24_1</v>
      </c>
      <c r="S218" s="13" t="s">
        <v>194</v>
      </c>
      <c r="T218" s="13" t="str">
        <f aca="false">"y"&amp;S218&amp;"y"</f>
        <v>y1_6y</v>
      </c>
      <c r="U218" s="13" t="str">
        <f aca="false">INDEX([1]Lista!$O$2:$S$206,MATCH(Лист1!T218,[1]Lista!$P$2:$P$206,0),3)</f>
        <v>Enheter</v>
      </c>
      <c r="V218" s="13" t="str">
        <f aca="false">INDEX([1]Lista!$O$2:$S$206,MATCH(Лист1!T218,[1]Lista!$P$2:$P$206,0),4)</f>
        <v>T_1_6</v>
      </c>
      <c r="W218" s="13" t="str">
        <f aca="false">INDEX([1]Lista!$O$2:$S$206,MATCH(Лист1!T218,[1]Lista!$P$2:$P$206,0),5)</f>
        <v>Enheter</v>
      </c>
      <c r="X218" s="14" t="s">
        <v>32</v>
      </c>
    </row>
    <row r="219" customFormat="false" ht="15.65" hidden="false" customHeight="false" outlineLevel="0" collapsed="false">
      <c r="A219" s="7" t="n">
        <v>9789152302484</v>
      </c>
      <c r="B219" s="11" t="n">
        <v>1</v>
      </c>
      <c r="C219" s="11" t="s">
        <v>24</v>
      </c>
      <c r="D219" s="8" t="s">
        <v>25</v>
      </c>
      <c r="E219" s="8" t="s">
        <v>26</v>
      </c>
      <c r="F219" s="8" t="s">
        <v>191</v>
      </c>
      <c r="G219" s="8" t="s">
        <v>192</v>
      </c>
      <c r="H219" s="11" t="s">
        <v>193</v>
      </c>
      <c r="I219" s="11" t="n">
        <v>1</v>
      </c>
      <c r="J219" s="11" t="s">
        <v>36</v>
      </c>
      <c r="K219" s="10" t="str">
        <f aca="false">G219</f>
        <v>Blå kurs</v>
      </c>
      <c r="L219" s="11" t="s">
        <v>30</v>
      </c>
      <c r="M219" s="11" t="str">
        <f aca="false">B219&amp;"_"&amp;F219&amp;"_"&amp;H219&amp;"_"&amp;I219&amp;J219</f>
        <v>1_x1_3x_B_1b</v>
      </c>
      <c r="N219" s="11" t="str">
        <f aca="false">A219&amp;"-"&amp;B219&amp;"-"&amp;F219&amp;"-"&amp;H219&amp;"-"&amp;I219&amp;J219</f>
        <v>9789152302484-1-x1_3x-B-1b</v>
      </c>
      <c r="O219" s="11" t="str">
        <f aca="false">INDEX([1]'Kap 1'!$E$2:$H$1089,MATCH(Лист1!N219,[1]'Kap 1'!$E$2:$E$1089,0),4)</f>
        <v>Resonera</v>
      </c>
      <c r="P219" s="15"/>
      <c r="Q219" s="12" t="str">
        <f aca="false">INDEX([1]Freelancer!$A$1140:$J$2572,MATCH(Лист1!M219,[1]Freelancer!$G$1140:$G$2572,0),9)</f>
        <v>Vilka av talen i rutan hör till de hela talen</v>
      </c>
      <c r="R219" s="8" t="str">
        <f aca="false">IF(INDEX([1]Freelancer!$A$1140:$J$2572,MATCH(Лист1!M219,[1]Freelancer!$G$1140:$G$2572,0),10)=0,"",INDEX([1]Freelancer!$A$1140:$J$2572,MATCH(Лист1!M219,[1]Freelancer!$G$1140:$G$2572,0),10))</f>
        <v>MD9_24_1</v>
      </c>
      <c r="S219" s="13" t="s">
        <v>195</v>
      </c>
      <c r="T219" s="13" t="str">
        <f aca="false">"y"&amp;S219&amp;"y"</f>
        <v>y2_1y</v>
      </c>
      <c r="U219" s="13" t="str">
        <f aca="false">INDEX([1]Lista!$O$2:$S$206,MATCH(Лист1!T219,[1]Lista!$P$2:$P$206,0),3)</f>
        <v>Andragradsfunktionen</v>
      </c>
      <c r="V219" s="13" t="str">
        <f aca="false">INDEX([1]Lista!$O$2:$S$206,MATCH(Лист1!T219,[1]Lista!$P$2:$P$206,0),4)</f>
        <v>SF_2_1</v>
      </c>
      <c r="W219" s="13" t="str">
        <f aca="false">INDEX([1]Lista!$O$2:$S$206,MATCH(Лист1!T219,[1]Lista!$P$2:$P$206,0),5)</f>
        <v>Andragradsfunktionen</v>
      </c>
      <c r="X219" s="14" t="s">
        <v>32</v>
      </c>
    </row>
    <row r="220" customFormat="false" ht="23.85" hidden="false" customHeight="false" outlineLevel="0" collapsed="false">
      <c r="A220" s="7" t="n">
        <v>9789152302484</v>
      </c>
      <c r="B220" s="11" t="n">
        <v>1</v>
      </c>
      <c r="C220" s="11" t="s">
        <v>24</v>
      </c>
      <c r="D220" s="8" t="s">
        <v>25</v>
      </c>
      <c r="E220" s="8" t="s">
        <v>26</v>
      </c>
      <c r="F220" s="8" t="s">
        <v>191</v>
      </c>
      <c r="G220" s="8" t="s">
        <v>192</v>
      </c>
      <c r="H220" s="11" t="s">
        <v>193</v>
      </c>
      <c r="I220" s="11" t="n">
        <v>1</v>
      </c>
      <c r="J220" s="11" t="s">
        <v>38</v>
      </c>
      <c r="K220" s="10" t="str">
        <f aca="false">G220</f>
        <v>Blå kurs</v>
      </c>
      <c r="L220" s="11" t="s">
        <v>30</v>
      </c>
      <c r="M220" s="11" t="str">
        <f aca="false">B220&amp;"_"&amp;F220&amp;"_"&amp;H220&amp;"_"&amp;I220&amp;J220</f>
        <v>1_x1_3x_B_1c</v>
      </c>
      <c r="N220" s="11" t="str">
        <f aca="false">A220&amp;"-"&amp;B220&amp;"-"&amp;F220&amp;"-"&amp;H220&amp;"-"&amp;I220&amp;J220</f>
        <v>9789152302484-1-x1_3x-B-1c</v>
      </c>
      <c r="O220" s="11" t="str">
        <f aca="false">INDEX([1]'Kap 1'!$E$2:$H$1089,MATCH(Лист1!N220,[1]'Kap 1'!$E$2:$E$1089,0),4)</f>
        <v>Resonera</v>
      </c>
      <c r="P220" s="15"/>
      <c r="Q220" s="12" t="str">
        <f aca="false">INDEX([1]Freelancer!$A$1140:$J$2572,MATCH(Лист1!M220,[1]Freelancer!$G$1140:$G$2572,0),9)</f>
        <v>Vilka av talen i rutan hör till de rationella talen</v>
      </c>
      <c r="R220" s="8" t="str">
        <f aca="false">IF(INDEX([1]Freelancer!$A$1140:$J$2572,MATCH(Лист1!M220,[1]Freelancer!$G$1140:$G$2572,0),10)=0,"",INDEX([1]Freelancer!$A$1140:$J$2572,MATCH(Лист1!M220,[1]Freelancer!$G$1140:$G$2572,0),10))</f>
        <v>MD9_24_1</v>
      </c>
      <c r="S220" s="13" t="s">
        <v>182</v>
      </c>
      <c r="T220" s="13" t="str">
        <f aca="false">"y"&amp;S220&amp;"y"</f>
        <v>y1_6_5y</v>
      </c>
      <c r="U220" s="13" t="str">
        <f aca="false">INDEX([1]Lista!$O$2:$S$206,MATCH(Лист1!T220,[1]Lista!$P$2:$P$206,0),3)</f>
        <v>Enheter - Vikt</v>
      </c>
      <c r="V220" s="13" t="str">
        <f aca="false">INDEX([1]Lista!$O$2:$S$206,MATCH(Лист1!T220,[1]Lista!$P$2:$P$206,0),4)</f>
        <v>T_1_6</v>
      </c>
      <c r="W220" s="13" t="str">
        <f aca="false">INDEX([1]Lista!$O$2:$S$206,MATCH(Лист1!T220,[1]Lista!$P$2:$P$206,0),5)</f>
        <v>Enheter</v>
      </c>
      <c r="X220" s="14" t="s">
        <v>32</v>
      </c>
    </row>
    <row r="221" customFormat="false" ht="15.65" hidden="false" customHeight="false" outlineLevel="0" collapsed="false">
      <c r="A221" s="7" t="n">
        <v>9789152302484</v>
      </c>
      <c r="B221" s="11" t="n">
        <v>1</v>
      </c>
      <c r="C221" s="11" t="s">
        <v>24</v>
      </c>
      <c r="D221" s="8" t="s">
        <v>25</v>
      </c>
      <c r="E221" s="8" t="s">
        <v>26</v>
      </c>
      <c r="F221" s="8" t="s">
        <v>191</v>
      </c>
      <c r="G221" s="8" t="s">
        <v>192</v>
      </c>
      <c r="H221" s="11" t="s">
        <v>193</v>
      </c>
      <c r="I221" s="11" t="n">
        <v>2</v>
      </c>
      <c r="J221" s="11" t="s">
        <v>33</v>
      </c>
      <c r="K221" s="10" t="str">
        <f aca="false">G221</f>
        <v>Blå kurs</v>
      </c>
      <c r="L221" s="11" t="s">
        <v>30</v>
      </c>
      <c r="M221" s="11" t="str">
        <f aca="false">B221&amp;"_"&amp;F221&amp;"_"&amp;H221&amp;"_"&amp;I221&amp;J221</f>
        <v>1_x1_3x_B_2a</v>
      </c>
      <c r="N221" s="11" t="str">
        <f aca="false">A221&amp;"-"&amp;B221&amp;"-"&amp;F221&amp;"-"&amp;H221&amp;"-"&amp;I221&amp;J221</f>
        <v>9789152302484-1-x1_3x-B-2a</v>
      </c>
      <c r="O221" s="11" t="str">
        <f aca="false">INDEX([1]'Kap 1'!$E$2:$H$1089,MATCH(Лист1!N221,[1]'Kap 1'!$E$2:$E$1089,0),4)</f>
        <v>Resonera</v>
      </c>
      <c r="P221" s="15"/>
      <c r="Q221" s="12" t="str">
        <f aca="false">INDEX([1]Freelancer!$A$1140:$J$2572,MATCH(Лист1!M221,[1]Freelancer!$G$1140:$G$2572,0),9)</f>
        <v>Skriv ett tal som hör till de naturliga talen</v>
      </c>
      <c r="R221" s="8" t="e">
        <f aca="false">IF(INDEX([1]Freelancer!$A$1140:$J$2572,MATCH(Лист1!M221,[1]Freelancer!$G$1140:$G$2572,0),10)=0,"",INDEX([1]Freelancer!$A$1140:$J$2572,MATCH(Лист1!M221,[1]Freelancer!$G$1140:$G$2572,0),10))</f>
        <v>#N/A</v>
      </c>
      <c r="S221" s="13" t="s">
        <v>50</v>
      </c>
      <c r="T221" s="13" t="str">
        <f aca="false">"y"&amp;S221&amp;"y"</f>
        <v>y4_14y</v>
      </c>
      <c r="U221" s="13" t="str">
        <f aca="false">INDEX([1]Lista!$O$2:$S$206,MATCH(Лист1!T221,[1]Lista!$P$2:$P$206,0),3)</f>
        <v>Månghörningar</v>
      </c>
      <c r="V221" s="13" t="str">
        <f aca="false">INDEX([1]Lista!$O$2:$S$206,MATCH(Лист1!T221,[1]Lista!$P$2:$P$206,0),4)</f>
        <v>G_4_14</v>
      </c>
      <c r="W221" s="13" t="str">
        <f aca="false">INDEX([1]Lista!$O$2:$S$206,MATCH(Лист1!T221,[1]Lista!$P$2:$P$206,0),5)</f>
        <v>Månghörningar</v>
      </c>
      <c r="X221" s="14" t="s">
        <v>32</v>
      </c>
    </row>
    <row r="222" customFormat="false" ht="23.85" hidden="false" customHeight="false" outlineLevel="0" collapsed="false">
      <c r="A222" s="7" t="n">
        <v>9789152302484</v>
      </c>
      <c r="B222" s="11" t="n">
        <v>1</v>
      </c>
      <c r="C222" s="11" t="s">
        <v>24</v>
      </c>
      <c r="D222" s="8" t="s">
        <v>25</v>
      </c>
      <c r="E222" s="8" t="s">
        <v>26</v>
      </c>
      <c r="F222" s="8" t="s">
        <v>191</v>
      </c>
      <c r="G222" s="8" t="s">
        <v>192</v>
      </c>
      <c r="H222" s="11" t="s">
        <v>193</v>
      </c>
      <c r="I222" s="11" t="n">
        <v>2</v>
      </c>
      <c r="J222" s="11" t="s">
        <v>36</v>
      </c>
      <c r="K222" s="10" t="str">
        <f aca="false">G222</f>
        <v>Blå kurs</v>
      </c>
      <c r="L222" s="11" t="s">
        <v>30</v>
      </c>
      <c r="M222" s="11" t="str">
        <f aca="false">B222&amp;"_"&amp;F222&amp;"_"&amp;H222&amp;"_"&amp;I222&amp;J222</f>
        <v>1_x1_3x_B_2b</v>
      </c>
      <c r="N222" s="11" t="str">
        <f aca="false">A222&amp;"-"&amp;B222&amp;"-"&amp;F222&amp;"-"&amp;H222&amp;"-"&amp;I222&amp;J222</f>
        <v>9789152302484-1-x1_3x-B-2b</v>
      </c>
      <c r="O222" s="11" t="str">
        <f aca="false">INDEX([1]'Kap 1'!$E$2:$H$1089,MATCH(Лист1!N222,[1]'Kap 1'!$E$2:$E$1089,0),4)</f>
        <v>Resonera</v>
      </c>
      <c r="P222" s="15"/>
      <c r="Q222" s="12" t="str">
        <f aca="false">INDEX([1]Freelancer!$A$1140:$J$2572,MATCH(Лист1!M222,[1]Freelancer!$G$1140:$G$2572,0),9)</f>
        <v>Skriv ett tal som hör till de de hela talen men inte de naturliga talen</v>
      </c>
      <c r="R222" s="8" t="e">
        <f aca="false">IF(INDEX([1]Freelancer!$A$1140:$J$2572,MATCH(Лист1!M222,[1]Freelancer!$G$1140:$G$2572,0),10)=0,"",INDEX([1]Freelancer!$A$1140:$J$2572,MATCH(Лист1!M222,[1]Freelancer!$G$1140:$G$2572,0),10))</f>
        <v>#N/A</v>
      </c>
      <c r="S222" s="13" t="s">
        <v>60</v>
      </c>
      <c r="T222" s="13" t="str">
        <f aca="false">"y"&amp;S222&amp;"y"</f>
        <v>y1_18_2y</v>
      </c>
      <c r="U222" s="13" t="str">
        <f aca="false">INDEX([1]Lista!$O$2:$S$206,MATCH(Лист1!T222,[1]Lista!$P$2:$P$206,0),3)</f>
        <v>Talformer - Decimalform</v>
      </c>
      <c r="V222" s="13" t="str">
        <f aca="false">INDEX([1]Lista!$O$2:$S$206,MATCH(Лист1!T222,[1]Lista!$P$2:$P$206,0),4)</f>
        <v>T_1_18</v>
      </c>
      <c r="W222" s="13" t="str">
        <f aca="false">INDEX([1]Lista!$O$2:$S$206,MATCH(Лист1!T222,[1]Lista!$P$2:$P$206,0),5)</f>
        <v>Talform</v>
      </c>
      <c r="X222" s="14" t="s">
        <v>32</v>
      </c>
    </row>
    <row r="223" customFormat="false" ht="23.85" hidden="false" customHeight="false" outlineLevel="0" collapsed="false">
      <c r="A223" s="7" t="n">
        <v>9789152302484</v>
      </c>
      <c r="B223" s="11" t="n">
        <v>1</v>
      </c>
      <c r="C223" s="11" t="s">
        <v>24</v>
      </c>
      <c r="D223" s="8" t="s">
        <v>25</v>
      </c>
      <c r="E223" s="8" t="s">
        <v>26</v>
      </c>
      <c r="F223" s="8" t="s">
        <v>191</v>
      </c>
      <c r="G223" s="8" t="s">
        <v>192</v>
      </c>
      <c r="H223" s="11" t="s">
        <v>193</v>
      </c>
      <c r="I223" s="11" t="n">
        <v>2</v>
      </c>
      <c r="J223" s="11" t="s">
        <v>38</v>
      </c>
      <c r="K223" s="10" t="str">
        <f aca="false">G223</f>
        <v>Blå kurs</v>
      </c>
      <c r="L223" s="11" t="s">
        <v>30</v>
      </c>
      <c r="M223" s="11" t="str">
        <f aca="false">B223&amp;"_"&amp;F223&amp;"_"&amp;H223&amp;"_"&amp;I223&amp;J223</f>
        <v>1_x1_3x_B_2c</v>
      </c>
      <c r="N223" s="11" t="str">
        <f aca="false">A223&amp;"-"&amp;B223&amp;"-"&amp;F223&amp;"-"&amp;H223&amp;"-"&amp;I223&amp;J223</f>
        <v>9789152302484-1-x1_3x-B-2c</v>
      </c>
      <c r="O223" s="11" t="str">
        <f aca="false">INDEX([1]'Kap 1'!$E$2:$H$1089,MATCH(Лист1!N223,[1]'Kap 1'!$E$2:$E$1089,0),4)</f>
        <v>Resonera</v>
      </c>
      <c r="P223" s="15"/>
      <c r="Q223" s="12" t="str">
        <f aca="false">INDEX([1]Freelancer!$A$1140:$J$2572,MATCH(Лист1!M223,[1]Freelancer!$G$1140:$G$2572,0),9)</f>
        <v>Skriv ett tal som hör till de de rationella talen men inte de hela talen</v>
      </c>
      <c r="R223" s="8" t="e">
        <f aca="false">IF(INDEX([1]Freelancer!$A$1140:$J$2572,MATCH(Лист1!M223,[1]Freelancer!$G$1140:$G$2572,0),10)=0,"",INDEX([1]Freelancer!$A$1140:$J$2572,MATCH(Лист1!M223,[1]Freelancer!$G$1140:$G$2572,0),10))</f>
        <v>#N/A</v>
      </c>
      <c r="S223" s="13" t="s">
        <v>97</v>
      </c>
      <c r="T223" s="13" t="str">
        <f aca="false">"y"&amp;S223&amp;"y"</f>
        <v>y1_6_3y</v>
      </c>
      <c r="U223" s="13" t="str">
        <f aca="false">INDEX([1]Lista!$O$2:$S$206,MATCH(Лист1!T223,[1]Lista!$P$2:$P$206,0),3)</f>
        <v>Enheter - Sträcka &amp; hastighet</v>
      </c>
      <c r="V223" s="13" t="str">
        <f aca="false">INDEX([1]Lista!$O$2:$S$206,MATCH(Лист1!T223,[1]Lista!$P$2:$P$206,0),4)</f>
        <v>T_1_6</v>
      </c>
      <c r="W223" s="13" t="str">
        <f aca="false">INDEX([1]Lista!$O$2:$S$206,MATCH(Лист1!T223,[1]Lista!$P$2:$P$206,0),5)</f>
        <v>Enheter</v>
      </c>
      <c r="X223" s="14" t="s">
        <v>32</v>
      </c>
    </row>
    <row r="224" customFormat="false" ht="23.85" hidden="false" customHeight="false" outlineLevel="0" collapsed="false">
      <c r="A224" s="7" t="n">
        <v>9789152302484</v>
      </c>
      <c r="B224" s="11" t="n">
        <v>1</v>
      </c>
      <c r="C224" s="11" t="s">
        <v>24</v>
      </c>
      <c r="D224" s="8" t="s">
        <v>25</v>
      </c>
      <c r="E224" s="8" t="s">
        <v>26</v>
      </c>
      <c r="F224" s="8" t="s">
        <v>191</v>
      </c>
      <c r="G224" s="8" t="s">
        <v>192</v>
      </c>
      <c r="H224" s="11" t="s">
        <v>193</v>
      </c>
      <c r="I224" s="11" t="n">
        <v>3</v>
      </c>
      <c r="J224" s="11" t="s">
        <v>33</v>
      </c>
      <c r="K224" s="10" t="str">
        <f aca="false">G224</f>
        <v>Blå kurs</v>
      </c>
      <c r="L224" s="11" t="s">
        <v>30</v>
      </c>
      <c r="M224" s="11" t="str">
        <f aca="false">B224&amp;"_"&amp;F224&amp;"_"&amp;H224&amp;"_"&amp;I224&amp;J224</f>
        <v>1_x1_3x_B_3a</v>
      </c>
      <c r="N224" s="11" t="str">
        <f aca="false">A224&amp;"-"&amp;B224&amp;"-"&amp;F224&amp;"-"&amp;H224&amp;"-"&amp;I224&amp;J224</f>
        <v>9789152302484-1-x1_3x-B-3a</v>
      </c>
      <c r="O224" s="11" t="str">
        <f aca="false">INDEX([1]'Kap 1'!$E$2:$H$1089,MATCH(Лист1!N224,[1]'Kap 1'!$E$2:$E$1089,0),4)</f>
        <v>Resonera</v>
      </c>
      <c r="P224" s="15"/>
      <c r="Q224" s="12" t="str">
        <f aca="false">INDEX([1]Freelancer!$A$1140:$J$2572,MATCH(Лист1!M224,[1]Freelancer!$G$1140:$G$2572,0),9)</f>
        <v>Använd siffrorna 4, 5 och 6 och skriv det minsta jämna talet</v>
      </c>
      <c r="R224" s="8" t="e">
        <f aca="false">IF(INDEX([1]Freelancer!$A$1140:$J$2572,MATCH(Лист1!M224,[1]Freelancer!$G$1140:$G$2572,0),10)=0,"",INDEX([1]Freelancer!$A$1140:$J$2572,MATCH(Лист1!M224,[1]Freelancer!$G$1140:$G$2572,0),10))</f>
        <v>#N/A</v>
      </c>
      <c r="S224" s="13" t="s">
        <v>122</v>
      </c>
      <c r="T224" s="13" t="str">
        <f aca="false">"y"&amp;S224&amp;"y"</f>
        <v>y4_3y</v>
      </c>
      <c r="U224" s="13" t="str">
        <f aca="false">INDEX([1]Lista!$O$2:$S$206,MATCH(Лист1!T224,[1]Lista!$P$2:$P$206,0),3)</f>
        <v>Begränsningsarea</v>
      </c>
      <c r="V224" s="13" t="str">
        <f aca="false">INDEX([1]Lista!$O$2:$S$206,MATCH(Лист1!T224,[1]Lista!$P$2:$P$206,0),4)</f>
        <v>G_4_3</v>
      </c>
      <c r="W224" s="13" t="str">
        <f aca="false">INDEX([1]Lista!$O$2:$S$206,MATCH(Лист1!T224,[1]Lista!$P$2:$P$206,0),5)</f>
        <v>Begränsningsarea</v>
      </c>
      <c r="X224" s="14" t="s">
        <v>32</v>
      </c>
    </row>
    <row r="225" customFormat="false" ht="23.85" hidden="false" customHeight="false" outlineLevel="0" collapsed="false">
      <c r="A225" s="7" t="n">
        <v>9789152302484</v>
      </c>
      <c r="B225" s="11" t="n">
        <v>1</v>
      </c>
      <c r="C225" s="11" t="s">
        <v>24</v>
      </c>
      <c r="D225" s="8" t="s">
        <v>25</v>
      </c>
      <c r="E225" s="8" t="s">
        <v>26</v>
      </c>
      <c r="F225" s="8" t="s">
        <v>191</v>
      </c>
      <c r="G225" s="8" t="s">
        <v>192</v>
      </c>
      <c r="H225" s="11" t="s">
        <v>193</v>
      </c>
      <c r="I225" s="11" t="n">
        <v>3</v>
      </c>
      <c r="J225" s="11" t="s">
        <v>36</v>
      </c>
      <c r="K225" s="10" t="str">
        <f aca="false">G225</f>
        <v>Blå kurs</v>
      </c>
      <c r="L225" s="11" t="s">
        <v>30</v>
      </c>
      <c r="M225" s="11" t="str">
        <f aca="false">B225&amp;"_"&amp;F225&amp;"_"&amp;H225&amp;"_"&amp;I225&amp;J225</f>
        <v>1_x1_3x_B_3b</v>
      </c>
      <c r="N225" s="11" t="str">
        <f aca="false">A225&amp;"-"&amp;B225&amp;"-"&amp;F225&amp;"-"&amp;H225&amp;"-"&amp;I225&amp;J225</f>
        <v>9789152302484-1-x1_3x-B-3b</v>
      </c>
      <c r="O225" s="11" t="str">
        <f aca="false">INDEX([1]'Kap 1'!$E$2:$H$1089,MATCH(Лист1!N225,[1]'Kap 1'!$E$2:$E$1089,0),4)</f>
        <v>Resonera</v>
      </c>
      <c r="P225" s="15"/>
      <c r="Q225" s="12" t="str">
        <f aca="false">INDEX([1]Freelancer!$A$1140:$J$2572,MATCH(Лист1!M225,[1]Freelancer!$G$1140:$G$2572,0),9)</f>
        <v>Använd siffrorna 4, 5 och 6 och skriv det största udda talet</v>
      </c>
      <c r="R225" s="8" t="e">
        <f aca="false">IF(INDEX([1]Freelancer!$A$1140:$J$2572,MATCH(Лист1!M225,[1]Freelancer!$G$1140:$G$2572,0),10)=0,"",INDEX([1]Freelancer!$A$1140:$J$2572,MATCH(Лист1!M225,[1]Freelancer!$G$1140:$G$2572,0),10))</f>
        <v>#N/A</v>
      </c>
      <c r="S225" s="13" t="s">
        <v>196</v>
      </c>
      <c r="T225" s="13" t="str">
        <f aca="false">"y"&amp;S225&amp;"y"</f>
        <v>y1_10_4y</v>
      </c>
      <c r="U225" s="13" t="str">
        <f aca="false">INDEX([1]Lista!$O$2:$S$206,MATCH(Лист1!T225,[1]Lista!$P$2:$P$206,0),3)</f>
        <v>Avrundning &amp; överslagsräkning</v>
      </c>
      <c r="V225" s="13" t="str">
        <f aca="false">INDEX([1]Lista!$O$2:$S$206,MATCH(Лист1!T225,[1]Lista!$P$2:$P$206,0),4)</f>
        <v>T_1_10</v>
      </c>
      <c r="W225" s="13" t="str">
        <f aca="false">INDEX([1]Lista!$O$2:$S$206,MATCH(Лист1!T225,[1]Lista!$P$2:$P$206,0),5)</f>
        <v>Olika räknemetoder</v>
      </c>
      <c r="X225" s="14" t="s">
        <v>32</v>
      </c>
    </row>
    <row r="226" customFormat="false" ht="23.85" hidden="false" customHeight="false" outlineLevel="0" collapsed="false">
      <c r="A226" s="7" t="n">
        <v>9789152302484</v>
      </c>
      <c r="B226" s="11" t="n">
        <v>1</v>
      </c>
      <c r="C226" s="11" t="s">
        <v>24</v>
      </c>
      <c r="D226" s="8" t="s">
        <v>25</v>
      </c>
      <c r="E226" s="8" t="s">
        <v>26</v>
      </c>
      <c r="F226" s="8" t="s">
        <v>191</v>
      </c>
      <c r="G226" s="8" t="s">
        <v>192</v>
      </c>
      <c r="H226" s="11" t="s">
        <v>193</v>
      </c>
      <c r="I226" s="11" t="n">
        <v>4</v>
      </c>
      <c r="J226" s="11" t="s">
        <v>33</v>
      </c>
      <c r="K226" s="10" t="str">
        <f aca="false">G226</f>
        <v>Blå kurs</v>
      </c>
      <c r="L226" s="11" t="s">
        <v>30</v>
      </c>
      <c r="M226" s="11" t="str">
        <f aca="false">B226&amp;"_"&amp;F226&amp;"_"&amp;H226&amp;"_"&amp;I226&amp;J226</f>
        <v>1_x1_3x_B_4a</v>
      </c>
      <c r="N226" s="11" t="str">
        <f aca="false">A226&amp;"-"&amp;B226&amp;"-"&amp;F226&amp;"-"&amp;H226&amp;"-"&amp;I226&amp;J226</f>
        <v>9789152302484-1-x1_3x-B-4a</v>
      </c>
      <c r="O226" s="11" t="str">
        <f aca="false">INDEX([1]'Kap 1'!$E$2:$H$1089,MATCH(Лист1!N226,[1]'Kap 1'!$E$2:$E$1089,0),4)</f>
        <v>Resonera</v>
      </c>
      <c r="P226" s="15"/>
      <c r="Q226" s="12" t="str">
        <f aca="false">INDEX([1]Freelancer!$A$1140:$J$2572,MATCH(Лист1!M226,[1]Freelancer!$G$1140:$G$2572,0),9)</f>
        <v>Använd valfria siffror och skriv det största udda tresiffriga talet</v>
      </c>
      <c r="R226" s="8" t="e">
        <f aca="false">IF(INDEX([1]Freelancer!$A$1140:$J$2572,MATCH(Лист1!M226,[1]Freelancer!$G$1140:$G$2572,0),10)=0,"",INDEX([1]Freelancer!$A$1140:$J$2572,MATCH(Лист1!M226,[1]Freelancer!$G$1140:$G$2572,0),10))</f>
        <v>#N/A</v>
      </c>
      <c r="S226" s="13" t="s">
        <v>50</v>
      </c>
      <c r="T226" s="13" t="str">
        <f aca="false">"y"&amp;S226&amp;"y"</f>
        <v>y4_14y</v>
      </c>
      <c r="U226" s="13" t="str">
        <f aca="false">INDEX([1]Lista!$O$2:$S$206,MATCH(Лист1!T226,[1]Lista!$P$2:$P$206,0),3)</f>
        <v>Månghörningar</v>
      </c>
      <c r="V226" s="13" t="str">
        <f aca="false">INDEX([1]Lista!$O$2:$S$206,MATCH(Лист1!T226,[1]Lista!$P$2:$P$206,0),4)</f>
        <v>G_4_14</v>
      </c>
      <c r="W226" s="13" t="str">
        <f aca="false">INDEX([1]Lista!$O$2:$S$206,MATCH(Лист1!T226,[1]Lista!$P$2:$P$206,0),5)</f>
        <v>Månghörningar</v>
      </c>
      <c r="X226" s="14" t="s">
        <v>32</v>
      </c>
    </row>
    <row r="227" customFormat="false" ht="23.85" hidden="false" customHeight="false" outlineLevel="0" collapsed="false">
      <c r="A227" s="7" t="n">
        <v>9789152302484</v>
      </c>
      <c r="B227" s="11" t="n">
        <v>1</v>
      </c>
      <c r="C227" s="11" t="s">
        <v>24</v>
      </c>
      <c r="D227" s="8" t="s">
        <v>25</v>
      </c>
      <c r="E227" s="8" t="s">
        <v>26</v>
      </c>
      <c r="F227" s="8" t="s">
        <v>191</v>
      </c>
      <c r="G227" s="8" t="s">
        <v>192</v>
      </c>
      <c r="H227" s="11" t="s">
        <v>193</v>
      </c>
      <c r="I227" s="11" t="n">
        <v>4</v>
      </c>
      <c r="J227" s="11" t="s">
        <v>36</v>
      </c>
      <c r="K227" s="10" t="str">
        <f aca="false">G227</f>
        <v>Blå kurs</v>
      </c>
      <c r="L227" s="11" t="s">
        <v>30</v>
      </c>
      <c r="M227" s="11" t="str">
        <f aca="false">B227&amp;"_"&amp;F227&amp;"_"&amp;H227&amp;"_"&amp;I227&amp;J227</f>
        <v>1_x1_3x_B_4b</v>
      </c>
      <c r="N227" s="11" t="str">
        <f aca="false">A227&amp;"-"&amp;B227&amp;"-"&amp;F227&amp;"-"&amp;H227&amp;"-"&amp;I227&amp;J227</f>
        <v>9789152302484-1-x1_3x-B-4b</v>
      </c>
      <c r="O227" s="11" t="str">
        <f aca="false">INDEX([1]'Kap 1'!$E$2:$H$1089,MATCH(Лист1!N227,[1]'Kap 1'!$E$2:$E$1089,0),4)</f>
        <v>Resonera</v>
      </c>
      <c r="P227" s="15"/>
      <c r="Q227" s="12" t="str">
        <f aca="false">INDEX([1]Freelancer!$A$1140:$J$2572,MATCH(Лист1!M227,[1]Freelancer!$G$1140:$G$2572,0),9)</f>
        <v>Använd valfria siffror och skriv det minsta udda tresiffriga talet</v>
      </c>
      <c r="R227" s="8" t="e">
        <f aca="false">IF(INDEX([1]Freelancer!$A$1140:$J$2572,MATCH(Лист1!M227,[1]Freelancer!$G$1140:$G$2572,0),10)=0,"",INDEX([1]Freelancer!$A$1140:$J$2572,MATCH(Лист1!M227,[1]Freelancer!$G$1140:$G$2572,0),10))</f>
        <v>#N/A</v>
      </c>
      <c r="S227" s="13" t="s">
        <v>65</v>
      </c>
      <c r="T227" s="13" t="str">
        <f aca="false">"y"&amp;S227&amp;"y"</f>
        <v>y4_8y</v>
      </c>
      <c r="U227" s="13" t="str">
        <f aca="false">INDEX([1]Lista!$O$2:$S$206,MATCH(Лист1!T227,[1]Lista!$P$2:$P$206,0),3)</f>
        <v>Gradskiva</v>
      </c>
      <c r="V227" s="13" t="str">
        <f aca="false">INDEX([1]Lista!$O$2:$S$206,MATCH(Лист1!T227,[1]Lista!$P$2:$P$206,0),4)</f>
        <v>G_4_8</v>
      </c>
      <c r="W227" s="13" t="str">
        <f aca="false">INDEX([1]Lista!$O$2:$S$206,MATCH(Лист1!T227,[1]Lista!$P$2:$P$206,0),5)</f>
        <v>Gradskiva</v>
      </c>
      <c r="X227" s="14" t="s">
        <v>32</v>
      </c>
    </row>
    <row r="228" customFormat="false" ht="23.85" hidden="false" customHeight="false" outlineLevel="0" collapsed="false">
      <c r="A228" s="7" t="n">
        <v>9789152302484</v>
      </c>
      <c r="B228" s="11" t="n">
        <v>1</v>
      </c>
      <c r="C228" s="11" t="s">
        <v>24</v>
      </c>
      <c r="D228" s="8" t="s">
        <v>25</v>
      </c>
      <c r="E228" s="8" t="s">
        <v>26</v>
      </c>
      <c r="F228" s="8" t="s">
        <v>191</v>
      </c>
      <c r="G228" s="8" t="s">
        <v>192</v>
      </c>
      <c r="H228" s="11" t="s">
        <v>193</v>
      </c>
      <c r="I228" s="11" t="n">
        <v>4</v>
      </c>
      <c r="J228" s="11" t="s">
        <v>38</v>
      </c>
      <c r="K228" s="10" t="str">
        <f aca="false">G228</f>
        <v>Blå kurs</v>
      </c>
      <c r="L228" s="11" t="s">
        <v>30</v>
      </c>
      <c r="M228" s="11" t="str">
        <f aca="false">B228&amp;"_"&amp;F228&amp;"_"&amp;H228&amp;"_"&amp;I228&amp;J228</f>
        <v>1_x1_3x_B_4c</v>
      </c>
      <c r="N228" s="11" t="str">
        <f aca="false">A228&amp;"-"&amp;B228&amp;"-"&amp;F228&amp;"-"&amp;H228&amp;"-"&amp;I228&amp;J228</f>
        <v>9789152302484-1-x1_3x-B-4c</v>
      </c>
      <c r="O228" s="11" t="str">
        <f aca="false">INDEX([1]'Kap 1'!$E$2:$H$1089,MATCH(Лист1!N228,[1]'Kap 1'!$E$2:$E$1089,0),4)</f>
        <v>Resonera</v>
      </c>
      <c r="P228" s="15"/>
      <c r="Q228" s="12" t="str">
        <f aca="false">INDEX([1]Freelancer!$A$1140:$J$2572,MATCH(Лист1!M228,[1]Freelancer!$G$1140:$G$2572,0),9)</f>
        <v>Använd valfria siffror och skriv det största jämna fyrsiffriga talet</v>
      </c>
      <c r="R228" s="8" t="e">
        <f aca="false">IF(INDEX([1]Freelancer!$A$1140:$J$2572,MATCH(Лист1!M228,[1]Freelancer!$G$1140:$G$2572,0),10)=0,"",INDEX([1]Freelancer!$A$1140:$J$2572,MATCH(Лист1!M228,[1]Freelancer!$G$1140:$G$2572,0),10))</f>
        <v>#N/A</v>
      </c>
      <c r="S228" s="13" t="s">
        <v>197</v>
      </c>
      <c r="T228" s="13" t="str">
        <f aca="false">"y"&amp;S228&amp;"y"</f>
        <v>y4_6_1y</v>
      </c>
      <c r="U228" s="13" t="str">
        <f aca="false">INDEX([1]Lista!$O$2:$S$206,MATCH(Лист1!T228,[1]Lista!$P$2:$P$206,0),3)</f>
        <v>Geometrienheter - Sträcka</v>
      </c>
      <c r="V228" s="13" t="str">
        <f aca="false">INDEX([1]Lista!$O$2:$S$206,MATCH(Лист1!T228,[1]Lista!$P$2:$P$206,0),4)</f>
        <v>G_4_6</v>
      </c>
      <c r="W228" s="13" t="str">
        <f aca="false">INDEX([1]Lista!$O$2:$S$206,MATCH(Лист1!T228,[1]Lista!$P$2:$P$206,0),5)</f>
        <v>Geometrienheter</v>
      </c>
      <c r="X228" s="14" t="s">
        <v>32</v>
      </c>
    </row>
    <row r="229" customFormat="false" ht="15.65" hidden="false" customHeight="false" outlineLevel="0" collapsed="false">
      <c r="A229" s="7" t="n">
        <v>9789152302484</v>
      </c>
      <c r="B229" s="11" t="n">
        <v>1</v>
      </c>
      <c r="C229" s="11" t="s">
        <v>24</v>
      </c>
      <c r="D229" s="8" t="s">
        <v>25</v>
      </c>
      <c r="E229" s="8" t="s">
        <v>26</v>
      </c>
      <c r="F229" s="8" t="s">
        <v>191</v>
      </c>
      <c r="G229" s="8" t="s">
        <v>192</v>
      </c>
      <c r="H229" s="11" t="s">
        <v>193</v>
      </c>
      <c r="I229" s="11" t="n">
        <v>5</v>
      </c>
      <c r="J229" s="11" t="s">
        <v>33</v>
      </c>
      <c r="K229" s="10" t="str">
        <f aca="false">G229</f>
        <v>Blå kurs</v>
      </c>
      <c r="L229" s="11" t="s">
        <v>30</v>
      </c>
      <c r="M229" s="11" t="str">
        <f aca="false">B229&amp;"_"&amp;F229&amp;"_"&amp;H229&amp;"_"&amp;I229&amp;J229</f>
        <v>1_x1_3x_B_5a</v>
      </c>
      <c r="N229" s="11" t="str">
        <f aca="false">A229&amp;"-"&amp;B229&amp;"-"&amp;F229&amp;"-"&amp;H229&amp;"-"&amp;I229&amp;J229</f>
        <v>9789152302484-1-x1_3x-B-5a</v>
      </c>
      <c r="O229" s="11" t="str">
        <f aca="false">INDEX([1]'Kap 1'!$E$2:$H$1089,MATCH(Лист1!N229,[1]'Kap 1'!$E$2:$E$1089,0),4)</f>
        <v>Resonera</v>
      </c>
      <c r="P229" s="15"/>
      <c r="Q229" s="12" t="str">
        <f aca="false">INDEX([1]Freelancer!$A$1140:$J$2572,MATCH(Лист1!M229,[1]Freelancer!$G$1140:$G$2572,0),9)</f>
        <v>Vilka av talen i rutan är delbara med 2</v>
      </c>
      <c r="R229" s="8" t="str">
        <f aca="false">IF(INDEX([1]Freelancer!$A$1140:$J$2572,MATCH(Лист1!M229,[1]Freelancer!$G$1140:$G$2572,0),10)=0,"",INDEX([1]Freelancer!$A$1140:$J$2572,MATCH(Лист1!M229,[1]Freelancer!$G$1140:$G$2572,0),10))</f>
        <v>MD9_25_1</v>
      </c>
      <c r="S229" s="13" t="s">
        <v>70</v>
      </c>
      <c r="T229" s="13" t="str">
        <f aca="false">"y"&amp;S229&amp;"y"</f>
        <v>y1_17_6y</v>
      </c>
      <c r="U229" s="13" t="str">
        <f aca="false">INDEX([1]Lista!$O$2:$S$206,MATCH(Лист1!T229,[1]Lista!$P$2:$P$206,0),3)</f>
        <v>Tal - Positiva tal</v>
      </c>
      <c r="V229" s="13" t="str">
        <f aca="false">INDEX([1]Lista!$O$2:$S$206,MATCH(Лист1!T229,[1]Lista!$P$2:$P$206,0),4)</f>
        <v>T_1_17</v>
      </c>
      <c r="W229" s="13" t="str">
        <f aca="false">INDEX([1]Lista!$O$2:$S$206,MATCH(Лист1!T229,[1]Lista!$P$2:$P$206,0),5)</f>
        <v>Tal</v>
      </c>
      <c r="X229" s="14" t="s">
        <v>32</v>
      </c>
    </row>
    <row r="230" customFormat="false" ht="15.65" hidden="false" customHeight="false" outlineLevel="0" collapsed="false">
      <c r="A230" s="7" t="n">
        <v>9789152302484</v>
      </c>
      <c r="B230" s="11" t="n">
        <v>1</v>
      </c>
      <c r="C230" s="11" t="s">
        <v>24</v>
      </c>
      <c r="D230" s="8" t="s">
        <v>25</v>
      </c>
      <c r="E230" s="8" t="s">
        <v>26</v>
      </c>
      <c r="F230" s="8" t="s">
        <v>191</v>
      </c>
      <c r="G230" s="8" t="s">
        <v>192</v>
      </c>
      <c r="H230" s="11" t="s">
        <v>193</v>
      </c>
      <c r="I230" s="11" t="n">
        <v>5</v>
      </c>
      <c r="J230" s="11" t="s">
        <v>36</v>
      </c>
      <c r="K230" s="10" t="str">
        <f aca="false">G230</f>
        <v>Blå kurs</v>
      </c>
      <c r="L230" s="11" t="s">
        <v>30</v>
      </c>
      <c r="M230" s="11" t="str">
        <f aca="false">B230&amp;"_"&amp;F230&amp;"_"&amp;H230&amp;"_"&amp;I230&amp;J230</f>
        <v>1_x1_3x_B_5b</v>
      </c>
      <c r="N230" s="11" t="str">
        <f aca="false">A230&amp;"-"&amp;B230&amp;"-"&amp;F230&amp;"-"&amp;H230&amp;"-"&amp;I230&amp;J230</f>
        <v>9789152302484-1-x1_3x-B-5b</v>
      </c>
      <c r="O230" s="11" t="str">
        <f aca="false">INDEX([1]'Kap 1'!$E$2:$H$1089,MATCH(Лист1!N230,[1]'Kap 1'!$E$2:$E$1089,0),4)</f>
        <v>Resonera</v>
      </c>
      <c r="P230" s="15"/>
      <c r="Q230" s="12" t="str">
        <f aca="false">INDEX([1]Freelancer!$A$1140:$J$2572,MATCH(Лист1!M230,[1]Freelancer!$G$1140:$G$2572,0),9)</f>
        <v>Vilka av talen i rutan är delbara med 5</v>
      </c>
      <c r="R230" s="8" t="str">
        <f aca="false">IF(INDEX([1]Freelancer!$A$1140:$J$2572,MATCH(Лист1!M230,[1]Freelancer!$G$1140:$G$2572,0),10)=0,"",INDEX([1]Freelancer!$A$1140:$J$2572,MATCH(Лист1!M230,[1]Freelancer!$G$1140:$G$2572,0),10))</f>
        <v>MD9_25_1</v>
      </c>
      <c r="S230" s="13" t="s">
        <v>145</v>
      </c>
      <c r="T230" s="13" t="str">
        <f aca="false">"y"&amp;S230&amp;"y"</f>
        <v>y1_17_5y</v>
      </c>
      <c r="U230" s="13" t="str">
        <f aca="false">INDEX([1]Lista!$O$2:$S$206,MATCH(Лист1!T230,[1]Lista!$P$2:$P$206,0),3)</f>
        <v>Tal - Negativa tal</v>
      </c>
      <c r="V230" s="13" t="str">
        <f aca="false">INDEX([1]Lista!$O$2:$S$206,MATCH(Лист1!T230,[1]Lista!$P$2:$P$206,0),4)</f>
        <v>T_1_17</v>
      </c>
      <c r="W230" s="13" t="str">
        <f aca="false">INDEX([1]Lista!$O$2:$S$206,MATCH(Лист1!T230,[1]Lista!$P$2:$P$206,0),5)</f>
        <v>Tal</v>
      </c>
      <c r="X230" s="14" t="s">
        <v>32</v>
      </c>
    </row>
    <row r="231" customFormat="false" ht="15.65" hidden="false" customHeight="false" outlineLevel="0" collapsed="false">
      <c r="A231" s="7" t="n">
        <v>9789152302484</v>
      </c>
      <c r="B231" s="11" t="n">
        <v>1</v>
      </c>
      <c r="C231" s="11" t="s">
        <v>24</v>
      </c>
      <c r="D231" s="8" t="s">
        <v>25</v>
      </c>
      <c r="E231" s="8" t="s">
        <v>26</v>
      </c>
      <c r="F231" s="8" t="s">
        <v>191</v>
      </c>
      <c r="G231" s="8" t="s">
        <v>192</v>
      </c>
      <c r="H231" s="11" t="s">
        <v>193</v>
      </c>
      <c r="I231" s="11" t="n">
        <v>6</v>
      </c>
      <c r="J231" s="11" t="s">
        <v>33</v>
      </c>
      <c r="K231" s="10" t="str">
        <f aca="false">G231</f>
        <v>Blå kurs</v>
      </c>
      <c r="L231" s="11" t="s">
        <v>30</v>
      </c>
      <c r="M231" s="11" t="str">
        <f aca="false">B231&amp;"_"&amp;F231&amp;"_"&amp;H231&amp;"_"&amp;I231&amp;J231</f>
        <v>1_x1_3x_B_6a</v>
      </c>
      <c r="N231" s="11" t="str">
        <f aca="false">A231&amp;"-"&amp;B231&amp;"-"&amp;F231&amp;"-"&amp;H231&amp;"-"&amp;I231&amp;J231</f>
        <v>9789152302484-1-x1_3x-B-6a</v>
      </c>
      <c r="O231" s="11" t="str">
        <f aca="false">INDEX([1]'Kap 1'!$E$2:$H$1089,MATCH(Лист1!N231,[1]'Kap 1'!$E$2:$E$1089,0),4)</f>
        <v>Beräkna</v>
      </c>
      <c r="P231" s="15"/>
      <c r="Q231" s="12" t="str">
        <f aca="false">INDEX([1]Freelancer!$A$1140:$J$2572,MATCH(Лист1!M231,[1]Freelancer!$G$1140:$G$2572,0),9)</f>
        <v>Beräkna siffersumman för talen i rutan.</v>
      </c>
      <c r="R231" s="8" t="str">
        <f aca="false">IF(INDEX([1]Freelancer!$A$1140:$J$2572,MATCH(Лист1!M231,[1]Freelancer!$G$1140:$G$2572,0),10)=0,"",INDEX([1]Freelancer!$A$1140:$J$2572,MATCH(Лист1!M231,[1]Freelancer!$G$1140:$G$2572,0),10))</f>
        <v>MD9_25_2</v>
      </c>
      <c r="S231" s="13" t="s">
        <v>143</v>
      </c>
      <c r="T231" s="13" t="str">
        <f aca="false">"y"&amp;S231&amp;"y"</f>
        <v>y2_11y</v>
      </c>
      <c r="U231" s="13" t="str">
        <f aca="false">INDEX([1]Lista!$O$2:$S$206,MATCH(Лист1!T231,[1]Lista!$P$2:$P$206,0),3)</f>
        <v>Grafer</v>
      </c>
      <c r="V231" s="13" t="str">
        <f aca="false">INDEX([1]Lista!$O$2:$S$206,MATCH(Лист1!T231,[1]Lista!$P$2:$P$206,0),4)</f>
        <v>SF_2_11</v>
      </c>
      <c r="W231" s="13" t="str">
        <f aca="false">INDEX([1]Lista!$O$2:$S$206,MATCH(Лист1!T231,[1]Lista!$P$2:$P$206,0),5)</f>
        <v>Grafer</v>
      </c>
      <c r="X231" s="14" t="s">
        <v>32</v>
      </c>
    </row>
    <row r="232" customFormat="false" ht="15.65" hidden="false" customHeight="false" outlineLevel="0" collapsed="false">
      <c r="A232" s="7" t="n">
        <v>9789152302484</v>
      </c>
      <c r="B232" s="11" t="n">
        <v>1</v>
      </c>
      <c r="C232" s="11" t="s">
        <v>24</v>
      </c>
      <c r="D232" s="8" t="s">
        <v>25</v>
      </c>
      <c r="E232" s="8" t="s">
        <v>26</v>
      </c>
      <c r="F232" s="8" t="s">
        <v>191</v>
      </c>
      <c r="G232" s="8" t="s">
        <v>192</v>
      </c>
      <c r="H232" s="11" t="s">
        <v>193</v>
      </c>
      <c r="I232" s="11" t="n">
        <v>6</v>
      </c>
      <c r="J232" s="11" t="s">
        <v>36</v>
      </c>
      <c r="K232" s="10" t="str">
        <f aca="false">G232</f>
        <v>Blå kurs</v>
      </c>
      <c r="L232" s="11" t="s">
        <v>30</v>
      </c>
      <c r="M232" s="11" t="str">
        <f aca="false">B232&amp;"_"&amp;F232&amp;"_"&amp;H232&amp;"_"&amp;I232&amp;J232</f>
        <v>1_x1_3x_B_6b</v>
      </c>
      <c r="N232" s="11" t="str">
        <f aca="false">A232&amp;"-"&amp;B232&amp;"-"&amp;F232&amp;"-"&amp;H232&amp;"-"&amp;I232&amp;J232</f>
        <v>9789152302484-1-x1_3x-B-6b</v>
      </c>
      <c r="O232" s="11" t="str">
        <f aca="false">INDEX([1]'Kap 1'!$E$2:$H$1089,MATCH(Лист1!N232,[1]'Kap 1'!$E$2:$E$1089,0),4)</f>
        <v>Resonera</v>
      </c>
      <c r="P232" s="15"/>
      <c r="Q232" s="12" t="str">
        <f aca="false">INDEX([1]Freelancer!$A$1140:$J$2572,MATCH(Лист1!M232,[1]Freelancer!$G$1140:$G$2572,0),9)</f>
        <v>Vilka av talen i rutan är delbara med 3?</v>
      </c>
      <c r="R232" s="8" t="str">
        <f aca="false">IF(INDEX([1]Freelancer!$A$1140:$J$2572,MATCH(Лист1!M232,[1]Freelancer!$G$1140:$G$2572,0),10)=0,"",INDEX([1]Freelancer!$A$1140:$J$2572,MATCH(Лист1!M232,[1]Freelancer!$G$1140:$G$2572,0),10))</f>
        <v>MD9_25_2</v>
      </c>
      <c r="S232" s="13" t="s">
        <v>129</v>
      </c>
      <c r="T232" s="13" t="str">
        <f aca="false">"y"&amp;S232&amp;"y"</f>
        <v>y4_18_8y</v>
      </c>
      <c r="U232" s="13" t="str">
        <f aca="false">INDEX([1]Lista!$O$2:$S$206,MATCH(Лист1!T232,[1]Lista!$P$2:$P$206,0),3)</f>
        <v>Satser &amp; bevis - Topptriangelsatsen &amp; transversalsatsen</v>
      </c>
      <c r="V232" s="13" t="str">
        <f aca="false">INDEX([1]Lista!$O$2:$S$206,MATCH(Лист1!T232,[1]Lista!$P$2:$P$206,0),4)</f>
        <v>G_4_18</v>
      </c>
      <c r="W232" s="13" t="str">
        <f aca="false">INDEX([1]Lista!$O$2:$S$206,MATCH(Лист1!T232,[1]Lista!$P$2:$P$206,0),5)</f>
        <v>Satser &amp; bevis</v>
      </c>
      <c r="X232" s="14" t="s">
        <v>32</v>
      </c>
    </row>
    <row r="233" customFormat="false" ht="15.65" hidden="false" customHeight="false" outlineLevel="0" collapsed="false">
      <c r="A233" s="7" t="n">
        <v>9789152302484</v>
      </c>
      <c r="B233" s="11" t="n">
        <v>1</v>
      </c>
      <c r="C233" s="11" t="s">
        <v>24</v>
      </c>
      <c r="D233" s="8" t="s">
        <v>25</v>
      </c>
      <c r="E233" s="8" t="s">
        <v>26</v>
      </c>
      <c r="F233" s="8" t="s">
        <v>191</v>
      </c>
      <c r="G233" s="8" t="s">
        <v>192</v>
      </c>
      <c r="H233" s="11" t="s">
        <v>193</v>
      </c>
      <c r="I233" s="11" t="n">
        <v>7</v>
      </c>
      <c r="J233" s="11" t="s">
        <v>33</v>
      </c>
      <c r="K233" s="10" t="str">
        <f aca="false">G233</f>
        <v>Blå kurs</v>
      </c>
      <c r="L233" s="11" t="s">
        <v>30</v>
      </c>
      <c r="M233" s="11" t="str">
        <f aca="false">B233&amp;"_"&amp;F233&amp;"_"&amp;H233&amp;"_"&amp;I233&amp;J233</f>
        <v>1_x1_3x_B_7a</v>
      </c>
      <c r="N233" s="11" t="str">
        <f aca="false">A233&amp;"-"&amp;B233&amp;"-"&amp;F233&amp;"-"&amp;H233&amp;"-"&amp;I233&amp;J233</f>
        <v>9789152302484-1-x1_3x-B-7a</v>
      </c>
      <c r="O233" s="11" t="str">
        <f aca="false">INDEX([1]'Kap 1'!$E$2:$H$1089,MATCH(Лист1!N233,[1]'Kap 1'!$E$2:$E$1089,0),4)</f>
        <v>Resonera</v>
      </c>
      <c r="P233" s="15"/>
      <c r="Q233" s="12" t="str">
        <f aca="false">INDEX([1]Freelancer!$A$1140:$J$2572,MATCH(Лист1!M233,[1]Freelancer!$G$1140:$G$2572,0),9)</f>
        <v>Vilka av talen i rutan är delbara med 2</v>
      </c>
      <c r="R233" s="8" t="str">
        <f aca="false">IF(INDEX([1]Freelancer!$A$1140:$J$2572,MATCH(Лист1!M233,[1]Freelancer!$G$1140:$G$2572,0),10)=0,"",INDEX([1]Freelancer!$A$1140:$J$2572,MATCH(Лист1!M233,[1]Freelancer!$G$1140:$G$2572,0),10))</f>
        <v>MD9_25_3</v>
      </c>
      <c r="S233" s="13" t="s">
        <v>198</v>
      </c>
      <c r="T233" s="13" t="str">
        <f aca="false">"y"&amp;S233&amp;"y"</f>
        <v>y4_23_3y</v>
      </c>
      <c r="U233" s="13" t="str">
        <f aca="false">INDEX([1]Lista!$O$2:$S$206,MATCH(Лист1!T233,[1]Lista!$P$2:$P$206,0),3)</f>
        <v>Vektorer - Räkna med vektorer</v>
      </c>
      <c r="V233" s="13" t="str">
        <f aca="false">INDEX([1]Lista!$O$2:$S$206,MATCH(Лист1!T233,[1]Lista!$P$2:$P$206,0),4)</f>
        <v>G_4_23</v>
      </c>
      <c r="W233" s="13" t="str">
        <f aca="false">INDEX([1]Lista!$O$2:$S$206,MATCH(Лист1!T233,[1]Lista!$P$2:$P$206,0),5)</f>
        <v>Vektorer</v>
      </c>
      <c r="X233" s="14" t="s">
        <v>32</v>
      </c>
    </row>
    <row r="234" customFormat="false" ht="15.65" hidden="false" customHeight="false" outlineLevel="0" collapsed="false">
      <c r="A234" s="7" t="n">
        <v>9789152302484</v>
      </c>
      <c r="B234" s="11" t="n">
        <v>1</v>
      </c>
      <c r="C234" s="11" t="s">
        <v>24</v>
      </c>
      <c r="D234" s="8" t="s">
        <v>25</v>
      </c>
      <c r="E234" s="8" t="s">
        <v>26</v>
      </c>
      <c r="F234" s="8" t="s">
        <v>191</v>
      </c>
      <c r="G234" s="8" t="s">
        <v>192</v>
      </c>
      <c r="H234" s="11" t="s">
        <v>193</v>
      </c>
      <c r="I234" s="11" t="n">
        <v>7</v>
      </c>
      <c r="J234" s="11" t="s">
        <v>36</v>
      </c>
      <c r="K234" s="10" t="str">
        <f aca="false">G234</f>
        <v>Blå kurs</v>
      </c>
      <c r="L234" s="11" t="s">
        <v>30</v>
      </c>
      <c r="M234" s="11" t="str">
        <f aca="false">B234&amp;"_"&amp;F234&amp;"_"&amp;H234&amp;"_"&amp;I234&amp;J234</f>
        <v>1_x1_3x_B_7b</v>
      </c>
      <c r="N234" s="11" t="str">
        <f aca="false">A234&amp;"-"&amp;B234&amp;"-"&amp;F234&amp;"-"&amp;H234&amp;"-"&amp;I234&amp;J234</f>
        <v>9789152302484-1-x1_3x-B-7b</v>
      </c>
      <c r="O234" s="11" t="str">
        <f aca="false">INDEX([1]'Kap 1'!$E$2:$H$1089,MATCH(Лист1!N234,[1]'Kap 1'!$E$2:$E$1089,0),4)</f>
        <v>Resonera</v>
      </c>
      <c r="P234" s="15"/>
      <c r="Q234" s="12" t="str">
        <f aca="false">INDEX([1]Freelancer!$A$1140:$J$2572,MATCH(Лист1!M234,[1]Freelancer!$G$1140:$G$2572,0),9)</f>
        <v>Vilka av talen i rutan är delbara med 5</v>
      </c>
      <c r="R234" s="8" t="str">
        <f aca="false">IF(INDEX([1]Freelancer!$A$1140:$J$2572,MATCH(Лист1!M234,[1]Freelancer!$G$1140:$G$2572,0),10)=0,"",INDEX([1]Freelancer!$A$1140:$J$2572,MATCH(Лист1!M234,[1]Freelancer!$G$1140:$G$2572,0),10))</f>
        <v>MD9_25_3</v>
      </c>
      <c r="S234" s="13" t="s">
        <v>199</v>
      </c>
      <c r="T234" s="13" t="str">
        <f aca="false">"y"&amp;S234&amp;"y"</f>
        <v>y4_18_11y</v>
      </c>
      <c r="U234" s="13" t="str">
        <f aca="false">INDEX([1]Lista!$O$2:$S$206,MATCH(Лист1!T234,[1]Lista!$P$2:$P$206,0),3)</f>
        <v>Satser &amp; Bevis - Bisektrissatsen</v>
      </c>
      <c r="V234" s="13" t="str">
        <f aca="false">INDEX([1]Lista!$O$2:$S$206,MATCH(Лист1!T234,[1]Lista!$P$2:$P$206,0),4)</f>
        <v>G_4_18</v>
      </c>
      <c r="W234" s="13" t="str">
        <f aca="false">INDEX([1]Lista!$O$2:$S$206,MATCH(Лист1!T234,[1]Lista!$P$2:$P$206,0),5)</f>
        <v>Satser &amp; bevis</v>
      </c>
      <c r="X234" s="14" t="s">
        <v>32</v>
      </c>
    </row>
    <row r="235" customFormat="false" ht="15.65" hidden="false" customHeight="false" outlineLevel="0" collapsed="false">
      <c r="A235" s="7" t="n">
        <v>9789152302484</v>
      </c>
      <c r="B235" s="11" t="n">
        <v>1</v>
      </c>
      <c r="C235" s="11" t="s">
        <v>24</v>
      </c>
      <c r="D235" s="8" t="s">
        <v>25</v>
      </c>
      <c r="E235" s="8" t="s">
        <v>26</v>
      </c>
      <c r="F235" s="8" t="s">
        <v>191</v>
      </c>
      <c r="G235" s="8" t="s">
        <v>192</v>
      </c>
      <c r="H235" s="11" t="s">
        <v>193</v>
      </c>
      <c r="I235" s="11" t="n">
        <v>7</v>
      </c>
      <c r="J235" s="11" t="s">
        <v>38</v>
      </c>
      <c r="K235" s="10" t="str">
        <f aca="false">G235</f>
        <v>Blå kurs</v>
      </c>
      <c r="L235" s="11" t="s">
        <v>30</v>
      </c>
      <c r="M235" s="11" t="str">
        <f aca="false">B235&amp;"_"&amp;F235&amp;"_"&amp;H235&amp;"_"&amp;I235&amp;J235</f>
        <v>1_x1_3x_B_7c</v>
      </c>
      <c r="N235" s="11" t="str">
        <f aca="false">A235&amp;"-"&amp;B235&amp;"-"&amp;F235&amp;"-"&amp;H235&amp;"-"&amp;I235&amp;J235</f>
        <v>9789152302484-1-x1_3x-B-7c</v>
      </c>
      <c r="O235" s="11" t="str">
        <f aca="false">INDEX([1]'Kap 1'!$E$2:$H$1089,MATCH(Лист1!N235,[1]'Kap 1'!$E$2:$E$1089,0),4)</f>
        <v>Resonera</v>
      </c>
      <c r="P235" s="15"/>
      <c r="Q235" s="12" t="str">
        <f aca="false">INDEX([1]Freelancer!$A$1140:$J$2572,MATCH(Лист1!M235,[1]Freelancer!$G$1140:$G$2572,0),9)</f>
        <v>Vilka av talen i rutan är delbara med 3</v>
      </c>
      <c r="R235" s="8" t="str">
        <f aca="false">IF(INDEX([1]Freelancer!$A$1140:$J$2572,MATCH(Лист1!M235,[1]Freelancer!$G$1140:$G$2572,0),10)=0,"",INDEX([1]Freelancer!$A$1140:$J$2572,MATCH(Лист1!M235,[1]Freelancer!$G$1140:$G$2572,0),10))</f>
        <v>MD9_25_3</v>
      </c>
      <c r="S235" s="13" t="s">
        <v>200</v>
      </c>
      <c r="T235" s="13" t="str">
        <f aca="false">"y"&amp;S235&amp;"y"</f>
        <v>y1_19_1y</v>
      </c>
      <c r="U235" s="13" t="str">
        <f aca="false">INDEX([1]Lista!$O$2:$S$206,MATCH(Лист1!T235,[1]Lista!$P$2:$P$206,0),3)</f>
        <v>Talsystem - Det romerska talsystemet</v>
      </c>
      <c r="V235" s="13" t="str">
        <f aca="false">INDEX([1]Lista!$O$2:$S$206,MATCH(Лист1!T235,[1]Lista!$P$2:$P$206,0),4)</f>
        <v>T_1_19</v>
      </c>
      <c r="W235" s="13" t="str">
        <f aca="false">INDEX([1]Lista!$O$2:$S$206,MATCH(Лист1!T235,[1]Lista!$P$2:$P$206,0),5)</f>
        <v>Talsystem</v>
      </c>
      <c r="X235" s="14" t="s">
        <v>32</v>
      </c>
    </row>
    <row r="236" customFormat="false" ht="15.65" hidden="false" customHeight="false" outlineLevel="0" collapsed="false">
      <c r="A236" s="7" t="n">
        <v>9789152302484</v>
      </c>
      <c r="B236" s="11" t="n">
        <v>1</v>
      </c>
      <c r="C236" s="11" t="s">
        <v>24</v>
      </c>
      <c r="D236" s="8" t="s">
        <v>25</v>
      </c>
      <c r="E236" s="8" t="s">
        <v>26</v>
      </c>
      <c r="F236" s="8" t="s">
        <v>191</v>
      </c>
      <c r="G236" s="8" t="s">
        <v>192</v>
      </c>
      <c r="H236" s="11" t="s">
        <v>193</v>
      </c>
      <c r="I236" s="11" t="n">
        <v>7</v>
      </c>
      <c r="J236" s="11" t="s">
        <v>40</v>
      </c>
      <c r="K236" s="10" t="str">
        <f aca="false">G236</f>
        <v>Blå kurs</v>
      </c>
      <c r="L236" s="11" t="s">
        <v>30</v>
      </c>
      <c r="M236" s="11" t="str">
        <f aca="false">B236&amp;"_"&amp;F236&amp;"_"&amp;H236&amp;"_"&amp;I236&amp;J236</f>
        <v>1_x1_3x_B_7d</v>
      </c>
      <c r="N236" s="11" t="str">
        <f aca="false">A236&amp;"-"&amp;B236&amp;"-"&amp;F236&amp;"-"&amp;H236&amp;"-"&amp;I236&amp;J236</f>
        <v>9789152302484-1-x1_3x-B-7d</v>
      </c>
      <c r="O236" s="11" t="str">
        <f aca="false">INDEX([1]'Kap 1'!$E$2:$H$1089,MATCH(Лист1!N236,[1]'Kap 1'!$E$2:$E$1089,0),4)</f>
        <v>Resonera</v>
      </c>
      <c r="P236" s="15"/>
      <c r="Q236" s="12" t="str">
        <f aca="false">INDEX([1]Freelancer!$A$1140:$J$2572,MATCH(Лист1!M236,[1]Freelancer!$G$1140:$G$2572,0),9)</f>
        <v>Vilka av talen i rutan är delbara med 6</v>
      </c>
      <c r="R236" s="8" t="str">
        <f aca="false">IF(INDEX([1]Freelancer!$A$1140:$J$2572,MATCH(Лист1!M236,[1]Freelancer!$G$1140:$G$2572,0),10)=0,"",INDEX([1]Freelancer!$A$1140:$J$2572,MATCH(Лист1!M236,[1]Freelancer!$G$1140:$G$2572,0),10))</f>
        <v>MD9_25_3</v>
      </c>
      <c r="S236" s="13" t="s">
        <v>39</v>
      </c>
      <c r="T236" s="13" t="str">
        <f aca="false">"y"&amp;S236&amp;"y"</f>
        <v>y1_3_7y</v>
      </c>
      <c r="U236" s="13" t="str">
        <f aca="false">INDEX([1]Lista!$O$2:$S$206,MATCH(Лист1!T236,[1]Lista!$P$2:$P$206,0),3)</f>
        <v>Ekvationer - Ekvationer med procent</v>
      </c>
      <c r="V236" s="13" t="str">
        <f aca="false">INDEX([1]Lista!$O$2:$S$206,MATCH(Лист1!T236,[1]Lista!$P$2:$P$206,0),4)</f>
        <v>T_1_3</v>
      </c>
      <c r="W236" s="13" t="str">
        <f aca="false">INDEX([1]Lista!$O$2:$S$206,MATCH(Лист1!T236,[1]Lista!$P$2:$P$206,0),5)</f>
        <v>Ekvationer</v>
      </c>
      <c r="X236" s="14" t="s">
        <v>32</v>
      </c>
    </row>
    <row r="237" customFormat="false" ht="23.85" hidden="false" customHeight="false" outlineLevel="0" collapsed="false">
      <c r="A237" s="7" t="n">
        <v>9789152302484</v>
      </c>
      <c r="B237" s="11" t="n">
        <v>1</v>
      </c>
      <c r="C237" s="11" t="s">
        <v>24</v>
      </c>
      <c r="D237" s="8" t="s">
        <v>25</v>
      </c>
      <c r="E237" s="8" t="s">
        <v>26</v>
      </c>
      <c r="F237" s="8" t="s">
        <v>191</v>
      </c>
      <c r="G237" s="8" t="s">
        <v>192</v>
      </c>
      <c r="H237" s="11" t="s">
        <v>193</v>
      </c>
      <c r="I237" s="11" t="n">
        <v>8</v>
      </c>
      <c r="J237" s="11"/>
      <c r="K237" s="10" t="str">
        <f aca="false">G237</f>
        <v>Blå kurs</v>
      </c>
      <c r="L237" s="11" t="s">
        <v>30</v>
      </c>
      <c r="M237" s="11" t="str">
        <f aca="false">B237&amp;"_"&amp;F237&amp;"_"&amp;H237&amp;"_"&amp;I237&amp;J237</f>
        <v>1_x1_3x_B_8</v>
      </c>
      <c r="N237" s="11" t="str">
        <f aca="false">A237&amp;"-"&amp;B237&amp;"-"&amp;F237&amp;"-"&amp;H237&amp;"-"&amp;I237&amp;J237</f>
        <v>9789152302484-1-x1_3x-B-8</v>
      </c>
      <c r="O237" s="11" t="str">
        <f aca="false">INDEX([1]'Kap 1'!$E$2:$H$1089,MATCH(Лист1!N237,[1]'Kap 1'!$E$2:$E$1089,0),4)</f>
        <v>Resonera</v>
      </c>
      <c r="P237" s="15"/>
      <c r="Q237" s="12" t="str">
        <f aca="false">INDEX([1]Freelancer!$A$1140:$J$2572,MATCH(Лист1!M237,[1]Freelancer!$G$1140:$G$2572,0),9)</f>
        <v>Skriv talen i storleksordning med det minsta först.</v>
      </c>
      <c r="R237" s="8" t="str">
        <f aca="false">IF(INDEX([1]Freelancer!$A$1140:$J$2572,MATCH(Лист1!M237,[1]Freelancer!$G$1140:$G$2572,0),10)=0,"",INDEX([1]Freelancer!$A$1140:$J$2572,MATCH(Лист1!M237,[1]Freelancer!$G$1140:$G$2572,0),10))</f>
        <v>MD9_26_1</v>
      </c>
      <c r="S237" s="13" t="s">
        <v>119</v>
      </c>
      <c r="T237" s="13" t="str">
        <f aca="false">"y"&amp;S237&amp;"y"</f>
        <v>y2_9y</v>
      </c>
      <c r="U237" s="13" t="str">
        <f aca="false">INDEX([1]Lista!$O$2:$S$206,MATCH(Лист1!T237,[1]Lista!$P$2:$P$206,0),3)</f>
        <v>Hastighet &amp; tid</v>
      </c>
      <c r="V237" s="13" t="str">
        <f aca="false">INDEX([1]Lista!$O$2:$S$206,MATCH(Лист1!T237,[1]Lista!$P$2:$P$206,0),4)</f>
        <v>SF_2_9</v>
      </c>
      <c r="W237" s="13" t="str">
        <f aca="false">INDEX([1]Lista!$O$2:$S$206,MATCH(Лист1!T237,[1]Lista!$P$2:$P$206,0),5)</f>
        <v>Hastighet &amp; tid</v>
      </c>
      <c r="X237" s="14" t="s">
        <v>32</v>
      </c>
    </row>
    <row r="238" customFormat="false" ht="23.85" hidden="false" customHeight="false" outlineLevel="0" collapsed="false">
      <c r="A238" s="7" t="n">
        <v>9789152302484</v>
      </c>
      <c r="B238" s="11" t="n">
        <v>1</v>
      </c>
      <c r="C238" s="11" t="s">
        <v>24</v>
      </c>
      <c r="D238" s="8" t="s">
        <v>25</v>
      </c>
      <c r="E238" s="8" t="s">
        <v>26</v>
      </c>
      <c r="F238" s="8" t="s">
        <v>191</v>
      </c>
      <c r="G238" s="8" t="s">
        <v>192</v>
      </c>
      <c r="H238" s="11" t="s">
        <v>193</v>
      </c>
      <c r="I238" s="11" t="n">
        <v>9</v>
      </c>
      <c r="J238" s="11"/>
      <c r="K238" s="10" t="str">
        <f aca="false">G238</f>
        <v>Blå kurs</v>
      </c>
      <c r="L238" s="11" t="s">
        <v>30</v>
      </c>
      <c r="M238" s="11" t="str">
        <f aca="false">B238&amp;"_"&amp;F238&amp;"_"&amp;H238&amp;"_"&amp;I238&amp;J238</f>
        <v>1_x1_3x_B_9</v>
      </c>
      <c r="N238" s="11" t="str">
        <f aca="false">A238&amp;"-"&amp;B238&amp;"-"&amp;F238&amp;"-"&amp;H238&amp;"-"&amp;I238&amp;J238</f>
        <v>9789152302484-1-x1_3x-B-9</v>
      </c>
      <c r="O238" s="11" t="str">
        <f aca="false">INDEX([1]'Kap 1'!$E$2:$H$1089,MATCH(Лист1!N238,[1]'Kap 1'!$E$2:$E$1089,0),4)</f>
        <v>Resonera</v>
      </c>
      <c r="P238" s="15"/>
      <c r="Q238" s="12" t="str">
        <f aca="false">INDEX([1]Freelancer!$A$1140:$J$2572,MATCH(Лист1!M238,[1]Freelancer!$G$1140:$G$2572,0),9)</f>
        <v>Temperaturen steg från -10° till +5°. Hur många grader steg temperaturen?</v>
      </c>
      <c r="R238" s="8"/>
      <c r="S238" s="13" t="s">
        <v>201</v>
      </c>
      <c r="T238" s="13" t="str">
        <f aca="false">"y"&amp;S238&amp;"y"</f>
        <v>y2_1_1y</v>
      </c>
      <c r="U238" s="13" t="str">
        <f aca="false">INDEX([1]Lista!$O$2:$S$206,MATCH(Лист1!T238,[1]Lista!$P$2:$P$206,0),3)</f>
        <v>Andragradsfunktionen - Funktionens graf</v>
      </c>
      <c r="V238" s="13" t="str">
        <f aca="false">INDEX([1]Lista!$O$2:$S$206,MATCH(Лист1!T238,[1]Lista!$P$2:$P$206,0),4)</f>
        <v>SF_2_1</v>
      </c>
      <c r="W238" s="13" t="str">
        <f aca="false">INDEX([1]Lista!$O$2:$S$206,MATCH(Лист1!T238,[1]Lista!$P$2:$P$206,0),5)</f>
        <v>Andragradsfunktionen</v>
      </c>
      <c r="X238" s="14" t="s">
        <v>32</v>
      </c>
    </row>
    <row r="239" customFormat="false" ht="23.85" hidden="false" customHeight="false" outlineLevel="0" collapsed="false">
      <c r="A239" s="7" t="n">
        <v>9789152302484</v>
      </c>
      <c r="B239" s="11" t="n">
        <v>1</v>
      </c>
      <c r="C239" s="11" t="s">
        <v>24</v>
      </c>
      <c r="D239" s="8" t="s">
        <v>25</v>
      </c>
      <c r="E239" s="8" t="s">
        <v>26</v>
      </c>
      <c r="F239" s="8" t="s">
        <v>191</v>
      </c>
      <c r="G239" s="8" t="s">
        <v>192</v>
      </c>
      <c r="H239" s="11" t="s">
        <v>193</v>
      </c>
      <c r="I239" s="11" t="n">
        <v>10</v>
      </c>
      <c r="J239" s="11"/>
      <c r="K239" s="10" t="str">
        <f aca="false">G239</f>
        <v>Blå kurs</v>
      </c>
      <c r="L239" s="11" t="s">
        <v>30</v>
      </c>
      <c r="M239" s="11" t="str">
        <f aca="false">B239&amp;"_"&amp;F239&amp;"_"&amp;H239&amp;"_"&amp;I239&amp;J239</f>
        <v>1_x1_3x_B_10</v>
      </c>
      <c r="N239" s="11" t="str">
        <f aca="false">A239&amp;"-"&amp;B239&amp;"-"&amp;F239&amp;"-"&amp;H239&amp;"-"&amp;I239&amp;J239</f>
        <v>9789152302484-1-x1_3x-B-10</v>
      </c>
      <c r="O239" s="11" t="str">
        <f aca="false">INDEX([1]'Kap 1'!$E$2:$H$1089,MATCH(Лист1!N239,[1]'Kap 1'!$E$2:$E$1089,0),4)</f>
        <v>Resonera</v>
      </c>
      <c r="P239" s="15"/>
      <c r="Q239" s="12" t="str">
        <f aca="false">INDEX([1]Freelancer!$A$1140:$J$2572,MATCH(Лист1!M239,[1]Freelancer!$G$1140:$G$2572,0),9)</f>
        <v>Temperaturen sjönk från +4° till -7°. Hur många grader sjönk temperaturen?</v>
      </c>
      <c r="R239" s="8"/>
      <c r="S239" s="13" t="s">
        <v>110</v>
      </c>
      <c r="T239" s="13" t="str">
        <f aca="false">"y"&amp;S239&amp;"y"</f>
        <v>y2_14y</v>
      </c>
      <c r="U239" s="13" t="str">
        <f aca="false">INDEX([1]Lista!$O$2:$S$206,MATCH(Лист1!T239,[1]Lista!$P$2:$P$206,0),3)</f>
        <v>Koordinatsystem</v>
      </c>
      <c r="V239" s="13" t="str">
        <f aca="false">INDEX([1]Lista!$O$2:$S$206,MATCH(Лист1!T239,[1]Lista!$P$2:$P$206,0),4)</f>
        <v>SF_2_14</v>
      </c>
      <c r="W239" s="13" t="str">
        <f aca="false">INDEX([1]Lista!$O$2:$S$206,MATCH(Лист1!T239,[1]Lista!$P$2:$P$206,0),5)</f>
        <v>Koordinatsystem</v>
      </c>
      <c r="X239" s="14" t="s">
        <v>32</v>
      </c>
    </row>
    <row r="240" customFormat="false" ht="15.65" hidden="false" customHeight="false" outlineLevel="0" collapsed="false">
      <c r="A240" s="7" t="n">
        <v>9789152302484</v>
      </c>
      <c r="B240" s="11" t="n">
        <v>1</v>
      </c>
      <c r="C240" s="11" t="s">
        <v>24</v>
      </c>
      <c r="D240" s="8" t="s">
        <v>25</v>
      </c>
      <c r="E240" s="8" t="s">
        <v>26</v>
      </c>
      <c r="F240" s="8" t="s">
        <v>191</v>
      </c>
      <c r="G240" s="8" t="s">
        <v>192</v>
      </c>
      <c r="H240" s="11" t="s">
        <v>193</v>
      </c>
      <c r="I240" s="11" t="n">
        <v>11</v>
      </c>
      <c r="J240" s="11" t="s">
        <v>33</v>
      </c>
      <c r="K240" s="10" t="str">
        <f aca="false">G240</f>
        <v>Blå kurs</v>
      </c>
      <c r="L240" s="11" t="s">
        <v>30</v>
      </c>
      <c r="M240" s="11" t="str">
        <f aca="false">B240&amp;"_"&amp;F240&amp;"_"&amp;H240&amp;"_"&amp;I240&amp;J240</f>
        <v>1_x1_3x_B_11a</v>
      </c>
      <c r="N240" s="11" t="str">
        <f aca="false">A240&amp;"-"&amp;B240&amp;"-"&amp;F240&amp;"-"&amp;H240&amp;"-"&amp;I240&amp;J240</f>
        <v>9789152302484-1-x1_3x-B-11a</v>
      </c>
      <c r="O240" s="11" t="str">
        <f aca="false">INDEX([1]'Kap 1'!$E$2:$H$1089,MATCH(Лист1!N240,[1]'Kap 1'!$E$2:$E$1089,0),4)</f>
        <v>Beräkna</v>
      </c>
      <c r="P240" s="15"/>
      <c r="Q240" s="12" t="str">
        <f aca="false">INDEX([1]Freelancer!$A$1140:$J$2572,MATCH(Лист1!M240,[1]Freelancer!$G$1140:$G$2572,0),9)</f>
        <v>Beräkna $(-10) + 10$</v>
      </c>
      <c r="R240" s="8" t="s">
        <v>202</v>
      </c>
      <c r="S240" s="13" t="s">
        <v>88</v>
      </c>
      <c r="T240" s="13" t="str">
        <f aca="false">"y"&amp;S240&amp;"y"</f>
        <v>y4_15_2y</v>
      </c>
      <c r="U240" s="13" t="str">
        <f aca="false">INDEX([1]Lista!$O$2:$S$206,MATCH(Лист1!T240,[1]Lista!$P$2:$P$206,0),3)</f>
        <v>Volym &amp; olika sorters kroppar - Pyramid och kon</v>
      </c>
      <c r="V240" s="13" t="str">
        <f aca="false">INDEX([1]Lista!$O$2:$S$206,MATCH(Лист1!T240,[1]Lista!$P$2:$P$206,0),4)</f>
        <v>G_4_15</v>
      </c>
      <c r="W240" s="13" t="str">
        <f aca="false">INDEX([1]Lista!$O$2:$S$206,MATCH(Лист1!T240,[1]Lista!$P$2:$P$206,0),5)</f>
        <v>Volym &amp; olika sorters kroppar</v>
      </c>
      <c r="X240" s="14" t="s">
        <v>32</v>
      </c>
    </row>
    <row r="241" customFormat="false" ht="15.65" hidden="false" customHeight="false" outlineLevel="0" collapsed="false">
      <c r="A241" s="7" t="n">
        <v>9789152302484</v>
      </c>
      <c r="B241" s="11" t="n">
        <v>1</v>
      </c>
      <c r="C241" s="11" t="s">
        <v>24</v>
      </c>
      <c r="D241" s="8" t="s">
        <v>25</v>
      </c>
      <c r="E241" s="8" t="s">
        <v>26</v>
      </c>
      <c r="F241" s="8" t="s">
        <v>191</v>
      </c>
      <c r="G241" s="8" t="s">
        <v>192</v>
      </c>
      <c r="H241" s="11" t="s">
        <v>193</v>
      </c>
      <c r="I241" s="11" t="n">
        <v>11</v>
      </c>
      <c r="J241" s="11" t="s">
        <v>36</v>
      </c>
      <c r="K241" s="10" t="str">
        <f aca="false">G241</f>
        <v>Blå kurs</v>
      </c>
      <c r="L241" s="11" t="s">
        <v>30</v>
      </c>
      <c r="M241" s="11" t="str">
        <f aca="false">B241&amp;"_"&amp;F241&amp;"_"&amp;H241&amp;"_"&amp;I241&amp;J241</f>
        <v>1_x1_3x_B_11b</v>
      </c>
      <c r="N241" s="11" t="str">
        <f aca="false">A241&amp;"-"&amp;B241&amp;"-"&amp;F241&amp;"-"&amp;H241&amp;"-"&amp;I241&amp;J241</f>
        <v>9789152302484-1-x1_3x-B-11b</v>
      </c>
      <c r="O241" s="11" t="str">
        <f aca="false">INDEX([1]'Kap 1'!$E$2:$H$1089,MATCH(Лист1!N241,[1]'Kap 1'!$E$2:$E$1089,0),4)</f>
        <v>Beräkna</v>
      </c>
      <c r="P241" s="15"/>
      <c r="Q241" s="12" t="str">
        <f aca="false">INDEX([1]Freelancer!$A$1140:$J$2572,MATCH(Лист1!M241,[1]Freelancer!$G$1140:$G$2572,0),9)</f>
        <v>Beräkna $(-10) + 12$</v>
      </c>
      <c r="R241" s="8" t="s">
        <v>202</v>
      </c>
      <c r="S241" s="13" t="s">
        <v>89</v>
      </c>
      <c r="T241" s="13" t="str">
        <f aca="false">"y"&amp;S241&amp;"y"</f>
        <v>y3_2_16y</v>
      </c>
      <c r="U241" s="13" t="str">
        <f aca="false">INDEX([1]Lista!$O$2:$S$206,MATCH(Лист1!T241,[1]Lista!$P$2:$P$206,0),3)</f>
        <v>Statistik - Histogram</v>
      </c>
      <c r="V241" s="13" t="str">
        <f aca="false">INDEX([1]Lista!$O$2:$S$206,MATCH(Лист1!T241,[1]Lista!$P$2:$P$206,0),4)</f>
        <v>SS_3_2</v>
      </c>
      <c r="W241" s="13" t="str">
        <f aca="false">INDEX([1]Lista!$O$2:$S$206,MATCH(Лист1!T241,[1]Lista!$P$2:$P$206,0),5)</f>
        <v>Statistik</v>
      </c>
      <c r="X241" s="14" t="s">
        <v>32</v>
      </c>
    </row>
    <row r="242" customFormat="false" ht="15.65" hidden="false" customHeight="false" outlineLevel="0" collapsed="false">
      <c r="A242" s="7" t="n">
        <v>9789152302484</v>
      </c>
      <c r="B242" s="11" t="n">
        <v>1</v>
      </c>
      <c r="C242" s="11" t="s">
        <v>24</v>
      </c>
      <c r="D242" s="8" t="s">
        <v>25</v>
      </c>
      <c r="E242" s="8" t="s">
        <v>26</v>
      </c>
      <c r="F242" s="8" t="s">
        <v>191</v>
      </c>
      <c r="G242" s="8" t="s">
        <v>192</v>
      </c>
      <c r="H242" s="11" t="s">
        <v>193</v>
      </c>
      <c r="I242" s="11" t="n">
        <v>11</v>
      </c>
      <c r="J242" s="11" t="s">
        <v>38</v>
      </c>
      <c r="K242" s="10" t="str">
        <f aca="false">G242</f>
        <v>Blå kurs</v>
      </c>
      <c r="L242" s="11" t="s">
        <v>30</v>
      </c>
      <c r="M242" s="11" t="str">
        <f aca="false">B242&amp;"_"&amp;F242&amp;"_"&amp;H242&amp;"_"&amp;I242&amp;J242</f>
        <v>1_x1_3x_B_11c</v>
      </c>
      <c r="N242" s="11" t="str">
        <f aca="false">A242&amp;"-"&amp;B242&amp;"-"&amp;F242&amp;"-"&amp;H242&amp;"-"&amp;I242&amp;J242</f>
        <v>9789152302484-1-x1_3x-B-11c</v>
      </c>
      <c r="O242" s="11" t="str">
        <f aca="false">INDEX([1]'Kap 1'!$E$2:$H$1089,MATCH(Лист1!N242,[1]'Kap 1'!$E$2:$E$1089,0),4)</f>
        <v>Beräkna</v>
      </c>
      <c r="P242" s="15"/>
      <c r="Q242" s="12" t="str">
        <f aca="false">INDEX([1]Freelancer!$A$1140:$J$2572,MATCH(Лист1!M242,[1]Freelancer!$G$1140:$G$2572,0),9)</f>
        <v>Beräkna $(-10) + 5$</v>
      </c>
      <c r="R242" s="8" t="s">
        <v>202</v>
      </c>
      <c r="S242" s="13" t="s">
        <v>147</v>
      </c>
      <c r="T242" s="13" t="str">
        <f aca="false">"y"&amp;S242&amp;"y"</f>
        <v>y1_2_6y</v>
      </c>
      <c r="U242" s="13" t="str">
        <f aca="false">INDEX([1]Lista!$O$2:$S$206,MATCH(Лист1!T242,[1]Lista!$P$2:$P$206,0),3)</f>
        <v>Bråk - Andelen av något</v>
      </c>
      <c r="V242" s="13" t="str">
        <f aca="false">INDEX([1]Lista!$O$2:$S$206,MATCH(Лист1!T242,[1]Lista!$P$2:$P$206,0),4)</f>
        <v>T_1_2</v>
      </c>
      <c r="W242" s="13" t="str">
        <f aca="false">INDEX([1]Lista!$O$2:$S$206,MATCH(Лист1!T242,[1]Lista!$P$2:$P$206,0),5)</f>
        <v>Bråk</v>
      </c>
      <c r="X242" s="14" t="s">
        <v>32</v>
      </c>
    </row>
    <row r="243" customFormat="false" ht="15.65" hidden="false" customHeight="false" outlineLevel="0" collapsed="false">
      <c r="A243" s="7" t="n">
        <v>9789152302484</v>
      </c>
      <c r="B243" s="11" t="n">
        <v>1</v>
      </c>
      <c r="C243" s="11" t="s">
        <v>24</v>
      </c>
      <c r="D243" s="8" t="s">
        <v>25</v>
      </c>
      <c r="E243" s="8" t="s">
        <v>26</v>
      </c>
      <c r="F243" s="8" t="s">
        <v>191</v>
      </c>
      <c r="G243" s="8" t="s">
        <v>192</v>
      </c>
      <c r="H243" s="11" t="s">
        <v>193</v>
      </c>
      <c r="I243" s="11" t="n">
        <v>12</v>
      </c>
      <c r="J243" s="11" t="s">
        <v>33</v>
      </c>
      <c r="K243" s="10" t="str">
        <f aca="false">G243</f>
        <v>Blå kurs</v>
      </c>
      <c r="L243" s="11" t="s">
        <v>30</v>
      </c>
      <c r="M243" s="11" t="str">
        <f aca="false">B243&amp;"_"&amp;F243&amp;"_"&amp;H243&amp;"_"&amp;I243&amp;J243</f>
        <v>1_x1_3x_B_12a</v>
      </c>
      <c r="N243" s="11" t="str">
        <f aca="false">A243&amp;"-"&amp;B243&amp;"-"&amp;F243&amp;"-"&amp;H243&amp;"-"&amp;I243&amp;J243</f>
        <v>9789152302484-1-x1_3x-B-12a</v>
      </c>
      <c r="O243" s="11" t="str">
        <f aca="false">INDEX([1]'Kap 1'!$E$2:$H$1089,MATCH(Лист1!N243,[1]'Kap 1'!$E$2:$E$1089,0),4)</f>
        <v>Beräkna</v>
      </c>
      <c r="P243" s="15"/>
      <c r="Q243" s="12" t="str">
        <f aca="false">INDEX([1]Freelancer!$A$1140:$J$2572,MATCH(Лист1!M243,[1]Freelancer!$G$1140:$G$2572,0),9)</f>
        <v>Beräkna $8 + (-8)$</v>
      </c>
      <c r="R243" s="8" t="s">
        <v>202</v>
      </c>
      <c r="S243" s="13" t="s">
        <v>173</v>
      </c>
      <c r="T243" s="13" t="str">
        <f aca="false">"y"&amp;S243&amp;"y"</f>
        <v>y1_12_2y</v>
      </c>
      <c r="U243" s="13" t="str">
        <f aca="false">INDEX([1]Lista!$O$2:$S$206,MATCH(Лист1!T243,[1]Lista!$P$2:$P$206,0),3)</f>
        <v>Potenser - Kvadrat &amp; kvadratrötter</v>
      </c>
      <c r="V243" s="13" t="str">
        <f aca="false">INDEX([1]Lista!$O$2:$S$206,MATCH(Лист1!T243,[1]Lista!$P$2:$P$206,0),4)</f>
        <v>T_1_12</v>
      </c>
      <c r="W243" s="13" t="str">
        <f aca="false">INDEX([1]Lista!$O$2:$S$206,MATCH(Лист1!T243,[1]Lista!$P$2:$P$206,0),5)</f>
        <v>Potenser</v>
      </c>
      <c r="X243" s="14" t="s">
        <v>32</v>
      </c>
    </row>
    <row r="244" customFormat="false" ht="15.65" hidden="false" customHeight="false" outlineLevel="0" collapsed="false">
      <c r="A244" s="7" t="n">
        <v>9789152302484</v>
      </c>
      <c r="B244" s="11" t="n">
        <v>1</v>
      </c>
      <c r="C244" s="11" t="s">
        <v>24</v>
      </c>
      <c r="D244" s="8" t="s">
        <v>25</v>
      </c>
      <c r="E244" s="8" t="s">
        <v>26</v>
      </c>
      <c r="F244" s="8" t="s">
        <v>191</v>
      </c>
      <c r="G244" s="8" t="s">
        <v>192</v>
      </c>
      <c r="H244" s="11" t="s">
        <v>193</v>
      </c>
      <c r="I244" s="11" t="n">
        <v>12</v>
      </c>
      <c r="J244" s="11" t="s">
        <v>36</v>
      </c>
      <c r="K244" s="10" t="str">
        <f aca="false">G244</f>
        <v>Blå kurs</v>
      </c>
      <c r="L244" s="11" t="s">
        <v>30</v>
      </c>
      <c r="M244" s="11" t="str">
        <f aca="false">B244&amp;"_"&amp;F244&amp;"_"&amp;H244&amp;"_"&amp;I244&amp;J244</f>
        <v>1_x1_3x_B_12b</v>
      </c>
      <c r="N244" s="11" t="str">
        <f aca="false">A244&amp;"-"&amp;B244&amp;"-"&amp;F244&amp;"-"&amp;H244&amp;"-"&amp;I244&amp;J244</f>
        <v>9789152302484-1-x1_3x-B-12b</v>
      </c>
      <c r="O244" s="11" t="str">
        <f aca="false">INDEX([1]'Kap 1'!$E$2:$H$1089,MATCH(Лист1!N244,[1]'Kap 1'!$E$2:$E$1089,0),4)</f>
        <v>Beräkna</v>
      </c>
      <c r="P244" s="15"/>
      <c r="Q244" s="12" t="str">
        <f aca="false">INDEX([1]Freelancer!$A$1140:$J$2572,MATCH(Лист1!M244,[1]Freelancer!$G$1140:$G$2572,0),9)</f>
        <v>Beräkna $8 + (-5)$</v>
      </c>
      <c r="R244" s="8" t="s">
        <v>202</v>
      </c>
      <c r="S244" s="13" t="s">
        <v>90</v>
      </c>
      <c r="T244" s="13" t="str">
        <f aca="false">"y"&amp;S244&amp;"y"</f>
        <v>y2_24y</v>
      </c>
      <c r="U244" s="13" t="str">
        <f aca="false">INDEX([1]Lista!$O$2:$S$206,MATCH(Лист1!T244,[1]Lista!$P$2:$P$206,0),3)</f>
        <v>Variabler och uttryck</v>
      </c>
      <c r="V244" s="13" t="str">
        <f aca="false">INDEX([1]Lista!$O$2:$S$206,MATCH(Лист1!T244,[1]Lista!$P$2:$P$206,0),4)</f>
        <v>SF_2_24</v>
      </c>
      <c r="W244" s="13" t="str">
        <f aca="false">INDEX([1]Lista!$O$2:$S$206,MATCH(Лист1!T244,[1]Lista!$P$2:$P$206,0),5)</f>
        <v>Variabler och uttryck</v>
      </c>
      <c r="X244" s="14" t="s">
        <v>32</v>
      </c>
    </row>
    <row r="245" customFormat="false" ht="15.65" hidden="false" customHeight="false" outlineLevel="0" collapsed="false">
      <c r="A245" s="7" t="n">
        <v>9789152302484</v>
      </c>
      <c r="B245" s="11" t="n">
        <v>1</v>
      </c>
      <c r="C245" s="11" t="s">
        <v>24</v>
      </c>
      <c r="D245" s="8" t="s">
        <v>25</v>
      </c>
      <c r="E245" s="8" t="s">
        <v>26</v>
      </c>
      <c r="F245" s="8" t="s">
        <v>191</v>
      </c>
      <c r="G245" s="8" t="s">
        <v>192</v>
      </c>
      <c r="H245" s="11" t="s">
        <v>193</v>
      </c>
      <c r="I245" s="11" t="n">
        <v>12</v>
      </c>
      <c r="J245" s="11" t="s">
        <v>38</v>
      </c>
      <c r="K245" s="10" t="str">
        <f aca="false">G245</f>
        <v>Blå kurs</v>
      </c>
      <c r="L245" s="11" t="s">
        <v>30</v>
      </c>
      <c r="M245" s="11" t="str">
        <f aca="false">B245&amp;"_"&amp;F245&amp;"_"&amp;H245&amp;"_"&amp;I245&amp;J245</f>
        <v>1_x1_3x_B_12c</v>
      </c>
      <c r="N245" s="11" t="str">
        <f aca="false">A245&amp;"-"&amp;B245&amp;"-"&amp;F245&amp;"-"&amp;H245&amp;"-"&amp;I245&amp;J245</f>
        <v>9789152302484-1-x1_3x-B-12c</v>
      </c>
      <c r="O245" s="11" t="str">
        <f aca="false">INDEX([1]'Kap 1'!$E$2:$H$1089,MATCH(Лист1!N245,[1]'Kap 1'!$E$2:$E$1089,0),4)</f>
        <v>Beräkna</v>
      </c>
      <c r="P245" s="15"/>
      <c r="Q245" s="12" t="str">
        <f aca="false">INDEX([1]Freelancer!$A$1140:$J$2572,MATCH(Лист1!M245,[1]Freelancer!$G$1140:$G$2572,0),9)</f>
        <v>Beräkna $8 + (-12)$</v>
      </c>
      <c r="R245" s="8" t="s">
        <v>202</v>
      </c>
      <c r="S245" s="13" t="s">
        <v>85</v>
      </c>
      <c r="T245" s="13" t="str">
        <f aca="false">"y"&amp;S245&amp;"y"</f>
        <v>y4_23_2y</v>
      </c>
      <c r="U245" s="13" t="str">
        <f aca="false">INDEX([1]Lista!$O$2:$S$206,MATCH(Лист1!T245,[1]Lista!$P$2:$P$206,0),3)</f>
        <v>Vektorer - Längd</v>
      </c>
      <c r="V245" s="13" t="str">
        <f aca="false">INDEX([1]Lista!$O$2:$S$206,MATCH(Лист1!T245,[1]Lista!$P$2:$P$206,0),4)</f>
        <v>G_4_23</v>
      </c>
      <c r="W245" s="13" t="str">
        <f aca="false">INDEX([1]Lista!$O$2:$S$206,MATCH(Лист1!T245,[1]Lista!$P$2:$P$206,0),5)</f>
        <v>Vektorer</v>
      </c>
      <c r="X245" s="14" t="s">
        <v>32</v>
      </c>
    </row>
    <row r="246" customFormat="false" ht="23.85" hidden="false" customHeight="false" outlineLevel="0" collapsed="false">
      <c r="A246" s="7" t="n">
        <v>9789152302484</v>
      </c>
      <c r="B246" s="11" t="n">
        <v>1</v>
      </c>
      <c r="C246" s="11" t="s">
        <v>24</v>
      </c>
      <c r="D246" s="8" t="s">
        <v>25</v>
      </c>
      <c r="E246" s="8" t="s">
        <v>26</v>
      </c>
      <c r="F246" s="8" t="s">
        <v>191</v>
      </c>
      <c r="G246" s="8" t="s">
        <v>192</v>
      </c>
      <c r="H246" s="11" t="s">
        <v>193</v>
      </c>
      <c r="I246" s="11" t="n">
        <v>13</v>
      </c>
      <c r="J246" s="11" t="s">
        <v>33</v>
      </c>
      <c r="K246" s="10" t="str">
        <f aca="false">G246</f>
        <v>Blå kurs</v>
      </c>
      <c r="L246" s="11" t="s">
        <v>30</v>
      </c>
      <c r="M246" s="11" t="str">
        <f aca="false">B246&amp;"_"&amp;F246&amp;"_"&amp;H246&amp;"_"&amp;I246&amp;J246</f>
        <v>1_x1_3x_B_13a</v>
      </c>
      <c r="N246" s="11" t="str">
        <f aca="false">A246&amp;"-"&amp;B246&amp;"-"&amp;F246&amp;"-"&amp;H246&amp;"-"&amp;I246&amp;J246</f>
        <v>9789152302484-1-x1_3x-B-13a</v>
      </c>
      <c r="O246" s="11" t="str">
        <f aca="false">INDEX([1]'Kap 1'!$E$2:$H$1089,MATCH(Лист1!N246,[1]'Kap 1'!$E$2:$E$1089,0),4)</f>
        <v>Beräkna</v>
      </c>
      <c r="P246" s="15"/>
      <c r="Q246" s="12" t="str">
        <f aca="false">INDEX([1]Freelancer!$A$1140:$J$2572,MATCH(Лист1!M246,[1]Freelancer!$G$1140:$G$2572,0),9)</f>
        <v>Minska med ett positivt tal. Värdet minskar. $10 - 10$</v>
      </c>
      <c r="R246" s="8" t="s">
        <v>202</v>
      </c>
      <c r="S246" s="13" t="s">
        <v>203</v>
      </c>
      <c r="T246" s="13" t="str">
        <f aca="false">"y"&amp;S246&amp;"y"</f>
        <v>y2_5y</v>
      </c>
      <c r="U246" s="13" t="str">
        <f aca="false">INDEX([1]Lista!$O$2:$S$206,MATCH(Лист1!T246,[1]Lista!$P$2:$P$206,0),3)</f>
        <v>Diagram &amp; tabeller</v>
      </c>
      <c r="V246" s="13" t="str">
        <f aca="false">INDEX([1]Lista!$O$2:$S$206,MATCH(Лист1!T246,[1]Lista!$P$2:$P$206,0),4)</f>
        <v>SF_2_5</v>
      </c>
      <c r="W246" s="13" t="str">
        <f aca="false">INDEX([1]Lista!$O$2:$S$206,MATCH(Лист1!T246,[1]Lista!$P$2:$P$206,0),5)</f>
        <v>Diagram &amp; tabeller</v>
      </c>
      <c r="X246" s="14" t="s">
        <v>32</v>
      </c>
    </row>
    <row r="247" customFormat="false" ht="23.85" hidden="false" customHeight="false" outlineLevel="0" collapsed="false">
      <c r="A247" s="7" t="n">
        <v>9789152302484</v>
      </c>
      <c r="B247" s="11" t="n">
        <v>1</v>
      </c>
      <c r="C247" s="11" t="s">
        <v>24</v>
      </c>
      <c r="D247" s="8" t="s">
        <v>25</v>
      </c>
      <c r="E247" s="8" t="s">
        <v>26</v>
      </c>
      <c r="F247" s="8" t="s">
        <v>191</v>
      </c>
      <c r="G247" s="8" t="s">
        <v>192</v>
      </c>
      <c r="H247" s="11" t="s">
        <v>193</v>
      </c>
      <c r="I247" s="11" t="n">
        <v>13</v>
      </c>
      <c r="J247" s="11" t="s">
        <v>36</v>
      </c>
      <c r="K247" s="10" t="str">
        <f aca="false">G247</f>
        <v>Blå kurs</v>
      </c>
      <c r="L247" s="11" t="s">
        <v>30</v>
      </c>
      <c r="M247" s="11" t="str">
        <f aca="false">B247&amp;"_"&amp;F247&amp;"_"&amp;H247&amp;"_"&amp;I247&amp;J247</f>
        <v>1_x1_3x_B_13b</v>
      </c>
      <c r="N247" s="11" t="str">
        <f aca="false">A247&amp;"-"&amp;B247&amp;"-"&amp;F247&amp;"-"&amp;H247&amp;"-"&amp;I247&amp;J247</f>
        <v>9789152302484-1-x1_3x-B-13b</v>
      </c>
      <c r="O247" s="11" t="str">
        <f aca="false">INDEX([1]'Kap 1'!$E$2:$H$1089,MATCH(Лист1!N247,[1]'Kap 1'!$E$2:$E$1089,0),4)</f>
        <v>Beräkna</v>
      </c>
      <c r="P247" s="15"/>
      <c r="Q247" s="12" t="str">
        <f aca="false">INDEX([1]Freelancer!$A$1140:$J$2572,MATCH(Лист1!M247,[1]Freelancer!$G$1140:$G$2572,0),9)</f>
        <v>Minska med ett positivt tal. Värdet minskar. $5 - 6$</v>
      </c>
      <c r="R247" s="8" t="s">
        <v>202</v>
      </c>
      <c r="S247" s="13" t="s">
        <v>71</v>
      </c>
      <c r="T247" s="13" t="str">
        <f aca="false">"y"&amp;S247&amp;"y"</f>
        <v>y1_5_2y</v>
      </c>
      <c r="U247" s="13" t="str">
        <f aca="false">INDEX([1]Lista!$O$2:$S$206,MATCH(Лист1!T247,[1]Lista!$P$2:$P$206,0),3)</f>
        <v>Ekvationssystem - Grafisk lösning</v>
      </c>
      <c r="V247" s="13" t="str">
        <f aca="false">INDEX([1]Lista!$O$2:$S$206,MATCH(Лист1!T247,[1]Lista!$P$2:$P$206,0),4)</f>
        <v>T_1_5</v>
      </c>
      <c r="W247" s="13" t="str">
        <f aca="false">INDEX([1]Lista!$O$2:$S$206,MATCH(Лист1!T247,[1]Lista!$P$2:$P$206,0),5)</f>
        <v>Ekvationssystem</v>
      </c>
      <c r="X247" s="14" t="s">
        <v>32</v>
      </c>
    </row>
    <row r="248" customFormat="false" ht="23.85" hidden="false" customHeight="false" outlineLevel="0" collapsed="false">
      <c r="A248" s="7" t="n">
        <v>9789152302484</v>
      </c>
      <c r="B248" s="11" t="n">
        <v>1</v>
      </c>
      <c r="C248" s="11" t="s">
        <v>24</v>
      </c>
      <c r="D248" s="8" t="s">
        <v>25</v>
      </c>
      <c r="E248" s="8" t="s">
        <v>26</v>
      </c>
      <c r="F248" s="8" t="s">
        <v>191</v>
      </c>
      <c r="G248" s="8" t="s">
        <v>192</v>
      </c>
      <c r="H248" s="11" t="s">
        <v>193</v>
      </c>
      <c r="I248" s="11" t="n">
        <v>13</v>
      </c>
      <c r="J248" s="11" t="s">
        <v>38</v>
      </c>
      <c r="K248" s="10" t="str">
        <f aca="false">G248</f>
        <v>Blå kurs</v>
      </c>
      <c r="L248" s="11" t="s">
        <v>30</v>
      </c>
      <c r="M248" s="11" t="str">
        <f aca="false">B248&amp;"_"&amp;F248&amp;"_"&amp;H248&amp;"_"&amp;I248&amp;J248</f>
        <v>1_x1_3x_B_13c</v>
      </c>
      <c r="N248" s="11" t="str">
        <f aca="false">A248&amp;"-"&amp;B248&amp;"-"&amp;F248&amp;"-"&amp;H248&amp;"-"&amp;I248&amp;J248</f>
        <v>9789152302484-1-x1_3x-B-13c</v>
      </c>
      <c r="O248" s="11" t="str">
        <f aca="false">INDEX([1]'Kap 1'!$E$2:$H$1089,MATCH(Лист1!N248,[1]'Kap 1'!$E$2:$E$1089,0),4)</f>
        <v>Beräkna</v>
      </c>
      <c r="P248" s="15"/>
      <c r="Q248" s="12" t="str">
        <f aca="false">INDEX([1]Freelancer!$A$1140:$J$2572,MATCH(Лист1!M248,[1]Freelancer!$G$1140:$G$2572,0),9)</f>
        <v>Minska med ett positivt tal. Värdet minskar. $5 - 9$</v>
      </c>
      <c r="R248" s="8" t="s">
        <v>202</v>
      </c>
      <c r="S248" s="13" t="s">
        <v>65</v>
      </c>
      <c r="T248" s="13" t="str">
        <f aca="false">"y"&amp;S248&amp;"y"</f>
        <v>y4_8y</v>
      </c>
      <c r="U248" s="13" t="str">
        <f aca="false">INDEX([1]Lista!$O$2:$S$206,MATCH(Лист1!T248,[1]Lista!$P$2:$P$206,0),3)</f>
        <v>Gradskiva</v>
      </c>
      <c r="V248" s="13" t="str">
        <f aca="false">INDEX([1]Lista!$O$2:$S$206,MATCH(Лист1!T248,[1]Lista!$P$2:$P$206,0),4)</f>
        <v>G_4_8</v>
      </c>
      <c r="W248" s="13" t="str">
        <f aca="false">INDEX([1]Lista!$O$2:$S$206,MATCH(Лист1!T248,[1]Lista!$P$2:$P$206,0),5)</f>
        <v>Gradskiva</v>
      </c>
      <c r="X248" s="14" t="s">
        <v>32</v>
      </c>
    </row>
    <row r="249" customFormat="false" ht="23.85" hidden="false" customHeight="false" outlineLevel="0" collapsed="false">
      <c r="A249" s="7" t="n">
        <v>9789152302484</v>
      </c>
      <c r="B249" s="11" t="n">
        <v>1</v>
      </c>
      <c r="C249" s="11" t="s">
        <v>24</v>
      </c>
      <c r="D249" s="8" t="s">
        <v>25</v>
      </c>
      <c r="E249" s="8" t="s">
        <v>26</v>
      </c>
      <c r="F249" s="8" t="s">
        <v>191</v>
      </c>
      <c r="G249" s="8" t="s">
        <v>192</v>
      </c>
      <c r="H249" s="11" t="s">
        <v>193</v>
      </c>
      <c r="I249" s="11" t="n">
        <v>14</v>
      </c>
      <c r="J249" s="11" t="s">
        <v>33</v>
      </c>
      <c r="K249" s="10" t="str">
        <f aca="false">G249</f>
        <v>Blå kurs</v>
      </c>
      <c r="L249" s="11" t="s">
        <v>30</v>
      </c>
      <c r="M249" s="11" t="str">
        <f aca="false">B249&amp;"_"&amp;F249&amp;"_"&amp;H249&amp;"_"&amp;I249&amp;J249</f>
        <v>1_x1_3x_B_14a</v>
      </c>
      <c r="N249" s="11" t="str">
        <f aca="false">A249&amp;"-"&amp;B249&amp;"-"&amp;F249&amp;"-"&amp;H249&amp;"-"&amp;I249&amp;J249</f>
        <v>9789152302484-1-x1_3x-B-14a</v>
      </c>
      <c r="O249" s="11" t="str">
        <f aca="false">INDEX([1]'Kap 1'!$E$2:$H$1089,MATCH(Лист1!N249,[1]'Kap 1'!$E$2:$E$1089,0),4)</f>
        <v>Beräkna</v>
      </c>
      <c r="P249" s="15"/>
      <c r="Q249" s="12" t="str">
        <f aca="false">INDEX([1]Freelancer!$A$1140:$J$2572,MATCH(Лист1!M249,[1]Freelancer!$G$1140:$G$2572,0),9)</f>
        <v>Minska med ett negativt tal. Värdet ökar. $10 - (-10)$</v>
      </c>
      <c r="R249" s="8" t="s">
        <v>202</v>
      </c>
      <c r="S249" s="13" t="s">
        <v>133</v>
      </c>
      <c r="T249" s="13" t="str">
        <f aca="false">"y"&amp;S249&amp;"y"</f>
        <v>y4_9y</v>
      </c>
      <c r="U249" s="13" t="str">
        <f aca="false">INDEX([1]Lista!$O$2:$S$206,MATCH(Лист1!T249,[1]Lista!$P$2:$P$206,0),3)</f>
        <v>Implikation och ekvivalens</v>
      </c>
      <c r="V249" s="13" t="str">
        <f aca="false">INDEX([1]Lista!$O$2:$S$206,MATCH(Лист1!T249,[1]Lista!$P$2:$P$206,0),4)</f>
        <v>G_4_9</v>
      </c>
      <c r="W249" s="13" t="str">
        <f aca="false">INDEX([1]Lista!$O$2:$S$206,MATCH(Лист1!T249,[1]Lista!$P$2:$P$206,0),5)</f>
        <v>Implikation och ekvivalens</v>
      </c>
      <c r="X249" s="14" t="s">
        <v>32</v>
      </c>
    </row>
    <row r="250" customFormat="false" ht="23.85" hidden="false" customHeight="false" outlineLevel="0" collapsed="false">
      <c r="A250" s="7" t="n">
        <v>9789152302484</v>
      </c>
      <c r="B250" s="11" t="n">
        <v>1</v>
      </c>
      <c r="C250" s="11" t="s">
        <v>24</v>
      </c>
      <c r="D250" s="8" t="s">
        <v>25</v>
      </c>
      <c r="E250" s="8" t="s">
        <v>26</v>
      </c>
      <c r="F250" s="8" t="s">
        <v>191</v>
      </c>
      <c r="G250" s="8" t="s">
        <v>192</v>
      </c>
      <c r="H250" s="11" t="s">
        <v>193</v>
      </c>
      <c r="I250" s="11" t="n">
        <v>14</v>
      </c>
      <c r="J250" s="11" t="s">
        <v>36</v>
      </c>
      <c r="K250" s="10" t="str">
        <f aca="false">G250</f>
        <v>Blå kurs</v>
      </c>
      <c r="L250" s="11" t="s">
        <v>30</v>
      </c>
      <c r="M250" s="11" t="str">
        <f aca="false">B250&amp;"_"&amp;F250&amp;"_"&amp;H250&amp;"_"&amp;I250&amp;J250</f>
        <v>1_x1_3x_B_14b</v>
      </c>
      <c r="N250" s="11" t="str">
        <f aca="false">A250&amp;"-"&amp;B250&amp;"-"&amp;F250&amp;"-"&amp;H250&amp;"-"&amp;I250&amp;J250</f>
        <v>9789152302484-1-x1_3x-B-14b</v>
      </c>
      <c r="O250" s="11" t="str">
        <f aca="false">INDEX([1]'Kap 1'!$E$2:$H$1089,MATCH(Лист1!N250,[1]'Kap 1'!$E$2:$E$1089,0),4)</f>
        <v>Beräkna</v>
      </c>
      <c r="P250" s="15"/>
      <c r="Q250" s="12" t="str">
        <f aca="false">INDEX([1]Freelancer!$A$1140:$J$2572,MATCH(Лист1!M250,[1]Freelancer!$G$1140:$G$2572,0),9)</f>
        <v>Minska med ett negativt tal. Värdet ökar. $5 - (-6)$</v>
      </c>
      <c r="R250" s="8" t="s">
        <v>202</v>
      </c>
      <c r="S250" s="13" t="s">
        <v>57</v>
      </c>
      <c r="T250" s="13" t="str">
        <f aca="false">"y"&amp;S250&amp;"y"</f>
        <v>y1_17_9y</v>
      </c>
      <c r="U250" s="13" t="str">
        <f aca="false">INDEX([1]Lista!$O$2:$S$206,MATCH(Лист1!T250,[1]Lista!$P$2:$P$206,0),3)</f>
        <v>Tal - Reella tal</v>
      </c>
      <c r="V250" s="13" t="str">
        <f aca="false">INDEX([1]Lista!$O$2:$S$206,MATCH(Лист1!T250,[1]Lista!$P$2:$P$206,0),4)</f>
        <v>T_1_17</v>
      </c>
      <c r="W250" s="13" t="str">
        <f aca="false">INDEX([1]Lista!$O$2:$S$206,MATCH(Лист1!T250,[1]Lista!$P$2:$P$206,0),5)</f>
        <v>Tal</v>
      </c>
      <c r="X250" s="14" t="s">
        <v>32</v>
      </c>
    </row>
    <row r="251" customFormat="false" ht="23.85" hidden="false" customHeight="false" outlineLevel="0" collapsed="false">
      <c r="A251" s="7" t="n">
        <v>9789152302484</v>
      </c>
      <c r="B251" s="11" t="n">
        <v>1</v>
      </c>
      <c r="C251" s="11" t="s">
        <v>24</v>
      </c>
      <c r="D251" s="8" t="s">
        <v>25</v>
      </c>
      <c r="E251" s="8" t="s">
        <v>26</v>
      </c>
      <c r="F251" s="8" t="s">
        <v>191</v>
      </c>
      <c r="G251" s="8" t="s">
        <v>192</v>
      </c>
      <c r="H251" s="11" t="s">
        <v>193</v>
      </c>
      <c r="I251" s="11" t="n">
        <v>14</v>
      </c>
      <c r="J251" s="11" t="s">
        <v>38</v>
      </c>
      <c r="K251" s="10" t="str">
        <f aca="false">G251</f>
        <v>Blå kurs</v>
      </c>
      <c r="L251" s="11" t="s">
        <v>30</v>
      </c>
      <c r="M251" s="11" t="str">
        <f aca="false">B251&amp;"_"&amp;F251&amp;"_"&amp;H251&amp;"_"&amp;I251&amp;J251</f>
        <v>1_x1_3x_B_14c</v>
      </c>
      <c r="N251" s="11" t="str">
        <f aca="false">A251&amp;"-"&amp;B251&amp;"-"&amp;F251&amp;"-"&amp;H251&amp;"-"&amp;I251&amp;J251</f>
        <v>9789152302484-1-x1_3x-B-14c</v>
      </c>
      <c r="O251" s="11" t="str">
        <f aca="false">INDEX([1]'Kap 1'!$E$2:$H$1089,MATCH(Лист1!N251,[1]'Kap 1'!$E$2:$E$1089,0),4)</f>
        <v>Beräkna</v>
      </c>
      <c r="P251" s="15"/>
      <c r="Q251" s="12" t="str">
        <f aca="false">INDEX([1]Freelancer!$A$1140:$J$2572,MATCH(Лист1!M251,[1]Freelancer!$G$1140:$G$2572,0),9)</f>
        <v>Minska med ett negativt tal. Värdet ökar. $5 - (-9)$</v>
      </c>
      <c r="R251" s="8" t="s">
        <v>202</v>
      </c>
      <c r="S251" s="13" t="s">
        <v>131</v>
      </c>
      <c r="T251" s="13" t="str">
        <f aca="false">"y"&amp;S251&amp;"y"</f>
        <v>y6_3y</v>
      </c>
      <c r="U251" s="13" t="str">
        <f aca="false">INDEX([1]Lista!$O$2:$S$206,MATCH(Лист1!T251,[1]Lista!$P$2:$P$206,0),3)</f>
        <v>Problemlösning - Sannolikhet och statistik</v>
      </c>
      <c r="V251" s="13" t="str">
        <f aca="false">INDEX([1]Lista!$O$2:$S$206,MATCH(Лист1!T251,[1]Lista!$P$2:$P$206,0),4)</f>
        <v>P_6_3</v>
      </c>
      <c r="W251" s="13" t="str">
        <f aca="false">INDEX([1]Lista!$O$2:$S$206,MATCH(Лист1!T251,[1]Lista!$P$2:$P$206,0),5)</f>
        <v>Problemlösning - Sannolikhet och statistik</v>
      </c>
      <c r="X251" s="14" t="s">
        <v>32</v>
      </c>
    </row>
    <row r="252" customFormat="false" ht="23.85" hidden="false" customHeight="false" outlineLevel="0" collapsed="false">
      <c r="A252" s="7" t="n">
        <v>9789152302484</v>
      </c>
      <c r="B252" s="11" t="n">
        <v>1</v>
      </c>
      <c r="C252" s="11" t="s">
        <v>24</v>
      </c>
      <c r="D252" s="8" t="s">
        <v>25</v>
      </c>
      <c r="E252" s="8" t="s">
        <v>26</v>
      </c>
      <c r="F252" s="8" t="s">
        <v>191</v>
      </c>
      <c r="G252" s="8" t="s">
        <v>192</v>
      </c>
      <c r="H252" s="11" t="s">
        <v>193</v>
      </c>
      <c r="I252" s="11" t="n">
        <v>15</v>
      </c>
      <c r="J252" s="11" t="s">
        <v>33</v>
      </c>
      <c r="K252" s="10" t="str">
        <f aca="false">G252</f>
        <v>Blå kurs</v>
      </c>
      <c r="L252" s="11" t="s">
        <v>30</v>
      </c>
      <c r="M252" s="11" t="str">
        <f aca="false">B252&amp;"_"&amp;F252&amp;"_"&amp;H252&amp;"_"&amp;I252&amp;J252</f>
        <v>1_x1_3x_B_15a</v>
      </c>
      <c r="N252" s="11" t="str">
        <f aca="false">A252&amp;"-"&amp;B252&amp;"-"&amp;F252&amp;"-"&amp;H252&amp;"-"&amp;I252&amp;J252</f>
        <v>9789152302484-1-x1_3x-B-15a</v>
      </c>
      <c r="O252" s="11" t="str">
        <f aca="false">INDEX([1]'Kap 1'!$E$2:$H$1089,MATCH(Лист1!N252,[1]'Kap 1'!$E$2:$E$1089,0),4)</f>
        <v>Beräkna</v>
      </c>
      <c r="P252" s="15"/>
      <c r="Q252" s="12" t="str">
        <f aca="false">INDEX([1]Freelancer!$A$1140:$J$2572,MATCH(Лист1!M252,[1]Freelancer!$G$1140:$G$2572,0),9)</f>
        <v>Minska med ett negativt tal. Värdet ökar. $(-8) - (-3)$</v>
      </c>
      <c r="R252" s="8" t="s">
        <v>202</v>
      </c>
      <c r="S252" s="13" t="s">
        <v>68</v>
      </c>
      <c r="T252" s="13" t="str">
        <f aca="false">"y"&amp;S252&amp;"y"</f>
        <v>y3_1_1y</v>
      </c>
      <c r="U252" s="13" t="str">
        <f aca="false">INDEX([1]Lista!$O$2:$S$206,MATCH(Лист1!T252,[1]Lista!$P$2:$P$206,0),3)</f>
        <v>Sannolikhetslära - Beroende händelser</v>
      </c>
      <c r="V252" s="13" t="str">
        <f aca="false">INDEX([1]Lista!$O$2:$S$206,MATCH(Лист1!T252,[1]Lista!$P$2:$P$206,0),4)</f>
        <v>SS_3_1</v>
      </c>
      <c r="W252" s="13" t="str">
        <f aca="false">INDEX([1]Lista!$O$2:$S$206,MATCH(Лист1!T252,[1]Lista!$P$2:$P$206,0),5)</f>
        <v>Sannolikhetslära</v>
      </c>
      <c r="X252" s="14" t="s">
        <v>32</v>
      </c>
    </row>
    <row r="253" customFormat="false" ht="23.85" hidden="false" customHeight="false" outlineLevel="0" collapsed="false">
      <c r="A253" s="7" t="n">
        <v>9789152302484</v>
      </c>
      <c r="B253" s="11" t="n">
        <v>1</v>
      </c>
      <c r="C253" s="11" t="s">
        <v>24</v>
      </c>
      <c r="D253" s="8" t="s">
        <v>25</v>
      </c>
      <c r="E253" s="8" t="s">
        <v>26</v>
      </c>
      <c r="F253" s="8" t="s">
        <v>191</v>
      </c>
      <c r="G253" s="8" t="s">
        <v>192</v>
      </c>
      <c r="H253" s="11" t="s">
        <v>193</v>
      </c>
      <c r="I253" s="11" t="n">
        <v>15</v>
      </c>
      <c r="J253" s="11" t="s">
        <v>36</v>
      </c>
      <c r="K253" s="10" t="str">
        <f aca="false">G253</f>
        <v>Blå kurs</v>
      </c>
      <c r="L253" s="11" t="s">
        <v>30</v>
      </c>
      <c r="M253" s="11" t="str">
        <f aca="false">B253&amp;"_"&amp;F253&amp;"_"&amp;H253&amp;"_"&amp;I253&amp;J253</f>
        <v>1_x1_3x_B_15b</v>
      </c>
      <c r="N253" s="11" t="str">
        <f aca="false">A253&amp;"-"&amp;B253&amp;"-"&amp;F253&amp;"-"&amp;H253&amp;"-"&amp;I253&amp;J253</f>
        <v>9789152302484-1-x1_3x-B-15b</v>
      </c>
      <c r="O253" s="11" t="str">
        <f aca="false">INDEX([1]'Kap 1'!$E$2:$H$1089,MATCH(Лист1!N253,[1]'Kap 1'!$E$2:$E$1089,0),4)</f>
        <v>Beräkna</v>
      </c>
      <c r="P253" s="15"/>
      <c r="Q253" s="12" t="str">
        <f aca="false">INDEX([1]Freelancer!$A$1140:$J$2572,MATCH(Лист1!M253,[1]Freelancer!$G$1140:$G$2572,0),9)</f>
        <v>Minska med ett negativt tal. Värdet ökar. $(-8) - (-8)$</v>
      </c>
      <c r="R253" s="8" t="s">
        <v>202</v>
      </c>
      <c r="S253" s="13" t="s">
        <v>135</v>
      </c>
      <c r="T253" s="13" t="str">
        <f aca="false">"y"&amp;S253&amp;"y"</f>
        <v>y2_20y</v>
      </c>
      <c r="U253" s="13" t="str">
        <f aca="false">INDEX([1]Lista!$O$2:$S$206,MATCH(Лист1!T253,[1]Lista!$P$2:$P$206,0),3)</f>
        <v>Proportionalitet</v>
      </c>
      <c r="V253" s="13" t="str">
        <f aca="false">INDEX([1]Lista!$O$2:$S$206,MATCH(Лист1!T253,[1]Lista!$P$2:$P$206,0),4)</f>
        <v>SF_2_20</v>
      </c>
      <c r="W253" s="13" t="str">
        <f aca="false">INDEX([1]Lista!$O$2:$S$206,MATCH(Лист1!T253,[1]Lista!$P$2:$P$206,0),5)</f>
        <v>Proportionalitet</v>
      </c>
      <c r="X253" s="14" t="s">
        <v>32</v>
      </c>
    </row>
    <row r="254" customFormat="false" ht="23.85" hidden="false" customHeight="false" outlineLevel="0" collapsed="false">
      <c r="A254" s="7" t="n">
        <v>9789152302484</v>
      </c>
      <c r="B254" s="11" t="n">
        <v>1</v>
      </c>
      <c r="C254" s="11" t="s">
        <v>24</v>
      </c>
      <c r="D254" s="8" t="s">
        <v>25</v>
      </c>
      <c r="E254" s="8" t="s">
        <v>26</v>
      </c>
      <c r="F254" s="8" t="s">
        <v>191</v>
      </c>
      <c r="G254" s="8" t="s">
        <v>192</v>
      </c>
      <c r="H254" s="11" t="s">
        <v>193</v>
      </c>
      <c r="I254" s="11" t="n">
        <v>15</v>
      </c>
      <c r="J254" s="11" t="s">
        <v>38</v>
      </c>
      <c r="K254" s="10" t="str">
        <f aca="false">G254</f>
        <v>Blå kurs</v>
      </c>
      <c r="L254" s="11" t="s">
        <v>30</v>
      </c>
      <c r="M254" s="11" t="str">
        <f aca="false">B254&amp;"_"&amp;F254&amp;"_"&amp;H254&amp;"_"&amp;I254&amp;J254</f>
        <v>1_x1_3x_B_15c</v>
      </c>
      <c r="N254" s="11" t="str">
        <f aca="false">A254&amp;"-"&amp;B254&amp;"-"&amp;F254&amp;"-"&amp;H254&amp;"-"&amp;I254&amp;J254</f>
        <v>9789152302484-1-x1_3x-B-15c</v>
      </c>
      <c r="O254" s="11" t="str">
        <f aca="false">INDEX([1]'Kap 1'!$E$2:$H$1089,MATCH(Лист1!N254,[1]'Kap 1'!$E$2:$E$1089,0),4)</f>
        <v>Beräkna</v>
      </c>
      <c r="P254" s="15"/>
      <c r="Q254" s="12" t="str">
        <f aca="false">INDEX([1]Freelancer!$A$1140:$J$2572,MATCH(Лист1!M254,[1]Freelancer!$G$1140:$G$2572,0),9)</f>
        <v>Minska med ett negativt tal. Värdet ökar. $(-8 ) - (-12)$</v>
      </c>
      <c r="R254" s="8" t="s">
        <v>202</v>
      </c>
      <c r="S254" s="13" t="s">
        <v>93</v>
      </c>
      <c r="T254" s="13" t="str">
        <f aca="false">"y"&amp;S254&amp;"y"</f>
        <v>y1_3_8y</v>
      </c>
      <c r="U254" s="13" t="str">
        <f aca="false">INDEX([1]Lista!$O$2:$S$206,MATCH(Лист1!T254,[1]Lista!$P$2:$P$206,0),3)</f>
        <v>Ekvationer - Grafritande räknare</v>
      </c>
      <c r="V254" s="13" t="str">
        <f aca="false">INDEX([1]Lista!$O$2:$S$206,MATCH(Лист1!T254,[1]Lista!$P$2:$P$206,0),4)</f>
        <v>T_1_3</v>
      </c>
      <c r="W254" s="13" t="str">
        <f aca="false">INDEX([1]Lista!$O$2:$S$206,MATCH(Лист1!T254,[1]Lista!$P$2:$P$206,0),5)</f>
        <v>Ekvationer</v>
      </c>
      <c r="X254" s="14" t="s">
        <v>32</v>
      </c>
    </row>
    <row r="255" customFormat="false" ht="23.85" hidden="false" customHeight="false" outlineLevel="0" collapsed="false">
      <c r="A255" s="7" t="n">
        <v>9789152302484</v>
      </c>
      <c r="B255" s="11" t="n">
        <v>1</v>
      </c>
      <c r="C255" s="11" t="s">
        <v>24</v>
      </c>
      <c r="D255" s="8" t="s">
        <v>25</v>
      </c>
      <c r="E255" s="8" t="s">
        <v>26</v>
      </c>
      <c r="F255" s="8" t="s">
        <v>191</v>
      </c>
      <c r="G255" s="8" t="s">
        <v>192</v>
      </c>
      <c r="H255" s="11" t="s">
        <v>193</v>
      </c>
      <c r="I255" s="11" t="n">
        <v>16</v>
      </c>
      <c r="J255" s="11" t="s">
        <v>33</v>
      </c>
      <c r="K255" s="10" t="str">
        <f aca="false">G255</f>
        <v>Blå kurs</v>
      </c>
      <c r="L255" s="11" t="s">
        <v>30</v>
      </c>
      <c r="M255" s="11" t="str">
        <f aca="false">B255&amp;"_"&amp;F255&amp;"_"&amp;H255&amp;"_"&amp;I255&amp;J255</f>
        <v>1_x1_3x_B_16a</v>
      </c>
      <c r="N255" s="11" t="str">
        <f aca="false">A255&amp;"-"&amp;B255&amp;"-"&amp;F255&amp;"-"&amp;H255&amp;"-"&amp;I255&amp;J255</f>
        <v>9789152302484-1-x1_3x-B-16a</v>
      </c>
      <c r="O255" s="11" t="str">
        <f aca="false">INDEX([1]'Kap 1'!$E$2:$H$1089,MATCH(Лист1!N255,[1]'Kap 1'!$E$2:$E$1089,0),4)</f>
        <v>Beräkna</v>
      </c>
      <c r="P255" s="15"/>
      <c r="Q255" s="12" t="str">
        <f aca="false">INDEX([1]Freelancer!$A$1140:$J$2572,MATCH(Лист1!M255,[1]Freelancer!$G$1140:$G$2572,0),9)</f>
        <v>Vilket tal ska stå i stället för $x$?. $x + 4 = -1$</v>
      </c>
      <c r="R255" s="8" t="s">
        <v>202</v>
      </c>
      <c r="S255" s="13" t="s">
        <v>95</v>
      </c>
      <c r="T255" s="13" t="str">
        <f aca="false">"y"&amp;S255&amp;"y"</f>
        <v>y2_19_16y</v>
      </c>
      <c r="U255" s="13" t="str">
        <f aca="false">INDEX([1]Lista!$O$2:$S$206,MATCH(Лист1!T255,[1]Lista!$P$2:$P$206,0),3)</f>
        <v>Procent - Vi söker det hela</v>
      </c>
      <c r="V255" s="13" t="str">
        <f aca="false">INDEX([1]Lista!$O$2:$S$206,MATCH(Лист1!T255,[1]Lista!$P$2:$P$206,0),4)</f>
        <v>SF_2_19</v>
      </c>
      <c r="W255" s="13" t="str">
        <f aca="false">INDEX([1]Lista!$O$2:$S$206,MATCH(Лист1!T255,[1]Lista!$P$2:$P$206,0),5)</f>
        <v>Procent</v>
      </c>
      <c r="X255" s="14" t="s">
        <v>32</v>
      </c>
    </row>
    <row r="256" customFormat="false" ht="23.85" hidden="false" customHeight="false" outlineLevel="0" collapsed="false">
      <c r="A256" s="7" t="n">
        <v>9789152302484</v>
      </c>
      <c r="B256" s="11" t="n">
        <v>1</v>
      </c>
      <c r="C256" s="11" t="s">
        <v>24</v>
      </c>
      <c r="D256" s="8" t="s">
        <v>25</v>
      </c>
      <c r="E256" s="8" t="s">
        <v>26</v>
      </c>
      <c r="F256" s="8" t="s">
        <v>191</v>
      </c>
      <c r="G256" s="8" t="s">
        <v>192</v>
      </c>
      <c r="H256" s="11" t="s">
        <v>193</v>
      </c>
      <c r="I256" s="11" t="n">
        <v>16</v>
      </c>
      <c r="J256" s="11" t="s">
        <v>36</v>
      </c>
      <c r="K256" s="10" t="str">
        <f aca="false">G256</f>
        <v>Blå kurs</v>
      </c>
      <c r="L256" s="11" t="s">
        <v>30</v>
      </c>
      <c r="M256" s="11" t="str">
        <f aca="false">B256&amp;"_"&amp;F256&amp;"_"&amp;H256&amp;"_"&amp;I256&amp;J256</f>
        <v>1_x1_3x_B_16b</v>
      </c>
      <c r="N256" s="11" t="str">
        <f aca="false">A256&amp;"-"&amp;B256&amp;"-"&amp;F256&amp;"-"&amp;H256&amp;"-"&amp;I256&amp;J256</f>
        <v>9789152302484-1-x1_3x-B-16b</v>
      </c>
      <c r="O256" s="11" t="str">
        <f aca="false">INDEX([1]'Kap 1'!$E$2:$H$1089,MATCH(Лист1!N256,[1]'Kap 1'!$E$2:$E$1089,0),4)</f>
        <v>Beräkna</v>
      </c>
      <c r="P256" s="15"/>
      <c r="Q256" s="12" t="str">
        <f aca="false">INDEX([1]Freelancer!$A$1140:$J$2572,MATCH(Лист1!M256,[1]Freelancer!$G$1140:$G$2572,0),9)</f>
        <v>Vilket tal ska stå i stället för $x$?. $x + 8 = -2$</v>
      </c>
      <c r="R256" s="8" t="s">
        <v>202</v>
      </c>
      <c r="S256" s="13" t="s">
        <v>204</v>
      </c>
      <c r="T256" s="13" t="str">
        <f aca="false">"y"&amp;S256&amp;"y"</f>
        <v>y3_2_4y</v>
      </c>
      <c r="U256" s="13" t="str">
        <f aca="false">INDEX([1]Lista!$O$2:$S$206,MATCH(Лист1!T256,[1]Lista!$P$2:$P$206,0),3)</f>
        <v>Statistik - Korrelation &amp; regression</v>
      </c>
      <c r="V256" s="13" t="str">
        <f aca="false">INDEX([1]Lista!$O$2:$S$206,MATCH(Лист1!T256,[1]Lista!$P$2:$P$206,0),4)</f>
        <v>SS_3_2</v>
      </c>
      <c r="W256" s="13" t="str">
        <f aca="false">INDEX([1]Lista!$O$2:$S$206,MATCH(Лист1!T256,[1]Lista!$P$2:$P$206,0),5)</f>
        <v>Statistik</v>
      </c>
      <c r="X256" s="14" t="s">
        <v>32</v>
      </c>
    </row>
    <row r="257" customFormat="false" ht="23.85" hidden="false" customHeight="false" outlineLevel="0" collapsed="false">
      <c r="A257" s="7" t="n">
        <v>9789152302484</v>
      </c>
      <c r="B257" s="11" t="n">
        <v>1</v>
      </c>
      <c r="C257" s="11" t="s">
        <v>24</v>
      </c>
      <c r="D257" s="8" t="s">
        <v>25</v>
      </c>
      <c r="E257" s="8" t="s">
        <v>26</v>
      </c>
      <c r="F257" s="8" t="s">
        <v>191</v>
      </c>
      <c r="G257" s="8" t="s">
        <v>192</v>
      </c>
      <c r="H257" s="11" t="s">
        <v>193</v>
      </c>
      <c r="I257" s="11" t="n">
        <v>16</v>
      </c>
      <c r="J257" s="11" t="s">
        <v>38</v>
      </c>
      <c r="K257" s="10" t="str">
        <f aca="false">G257</f>
        <v>Blå kurs</v>
      </c>
      <c r="L257" s="11" t="s">
        <v>30</v>
      </c>
      <c r="M257" s="11" t="str">
        <f aca="false">B257&amp;"_"&amp;F257&amp;"_"&amp;H257&amp;"_"&amp;I257&amp;J257</f>
        <v>1_x1_3x_B_16c</v>
      </c>
      <c r="N257" s="11" t="str">
        <f aca="false">A257&amp;"-"&amp;B257&amp;"-"&amp;F257&amp;"-"&amp;H257&amp;"-"&amp;I257&amp;J257</f>
        <v>9789152302484-1-x1_3x-B-16c</v>
      </c>
      <c r="O257" s="11" t="str">
        <f aca="false">INDEX([1]'Kap 1'!$E$2:$H$1089,MATCH(Лист1!N257,[1]'Kap 1'!$E$2:$E$1089,0),4)</f>
        <v>Beräkna</v>
      </c>
      <c r="P257" s="15"/>
      <c r="Q257" s="12" t="str">
        <f aca="false">INDEX([1]Freelancer!$A$1140:$J$2572,MATCH(Лист1!M257,[1]Freelancer!$G$1140:$G$2572,0),9)</f>
        <v>Vilket tal ska stå i stället för $x$?. $x + (-5 ) = 3$</v>
      </c>
      <c r="R257" s="8" t="s">
        <v>202</v>
      </c>
      <c r="S257" s="13" t="s">
        <v>205</v>
      </c>
      <c r="T257" s="13" t="str">
        <f aca="false">"y"&amp;S257&amp;"y"</f>
        <v>y1_3_1y</v>
      </c>
      <c r="U257" s="13" t="str">
        <f aca="false">INDEX([1]Lista!$O$2:$S$206,MATCH(Лист1!T257,[1]Lista!$P$2:$P$206,0),3)</f>
        <v>Ekvationer - Andra ekvationer (mer än 2:a)</v>
      </c>
      <c r="V257" s="13" t="str">
        <f aca="false">INDEX([1]Lista!$O$2:$S$206,MATCH(Лист1!T257,[1]Lista!$P$2:$P$206,0),4)</f>
        <v>T_1_3</v>
      </c>
      <c r="W257" s="13" t="str">
        <f aca="false">INDEX([1]Lista!$O$2:$S$206,MATCH(Лист1!T257,[1]Lista!$P$2:$P$206,0),5)</f>
        <v>Ekvationer</v>
      </c>
      <c r="X257" s="14" t="s">
        <v>32</v>
      </c>
    </row>
    <row r="258" customFormat="false" ht="23.85" hidden="false" customHeight="false" outlineLevel="0" collapsed="false">
      <c r="A258" s="7" t="n">
        <v>9789152302484</v>
      </c>
      <c r="B258" s="11" t="n">
        <v>1</v>
      </c>
      <c r="C258" s="11" t="s">
        <v>24</v>
      </c>
      <c r="D258" s="8" t="s">
        <v>25</v>
      </c>
      <c r="E258" s="8" t="s">
        <v>26</v>
      </c>
      <c r="F258" s="8" t="s">
        <v>191</v>
      </c>
      <c r="G258" s="8" t="s">
        <v>192</v>
      </c>
      <c r="H258" s="11" t="s">
        <v>193</v>
      </c>
      <c r="I258" s="11" t="n">
        <v>17</v>
      </c>
      <c r="J258" s="11" t="s">
        <v>33</v>
      </c>
      <c r="K258" s="10" t="str">
        <f aca="false">G258</f>
        <v>Blå kurs</v>
      </c>
      <c r="L258" s="11" t="s">
        <v>30</v>
      </c>
      <c r="M258" s="11" t="str">
        <f aca="false">B258&amp;"_"&amp;F258&amp;"_"&amp;H258&amp;"_"&amp;I258&amp;J258</f>
        <v>1_x1_3x_B_17a</v>
      </c>
      <c r="N258" s="11" t="str">
        <f aca="false">A258&amp;"-"&amp;B258&amp;"-"&amp;F258&amp;"-"&amp;H258&amp;"-"&amp;I258&amp;J258</f>
        <v>9789152302484-1-x1_3x-B-17a</v>
      </c>
      <c r="O258" s="11" t="str">
        <f aca="false">INDEX([1]'Kap 1'!$E$2:$H$1089,MATCH(Лист1!N258,[1]'Kap 1'!$E$2:$E$1089,0),4)</f>
        <v>Beräkna</v>
      </c>
      <c r="P258" s="15"/>
      <c r="Q258" s="12" t="str">
        <f aca="false">INDEX([1]Freelancer!$A$1140:$J$2572,MATCH(Лист1!M258,[1]Freelancer!$G$1140:$G$2572,0),9)</f>
        <v>Vilket tal ska stå i stället för $x$?. $x - 5 = 0$</v>
      </c>
      <c r="R258" s="8" t="s">
        <v>202</v>
      </c>
      <c r="S258" s="13" t="s">
        <v>102</v>
      </c>
      <c r="T258" s="13" t="str">
        <f aca="false">"y"&amp;S258&amp;"y"</f>
        <v>y1_16_2y</v>
      </c>
      <c r="U258" s="13" t="str">
        <f aca="false">INDEX([1]Lista!$O$2:$S$206,MATCH(Лист1!T258,[1]Lista!$P$2:$P$206,0),3)</f>
        <v>Räta linjen - formel för k</v>
      </c>
      <c r="V258" s="13" t="str">
        <f aca="false">INDEX([1]Lista!$O$2:$S$206,MATCH(Лист1!T258,[1]Lista!$P$2:$P$206,0),4)</f>
        <v>T_1_16</v>
      </c>
      <c r="W258" s="13" t="str">
        <f aca="false">INDEX([1]Lista!$O$2:$S$206,MATCH(Лист1!T258,[1]Lista!$P$2:$P$206,0),5)</f>
        <v>Räta linjen</v>
      </c>
      <c r="X258" s="14" t="s">
        <v>32</v>
      </c>
    </row>
    <row r="259" customFormat="false" ht="23.85" hidden="false" customHeight="false" outlineLevel="0" collapsed="false">
      <c r="A259" s="7" t="n">
        <v>9789152302484</v>
      </c>
      <c r="B259" s="11" t="n">
        <v>1</v>
      </c>
      <c r="C259" s="11" t="s">
        <v>24</v>
      </c>
      <c r="D259" s="8" t="s">
        <v>25</v>
      </c>
      <c r="E259" s="8" t="s">
        <v>26</v>
      </c>
      <c r="F259" s="8" t="s">
        <v>191</v>
      </c>
      <c r="G259" s="8" t="s">
        <v>192</v>
      </c>
      <c r="H259" s="11" t="s">
        <v>193</v>
      </c>
      <c r="I259" s="11" t="n">
        <v>17</v>
      </c>
      <c r="J259" s="11" t="s">
        <v>36</v>
      </c>
      <c r="K259" s="10" t="str">
        <f aca="false">G259</f>
        <v>Blå kurs</v>
      </c>
      <c r="L259" s="11" t="s">
        <v>30</v>
      </c>
      <c r="M259" s="11" t="str">
        <f aca="false">B259&amp;"_"&amp;F259&amp;"_"&amp;H259&amp;"_"&amp;I259&amp;J259</f>
        <v>1_x1_3x_B_17b</v>
      </c>
      <c r="N259" s="11" t="str">
        <f aca="false">A259&amp;"-"&amp;B259&amp;"-"&amp;F259&amp;"-"&amp;H259&amp;"-"&amp;I259&amp;J259</f>
        <v>9789152302484-1-x1_3x-B-17b</v>
      </c>
      <c r="O259" s="11" t="str">
        <f aca="false">INDEX([1]'Kap 1'!$E$2:$H$1089,MATCH(Лист1!N259,[1]'Kap 1'!$E$2:$E$1089,0),4)</f>
        <v>Beräkna</v>
      </c>
      <c r="P259" s="15"/>
      <c r="Q259" s="12" t="str">
        <f aca="false">INDEX([1]Freelancer!$A$1140:$J$2572,MATCH(Лист1!M259,[1]Freelancer!$G$1140:$G$2572,0),9)</f>
        <v>Vilket tal ska stå i stället för $x$?. $x - 5 = -3$</v>
      </c>
      <c r="R259" s="8" t="s">
        <v>202</v>
      </c>
      <c r="S259" s="13" t="s">
        <v>140</v>
      </c>
      <c r="T259" s="13" t="str">
        <f aca="false">"y"&amp;S259&amp;"y"</f>
        <v>y2_19_5y</v>
      </c>
      <c r="U259" s="13" t="str">
        <f aca="false">INDEX([1]Lista!$O$2:$S$206,MATCH(Лист1!T259,[1]Lista!$P$2:$P$206,0),3)</f>
        <v>Procent - Jämförelser</v>
      </c>
      <c r="V259" s="13" t="str">
        <f aca="false">INDEX([1]Lista!$O$2:$S$206,MATCH(Лист1!T259,[1]Lista!$P$2:$P$206,0),4)</f>
        <v>SF_2_19</v>
      </c>
      <c r="W259" s="13" t="str">
        <f aca="false">INDEX([1]Lista!$O$2:$S$206,MATCH(Лист1!T259,[1]Lista!$P$2:$P$206,0),5)</f>
        <v>Procent</v>
      </c>
      <c r="X259" s="14" t="s">
        <v>32</v>
      </c>
    </row>
    <row r="260" customFormat="false" ht="23.85" hidden="false" customHeight="false" outlineLevel="0" collapsed="false">
      <c r="A260" s="7" t="n">
        <v>9789152302484</v>
      </c>
      <c r="B260" s="11" t="n">
        <v>1</v>
      </c>
      <c r="C260" s="11" t="s">
        <v>24</v>
      </c>
      <c r="D260" s="8" t="s">
        <v>25</v>
      </c>
      <c r="E260" s="8" t="s">
        <v>26</v>
      </c>
      <c r="F260" s="8" t="s">
        <v>191</v>
      </c>
      <c r="G260" s="8" t="s">
        <v>192</v>
      </c>
      <c r="H260" s="11" t="s">
        <v>193</v>
      </c>
      <c r="I260" s="11" t="n">
        <v>17</v>
      </c>
      <c r="J260" s="11" t="s">
        <v>38</v>
      </c>
      <c r="K260" s="10" t="str">
        <f aca="false">G260</f>
        <v>Blå kurs</v>
      </c>
      <c r="L260" s="11" t="s">
        <v>30</v>
      </c>
      <c r="M260" s="11" t="str">
        <f aca="false">B260&amp;"_"&amp;F260&amp;"_"&amp;H260&amp;"_"&amp;I260&amp;J260</f>
        <v>1_x1_3x_B_17c</v>
      </c>
      <c r="N260" s="11" t="str">
        <f aca="false">A260&amp;"-"&amp;B260&amp;"-"&amp;F260&amp;"-"&amp;H260&amp;"-"&amp;I260&amp;J260</f>
        <v>9789152302484-1-x1_3x-B-17c</v>
      </c>
      <c r="O260" s="11" t="str">
        <f aca="false">INDEX([1]'Kap 1'!$E$2:$H$1089,MATCH(Лист1!N260,[1]'Kap 1'!$E$2:$E$1089,0),4)</f>
        <v>Beräkna</v>
      </c>
      <c r="P260" s="15"/>
      <c r="Q260" s="12" t="str">
        <f aca="false">INDEX([1]Freelancer!$A$1140:$J$2572,MATCH(Лист1!M260,[1]Freelancer!$G$1140:$G$2572,0),9)</f>
        <v>Vilket tal ska stå i stället för $x$?. $x - 4 = -8$</v>
      </c>
      <c r="R260" s="8" t="s">
        <v>202</v>
      </c>
      <c r="S260" s="13" t="s">
        <v>206</v>
      </c>
      <c r="T260" s="13" t="str">
        <f aca="false">"y"&amp;S260&amp;"y"</f>
        <v>y4_10y</v>
      </c>
      <c r="U260" s="13" t="str">
        <f aca="false">INDEX([1]Lista!$O$2:$S$206,MATCH(Лист1!T260,[1]Lista!$P$2:$P$206,0),3)</f>
        <v>Kongruens</v>
      </c>
      <c r="V260" s="13" t="str">
        <f aca="false">INDEX([1]Lista!$O$2:$S$206,MATCH(Лист1!T260,[1]Lista!$P$2:$P$206,0),4)</f>
        <v>G_4_10</v>
      </c>
      <c r="W260" s="13" t="str">
        <f aca="false">INDEX([1]Lista!$O$2:$S$206,MATCH(Лист1!T260,[1]Lista!$P$2:$P$206,0),5)</f>
        <v>Kongruens</v>
      </c>
      <c r="X260" s="14" t="s">
        <v>32</v>
      </c>
    </row>
    <row r="261" customFormat="false" ht="23.85" hidden="false" customHeight="false" outlineLevel="0" collapsed="false">
      <c r="A261" s="7" t="n">
        <v>9789152302484</v>
      </c>
      <c r="B261" s="11" t="n">
        <v>1</v>
      </c>
      <c r="C261" s="11" t="s">
        <v>24</v>
      </c>
      <c r="D261" s="8" t="s">
        <v>25</v>
      </c>
      <c r="E261" s="8" t="s">
        <v>26</v>
      </c>
      <c r="F261" s="8" t="s">
        <v>191</v>
      </c>
      <c r="G261" s="8" t="s">
        <v>192</v>
      </c>
      <c r="H261" s="11" t="s">
        <v>193</v>
      </c>
      <c r="I261" s="11" t="n">
        <v>18</v>
      </c>
      <c r="J261" s="11" t="s">
        <v>33</v>
      </c>
      <c r="K261" s="10" t="str">
        <f aca="false">G261</f>
        <v>Blå kurs</v>
      </c>
      <c r="L261" s="11" t="s">
        <v>30</v>
      </c>
      <c r="M261" s="11" t="str">
        <f aca="false">B261&amp;"_"&amp;F261&amp;"_"&amp;H261&amp;"_"&amp;I261&amp;J261</f>
        <v>1_x1_3x_B_18a</v>
      </c>
      <c r="N261" s="11" t="str">
        <f aca="false">A261&amp;"-"&amp;B261&amp;"-"&amp;F261&amp;"-"&amp;H261&amp;"-"&amp;I261&amp;J261</f>
        <v>9789152302484-1-x1_3x-B-18a</v>
      </c>
      <c r="O261" s="11" t="str">
        <f aca="false">INDEX([1]'Kap 1'!$E$2:$H$1089,MATCH(Лист1!N261,[1]'Kap 1'!$E$2:$E$1089,0),4)</f>
        <v>Förenkla</v>
      </c>
      <c r="P261" s="15"/>
      <c r="Q261" s="12" t="str">
        <f aca="false">INDEX([1]Freelancer!$A$1140:$J$2572,MATCH(Лист1!M261,[1]Freelancer!$G$1140:$G$2572,0),9)</f>
        <v>Skriv i potensform $2 \cdot 2 \cdot 2 \cdot 2 \cdot 2$</v>
      </c>
      <c r="R261" s="8" t="e">
        <f aca="false">IF(INDEX([1]Freelancer!$A$1140:$J$2572,MATCH(Лист1!M261,[1]Freelancer!$G$1140:$G$2572,0),10)=0,"",INDEX([1]Freelancer!$A$1140:$J$2572,MATCH(Лист1!M261,[1]Freelancer!$G$1140:$G$2572,0),10))</f>
        <v>#N/A</v>
      </c>
      <c r="S261" s="13" t="s">
        <v>156</v>
      </c>
      <c r="T261" s="13" t="str">
        <f aca="false">"y"&amp;S261&amp;"y"</f>
        <v>y3_1_9y</v>
      </c>
      <c r="U261" s="13" t="str">
        <f aca="false">INDEX([1]Lista!$O$2:$S$206,MATCH(Лист1!T261,[1]Lista!$P$2:$P$206,0),3)</f>
        <v>Sannolikhetslära - Odds/risk</v>
      </c>
      <c r="V261" s="13" t="str">
        <f aca="false">INDEX([1]Lista!$O$2:$S$206,MATCH(Лист1!T261,[1]Lista!$P$2:$P$206,0),4)</f>
        <v>SS_3_1</v>
      </c>
      <c r="W261" s="13" t="str">
        <f aca="false">INDEX([1]Lista!$O$2:$S$206,MATCH(Лист1!T261,[1]Lista!$P$2:$P$206,0),5)</f>
        <v>Sannolikhetslära</v>
      </c>
      <c r="X261" s="14" t="s">
        <v>32</v>
      </c>
    </row>
    <row r="262" customFormat="false" ht="15.65" hidden="false" customHeight="false" outlineLevel="0" collapsed="false">
      <c r="A262" s="7" t="n">
        <v>9789152302484</v>
      </c>
      <c r="B262" s="11" t="n">
        <v>1</v>
      </c>
      <c r="C262" s="11" t="s">
        <v>24</v>
      </c>
      <c r="D262" s="8" t="s">
        <v>25</v>
      </c>
      <c r="E262" s="8" t="s">
        <v>26</v>
      </c>
      <c r="F262" s="8" t="s">
        <v>191</v>
      </c>
      <c r="G262" s="8" t="s">
        <v>192</v>
      </c>
      <c r="H262" s="11" t="s">
        <v>193</v>
      </c>
      <c r="I262" s="11" t="n">
        <v>18</v>
      </c>
      <c r="J262" s="11" t="s">
        <v>36</v>
      </c>
      <c r="K262" s="10" t="str">
        <f aca="false">G262</f>
        <v>Blå kurs</v>
      </c>
      <c r="L262" s="11" t="s">
        <v>30</v>
      </c>
      <c r="M262" s="11" t="str">
        <f aca="false">B262&amp;"_"&amp;F262&amp;"_"&amp;H262&amp;"_"&amp;I262&amp;J262</f>
        <v>1_x1_3x_B_18b</v>
      </c>
      <c r="N262" s="11" t="str">
        <f aca="false">A262&amp;"-"&amp;B262&amp;"-"&amp;F262&amp;"-"&amp;H262&amp;"-"&amp;I262&amp;J262</f>
        <v>9789152302484-1-x1_3x-B-18b</v>
      </c>
      <c r="O262" s="11" t="str">
        <f aca="false">INDEX([1]'Kap 1'!$E$2:$H$1089,MATCH(Лист1!N262,[1]'Kap 1'!$E$2:$E$1089,0),4)</f>
        <v>Förenkla</v>
      </c>
      <c r="P262" s="15"/>
      <c r="Q262" s="12" t="str">
        <f aca="false">INDEX([1]Freelancer!$A$1140:$J$2572,MATCH(Лист1!M262,[1]Freelancer!$G$1140:$G$2572,0),9)</f>
        <v>Skriv i potensform $5 \cdot 5$</v>
      </c>
      <c r="R262" s="8" t="e">
        <f aca="false">IF(INDEX([1]Freelancer!$A$1140:$J$2572,MATCH(Лист1!M262,[1]Freelancer!$G$1140:$G$2572,0),10)=0,"",INDEX([1]Freelancer!$A$1140:$J$2572,MATCH(Лист1!M262,[1]Freelancer!$G$1140:$G$2572,0),10))</f>
        <v>#N/A</v>
      </c>
      <c r="S262" s="13" t="s">
        <v>198</v>
      </c>
      <c r="T262" s="13" t="str">
        <f aca="false">"y"&amp;S262&amp;"y"</f>
        <v>y4_23_3y</v>
      </c>
      <c r="U262" s="13" t="str">
        <f aca="false">INDEX([1]Lista!$O$2:$S$206,MATCH(Лист1!T262,[1]Lista!$P$2:$P$206,0),3)</f>
        <v>Vektorer - Räkna med vektorer</v>
      </c>
      <c r="V262" s="13" t="str">
        <f aca="false">INDEX([1]Lista!$O$2:$S$206,MATCH(Лист1!T262,[1]Lista!$P$2:$P$206,0),4)</f>
        <v>G_4_23</v>
      </c>
      <c r="W262" s="13" t="str">
        <f aca="false">INDEX([1]Lista!$O$2:$S$206,MATCH(Лист1!T262,[1]Lista!$P$2:$P$206,0),5)</f>
        <v>Vektorer</v>
      </c>
      <c r="X262" s="14" t="s">
        <v>32</v>
      </c>
    </row>
    <row r="263" customFormat="false" ht="15.65" hidden="false" customHeight="false" outlineLevel="0" collapsed="false">
      <c r="A263" s="7" t="n">
        <v>9789152302484</v>
      </c>
      <c r="B263" s="11" t="n">
        <v>1</v>
      </c>
      <c r="C263" s="11" t="s">
        <v>24</v>
      </c>
      <c r="D263" s="8" t="s">
        <v>25</v>
      </c>
      <c r="E263" s="8" t="s">
        <v>26</v>
      </c>
      <c r="F263" s="8" t="s">
        <v>191</v>
      </c>
      <c r="G263" s="8" t="s">
        <v>192</v>
      </c>
      <c r="H263" s="11" t="s">
        <v>193</v>
      </c>
      <c r="I263" s="11" t="n">
        <v>18</v>
      </c>
      <c r="J263" s="11" t="s">
        <v>38</v>
      </c>
      <c r="K263" s="10" t="str">
        <f aca="false">G263</f>
        <v>Blå kurs</v>
      </c>
      <c r="L263" s="11" t="s">
        <v>30</v>
      </c>
      <c r="M263" s="11" t="str">
        <f aca="false">B263&amp;"_"&amp;F263&amp;"_"&amp;H263&amp;"_"&amp;I263&amp;J263</f>
        <v>1_x1_3x_B_18c</v>
      </c>
      <c r="N263" s="11" t="str">
        <f aca="false">A263&amp;"-"&amp;B263&amp;"-"&amp;F263&amp;"-"&amp;H263&amp;"-"&amp;I263&amp;J263</f>
        <v>9789152302484-1-x1_3x-B-18c</v>
      </c>
      <c r="O263" s="11" t="str">
        <f aca="false">INDEX([1]'Kap 1'!$E$2:$H$1089,MATCH(Лист1!N263,[1]'Kap 1'!$E$2:$E$1089,0),4)</f>
        <v>Förenkla</v>
      </c>
      <c r="P263" s="15"/>
      <c r="Q263" s="12" t="str">
        <f aca="false">INDEX([1]Freelancer!$A$1140:$J$2572,MATCH(Лист1!M263,[1]Freelancer!$G$1140:$G$2572,0),9)</f>
        <v>Skriv i potensform $x \cdot x \cdot x$</v>
      </c>
      <c r="R263" s="8" t="e">
        <f aca="false">IF(INDEX([1]Freelancer!$A$1140:$J$2572,MATCH(Лист1!M263,[1]Freelancer!$G$1140:$G$2572,0),10)=0,"",INDEX([1]Freelancer!$A$1140:$J$2572,MATCH(Лист1!M263,[1]Freelancer!$G$1140:$G$2572,0),10))</f>
        <v>#N/A</v>
      </c>
      <c r="S263" s="13" t="s">
        <v>46</v>
      </c>
      <c r="T263" s="13" t="str">
        <f aca="false">"y"&amp;S263&amp;"y"</f>
        <v>y3_2_5y</v>
      </c>
      <c r="U263" s="13" t="str">
        <f aca="false">INDEX([1]Lista!$O$2:$S$206,MATCH(Лист1!T263,[1]Lista!$P$2:$P$206,0),3)</f>
        <v>Statistik - Lägesmått</v>
      </c>
      <c r="V263" s="13" t="str">
        <f aca="false">INDEX([1]Lista!$O$2:$S$206,MATCH(Лист1!T263,[1]Lista!$P$2:$P$206,0),4)</f>
        <v>SS_3_2</v>
      </c>
      <c r="W263" s="13" t="str">
        <f aca="false">INDEX([1]Lista!$O$2:$S$206,MATCH(Лист1!T263,[1]Lista!$P$2:$P$206,0),5)</f>
        <v>Statistik</v>
      </c>
      <c r="X263" s="14" t="s">
        <v>32</v>
      </c>
    </row>
    <row r="264" customFormat="false" ht="15.65" hidden="false" customHeight="false" outlineLevel="0" collapsed="false">
      <c r="A264" s="7" t="n">
        <v>9789152302484</v>
      </c>
      <c r="B264" s="11" t="n">
        <v>1</v>
      </c>
      <c r="C264" s="11" t="s">
        <v>24</v>
      </c>
      <c r="D264" s="8" t="s">
        <v>25</v>
      </c>
      <c r="E264" s="8" t="s">
        <v>26</v>
      </c>
      <c r="F264" s="8" t="s">
        <v>191</v>
      </c>
      <c r="G264" s="8" t="s">
        <v>192</v>
      </c>
      <c r="H264" s="11" t="s">
        <v>193</v>
      </c>
      <c r="I264" s="11" t="n">
        <v>19</v>
      </c>
      <c r="J264" s="11" t="s">
        <v>33</v>
      </c>
      <c r="K264" s="10" t="str">
        <f aca="false">G264</f>
        <v>Blå kurs</v>
      </c>
      <c r="L264" s="11" t="s">
        <v>30</v>
      </c>
      <c r="M264" s="11" t="str">
        <f aca="false">B264&amp;"_"&amp;F264&amp;"_"&amp;H264&amp;"_"&amp;I264&amp;J264</f>
        <v>1_x1_3x_B_19a</v>
      </c>
      <c r="N264" s="11" t="str">
        <f aca="false">A264&amp;"-"&amp;B264&amp;"-"&amp;F264&amp;"-"&amp;H264&amp;"-"&amp;I264&amp;J264</f>
        <v>9789152302484-1-x1_3x-B-19a</v>
      </c>
      <c r="O264" s="11" t="str">
        <f aca="false">INDEX([1]'Kap 1'!$E$2:$H$1089,MATCH(Лист1!N264,[1]'Kap 1'!$E$2:$E$1089,0),4)</f>
        <v>Förenkla</v>
      </c>
      <c r="P264" s="15"/>
      <c r="Q264" s="12" t="str">
        <f aca="false">INDEX([1]Freelancer!$A$1140:$J$2572,MATCH(Лист1!M264,[1]Freelancer!$G$1140:$G$2572,0),9)</f>
        <v>Skriv som en potens  ”tre upphöjt till fyra”</v>
      </c>
      <c r="R264" s="8" t="e">
        <f aca="false">IF(INDEX([1]Freelancer!$A$1140:$J$2572,MATCH(Лист1!M264,[1]Freelancer!$G$1140:$G$2572,0),10)=0,"",INDEX([1]Freelancer!$A$1140:$J$2572,MATCH(Лист1!M264,[1]Freelancer!$G$1140:$G$2572,0),10))</f>
        <v>#N/A</v>
      </c>
      <c r="S264" s="13" t="s">
        <v>207</v>
      </c>
      <c r="T264" s="13" t="str">
        <f aca="false">"y"&amp;S264&amp;"y"</f>
        <v>y2_24_2y</v>
      </c>
      <c r="U264" s="13" t="str">
        <f aca="false">INDEX([1]Lista!$O$2:$S$206,MATCH(Лист1!T264,[1]Lista!$P$2:$P$206,0),3)</f>
        <v>Variabler och uttryck - Förenkla uttryck</v>
      </c>
      <c r="V264" s="13" t="str">
        <f aca="false">INDEX([1]Lista!$O$2:$S$206,MATCH(Лист1!T264,[1]Lista!$P$2:$P$206,0),4)</f>
        <v>SF_2_24</v>
      </c>
      <c r="W264" s="13" t="str">
        <f aca="false">INDEX([1]Lista!$O$2:$S$206,MATCH(Лист1!T264,[1]Lista!$P$2:$P$206,0),5)</f>
        <v>Variabler och uttryck</v>
      </c>
      <c r="X264" s="14" t="s">
        <v>32</v>
      </c>
    </row>
    <row r="265" customFormat="false" ht="15.65" hidden="false" customHeight="false" outlineLevel="0" collapsed="false">
      <c r="A265" s="7" t="n">
        <v>9789152302484</v>
      </c>
      <c r="B265" s="11" t="n">
        <v>1</v>
      </c>
      <c r="C265" s="11" t="s">
        <v>24</v>
      </c>
      <c r="D265" s="8" t="s">
        <v>25</v>
      </c>
      <c r="E265" s="8" t="s">
        <v>26</v>
      </c>
      <c r="F265" s="8" t="s">
        <v>191</v>
      </c>
      <c r="G265" s="8" t="s">
        <v>192</v>
      </c>
      <c r="H265" s="11" t="s">
        <v>193</v>
      </c>
      <c r="I265" s="11" t="n">
        <v>19</v>
      </c>
      <c r="J265" s="11" t="s">
        <v>36</v>
      </c>
      <c r="K265" s="10" t="str">
        <f aca="false">G265</f>
        <v>Blå kurs</v>
      </c>
      <c r="L265" s="11" t="s">
        <v>30</v>
      </c>
      <c r="M265" s="11" t="str">
        <f aca="false">B265&amp;"_"&amp;F265&amp;"_"&amp;H265&amp;"_"&amp;I265&amp;J265</f>
        <v>1_x1_3x_B_19b</v>
      </c>
      <c r="N265" s="11" t="str">
        <f aca="false">A265&amp;"-"&amp;B265&amp;"-"&amp;F265&amp;"-"&amp;H265&amp;"-"&amp;I265&amp;J265</f>
        <v>9789152302484-1-x1_3x-B-19b</v>
      </c>
      <c r="O265" s="11" t="str">
        <f aca="false">INDEX([1]'Kap 1'!$E$2:$H$1089,MATCH(Лист1!N265,[1]'Kap 1'!$E$2:$E$1089,0),4)</f>
        <v>Förenkla</v>
      </c>
      <c r="P265" s="15"/>
      <c r="Q265" s="12" t="str">
        <f aca="false">INDEX([1]Freelancer!$A$1140:$J$2572,MATCH(Лист1!M265,[1]Freelancer!$G$1140:$G$2572,0),9)</f>
        <v>Skriv som en potens ”tio upphöjt till sex”</v>
      </c>
      <c r="R265" s="8" t="e">
        <f aca="false">IF(INDEX([1]Freelancer!$A$1140:$J$2572,MATCH(Лист1!M265,[1]Freelancer!$G$1140:$G$2572,0),10)=0,"",INDEX([1]Freelancer!$A$1140:$J$2572,MATCH(Лист1!M265,[1]Freelancer!$G$1140:$G$2572,0),10))</f>
        <v>#N/A</v>
      </c>
      <c r="S265" s="13" t="s">
        <v>208</v>
      </c>
      <c r="T265" s="13" t="str">
        <f aca="false">"y"&amp;S265&amp;"y"</f>
        <v>y4_15_1y</v>
      </c>
      <c r="U265" s="13" t="str">
        <f aca="false">INDEX([1]Lista!$O$2:$S$206,MATCH(Лист1!T265,[1]Lista!$P$2:$P$206,0),3)</f>
        <v>Volym &amp; olika sorters kroppar - Rätblock, prisma och cylinder</v>
      </c>
      <c r="V265" s="13" t="str">
        <f aca="false">INDEX([1]Lista!$O$2:$S$206,MATCH(Лист1!T265,[1]Lista!$P$2:$P$206,0),4)</f>
        <v>G_4_15</v>
      </c>
      <c r="W265" s="13" t="str">
        <f aca="false">INDEX([1]Lista!$O$2:$S$206,MATCH(Лист1!T265,[1]Lista!$P$2:$P$206,0),5)</f>
        <v>Volym &amp; olika sorters kroppar</v>
      </c>
      <c r="X265" s="14" t="s">
        <v>32</v>
      </c>
    </row>
    <row r="266" customFormat="false" ht="15.65" hidden="false" customHeight="false" outlineLevel="0" collapsed="false">
      <c r="A266" s="7" t="n">
        <v>9789152302484</v>
      </c>
      <c r="B266" s="11" t="n">
        <v>1</v>
      </c>
      <c r="C266" s="11" t="s">
        <v>24</v>
      </c>
      <c r="D266" s="8" t="s">
        <v>25</v>
      </c>
      <c r="E266" s="8" t="s">
        <v>26</v>
      </c>
      <c r="F266" s="8" t="s">
        <v>191</v>
      </c>
      <c r="G266" s="8" t="s">
        <v>192</v>
      </c>
      <c r="H266" s="11" t="s">
        <v>193</v>
      </c>
      <c r="I266" s="11" t="n">
        <v>20</v>
      </c>
      <c r="J266" s="11" t="s">
        <v>33</v>
      </c>
      <c r="K266" s="10" t="str">
        <f aca="false">G266</f>
        <v>Blå kurs</v>
      </c>
      <c r="L266" s="11" t="s">
        <v>30</v>
      </c>
      <c r="M266" s="11" t="str">
        <f aca="false">B266&amp;"_"&amp;F266&amp;"_"&amp;H266&amp;"_"&amp;I266&amp;J266</f>
        <v>1_x1_3x_B_20a</v>
      </c>
      <c r="N266" s="11" t="str">
        <f aca="false">A266&amp;"-"&amp;B266&amp;"-"&amp;F266&amp;"-"&amp;H266&amp;"-"&amp;I266&amp;J266</f>
        <v>9789152302484-1-x1_3x-B-20a</v>
      </c>
      <c r="O266" s="11" t="str">
        <f aca="false">INDEX([1]'Kap 1'!$E$2:$H$1089,MATCH(Лист1!N266,[1]'Kap 1'!$E$2:$E$1089,0),4)</f>
        <v>Beräkna</v>
      </c>
      <c r="P266" s="15"/>
      <c r="Q266" s="12" t="str">
        <f aca="false">INDEX([1]Freelancer!$A$1140:$J$2572,MATCH(Лист1!M266,[1]Freelancer!$G$1140:$G$2572,0),9)</f>
        <v>Beräkna $5^2$</v>
      </c>
      <c r="R266" s="8" t="e">
        <f aca="false">IF(INDEX([1]Freelancer!$A$1140:$J$2572,MATCH(Лист1!M266,[1]Freelancer!$G$1140:$G$2572,0),10)=0,"",INDEX([1]Freelancer!$A$1140:$J$2572,MATCH(Лист1!M266,[1]Freelancer!$G$1140:$G$2572,0),10))</f>
        <v>#N/A</v>
      </c>
      <c r="S266" s="13" t="s">
        <v>209</v>
      </c>
      <c r="T266" s="13" t="str">
        <f aca="false">"y"&amp;S266&amp;"y"</f>
        <v>y1_15_6y</v>
      </c>
      <c r="U266" s="13" t="str">
        <f aca="false">INDEX([1]Lista!$O$2:$S$206,MATCH(Лист1!T266,[1]Lista!$P$2:$P$206,0),3)</f>
        <v>Räkneregler - Potenser &amp; potenslagar</v>
      </c>
      <c r="V266" s="13" t="str">
        <f aca="false">INDEX([1]Lista!$O$2:$S$206,MATCH(Лист1!T266,[1]Lista!$P$2:$P$206,0),4)</f>
        <v>T_1_15</v>
      </c>
      <c r="W266" s="13" t="str">
        <f aca="false">INDEX([1]Lista!$O$2:$S$206,MATCH(Лист1!T266,[1]Lista!$P$2:$P$206,0),5)</f>
        <v>Räkneregler</v>
      </c>
      <c r="X266" s="14" t="s">
        <v>32</v>
      </c>
    </row>
    <row r="267" customFormat="false" ht="15.65" hidden="false" customHeight="false" outlineLevel="0" collapsed="false">
      <c r="A267" s="7" t="n">
        <v>9789152302484</v>
      </c>
      <c r="B267" s="11" t="n">
        <v>1</v>
      </c>
      <c r="C267" s="11" t="s">
        <v>24</v>
      </c>
      <c r="D267" s="8" t="s">
        <v>25</v>
      </c>
      <c r="E267" s="8" t="s">
        <v>26</v>
      </c>
      <c r="F267" s="8" t="s">
        <v>191</v>
      </c>
      <c r="G267" s="8" t="s">
        <v>192</v>
      </c>
      <c r="H267" s="11" t="s">
        <v>193</v>
      </c>
      <c r="I267" s="11" t="n">
        <v>20</v>
      </c>
      <c r="J267" s="11" t="s">
        <v>36</v>
      </c>
      <c r="K267" s="10" t="str">
        <f aca="false">G267</f>
        <v>Blå kurs</v>
      </c>
      <c r="L267" s="11" t="s">
        <v>30</v>
      </c>
      <c r="M267" s="11" t="str">
        <f aca="false">B267&amp;"_"&amp;F267&amp;"_"&amp;H267&amp;"_"&amp;I267&amp;J267</f>
        <v>1_x1_3x_B_20b</v>
      </c>
      <c r="N267" s="11" t="str">
        <f aca="false">A267&amp;"-"&amp;B267&amp;"-"&amp;F267&amp;"-"&amp;H267&amp;"-"&amp;I267&amp;J267</f>
        <v>9789152302484-1-x1_3x-B-20b</v>
      </c>
      <c r="O267" s="11" t="str">
        <f aca="false">INDEX([1]'Kap 1'!$E$2:$H$1089,MATCH(Лист1!N267,[1]'Kap 1'!$E$2:$E$1089,0),4)</f>
        <v>Beräkna</v>
      </c>
      <c r="P267" s="15"/>
      <c r="Q267" s="12" t="str">
        <f aca="false">INDEX([1]Freelancer!$A$1140:$J$2572,MATCH(Лист1!M267,[1]Freelancer!$G$1140:$G$2572,0),9)</f>
        <v>Beräkna $2^4$</v>
      </c>
      <c r="R267" s="8" t="e">
        <f aca="false">IF(INDEX([1]Freelancer!$A$1140:$J$2572,MATCH(Лист1!M267,[1]Freelancer!$G$1140:$G$2572,0),10)=0,"",INDEX([1]Freelancer!$A$1140:$J$2572,MATCH(Лист1!M267,[1]Freelancer!$G$1140:$G$2572,0),10))</f>
        <v>#N/A</v>
      </c>
      <c r="S267" s="13" t="s">
        <v>144</v>
      </c>
      <c r="T267" s="13" t="str">
        <f aca="false">"y"&amp;S267&amp;"y"</f>
        <v>y4_18_3y</v>
      </c>
      <c r="U267" s="13" t="str">
        <f aca="false">INDEX([1]Lista!$O$2:$S$206,MATCH(Лист1!T267,[1]Lista!$P$2:$P$206,0),3)</f>
        <v>Satser &amp; bevis - Kordasatsen</v>
      </c>
      <c r="V267" s="13" t="str">
        <f aca="false">INDEX([1]Lista!$O$2:$S$206,MATCH(Лист1!T267,[1]Lista!$P$2:$P$206,0),4)</f>
        <v>G_4_18</v>
      </c>
      <c r="W267" s="13" t="str">
        <f aca="false">INDEX([1]Lista!$O$2:$S$206,MATCH(Лист1!T267,[1]Lista!$P$2:$P$206,0),5)</f>
        <v>Satser &amp; bevis</v>
      </c>
      <c r="X267" s="14" t="s">
        <v>32</v>
      </c>
    </row>
    <row r="268" customFormat="false" ht="15.65" hidden="false" customHeight="false" outlineLevel="0" collapsed="false">
      <c r="A268" s="7" t="n">
        <v>9789152302484</v>
      </c>
      <c r="B268" s="11" t="n">
        <v>1</v>
      </c>
      <c r="C268" s="11" t="s">
        <v>24</v>
      </c>
      <c r="D268" s="8" t="s">
        <v>25</v>
      </c>
      <c r="E268" s="8" t="s">
        <v>26</v>
      </c>
      <c r="F268" s="8" t="s">
        <v>191</v>
      </c>
      <c r="G268" s="8" t="s">
        <v>192</v>
      </c>
      <c r="H268" s="11" t="s">
        <v>193</v>
      </c>
      <c r="I268" s="11" t="n">
        <v>20</v>
      </c>
      <c r="J268" s="11" t="s">
        <v>38</v>
      </c>
      <c r="K268" s="10" t="str">
        <f aca="false">G268</f>
        <v>Blå kurs</v>
      </c>
      <c r="L268" s="11" t="s">
        <v>30</v>
      </c>
      <c r="M268" s="11" t="str">
        <f aca="false">B268&amp;"_"&amp;F268&amp;"_"&amp;H268&amp;"_"&amp;I268&amp;J268</f>
        <v>1_x1_3x_B_20c</v>
      </c>
      <c r="N268" s="11" t="str">
        <f aca="false">A268&amp;"-"&amp;B268&amp;"-"&amp;F268&amp;"-"&amp;H268&amp;"-"&amp;I268&amp;J268</f>
        <v>9789152302484-1-x1_3x-B-20c</v>
      </c>
      <c r="O268" s="11" t="str">
        <f aca="false">INDEX([1]'Kap 1'!$E$2:$H$1089,MATCH(Лист1!N268,[1]'Kap 1'!$E$2:$E$1089,0),4)</f>
        <v>Beräkna</v>
      </c>
      <c r="P268" s="15"/>
      <c r="Q268" s="12" t="str">
        <f aca="false">INDEX([1]Freelancer!$A$1140:$J$2572,MATCH(Лист1!M268,[1]Freelancer!$G$1140:$G$2572,0),9)</f>
        <v>Beräkna $10^3$</v>
      </c>
      <c r="R268" s="8" t="e">
        <f aca="false">IF(INDEX([1]Freelancer!$A$1140:$J$2572,MATCH(Лист1!M268,[1]Freelancer!$G$1140:$G$2572,0),10)=0,"",INDEX([1]Freelancer!$A$1140:$J$2572,MATCH(Лист1!M268,[1]Freelancer!$G$1140:$G$2572,0),10))</f>
        <v>#N/A</v>
      </c>
      <c r="S268" s="13" t="s">
        <v>55</v>
      </c>
      <c r="T268" s="13" t="str">
        <f aca="false">"y"&amp;S268&amp;"y"</f>
        <v>y2_24_1y</v>
      </c>
      <c r="U268" s="13" t="str">
        <f aca="false">INDEX([1]Lista!$O$2:$S$206,MATCH(Лист1!T268,[1]Lista!$P$2:$P$206,0),3)</f>
        <v>Variabler och uttryck - Faktorisering</v>
      </c>
      <c r="V268" s="13" t="str">
        <f aca="false">INDEX([1]Lista!$O$2:$S$206,MATCH(Лист1!T268,[1]Lista!$P$2:$P$206,0),4)</f>
        <v>SF_2_24</v>
      </c>
      <c r="W268" s="13" t="str">
        <f aca="false">INDEX([1]Lista!$O$2:$S$206,MATCH(Лист1!T268,[1]Lista!$P$2:$P$206,0),5)</f>
        <v>Variabler och uttryck</v>
      </c>
      <c r="X268" s="14" t="s">
        <v>32</v>
      </c>
    </row>
    <row r="269" customFormat="false" ht="15.65" hidden="false" customHeight="false" outlineLevel="0" collapsed="false">
      <c r="A269" s="7" t="n">
        <v>9789152302484</v>
      </c>
      <c r="B269" s="11" t="n">
        <v>1</v>
      </c>
      <c r="C269" s="11" t="s">
        <v>24</v>
      </c>
      <c r="D269" s="8" t="s">
        <v>25</v>
      </c>
      <c r="E269" s="8" t="s">
        <v>26</v>
      </c>
      <c r="F269" s="8" t="s">
        <v>191</v>
      </c>
      <c r="G269" s="8" t="s">
        <v>192</v>
      </c>
      <c r="H269" s="11" t="s">
        <v>193</v>
      </c>
      <c r="I269" s="11" t="n">
        <v>20</v>
      </c>
      <c r="J269" s="11" t="s">
        <v>40</v>
      </c>
      <c r="K269" s="10" t="str">
        <f aca="false">G269</f>
        <v>Blå kurs</v>
      </c>
      <c r="L269" s="11" t="s">
        <v>30</v>
      </c>
      <c r="M269" s="11" t="str">
        <f aca="false">B269&amp;"_"&amp;F269&amp;"_"&amp;H269&amp;"_"&amp;I269&amp;J269</f>
        <v>1_x1_3x_B_20d</v>
      </c>
      <c r="N269" s="11" t="str">
        <f aca="false">A269&amp;"-"&amp;B269&amp;"-"&amp;F269&amp;"-"&amp;H269&amp;"-"&amp;I269&amp;J269</f>
        <v>9789152302484-1-x1_3x-B-20d</v>
      </c>
      <c r="O269" s="11" t="str">
        <f aca="false">INDEX([1]'Kap 1'!$E$2:$H$1089,MATCH(Лист1!N269,[1]'Kap 1'!$E$2:$E$1089,0),4)</f>
        <v>Beräkna</v>
      </c>
      <c r="P269" s="15"/>
      <c r="Q269" s="12" t="str">
        <f aca="false">INDEX([1]Freelancer!$A$1140:$J$2572,MATCH(Лист1!M269,[1]Freelancer!$G$1140:$G$2572,0),9)</f>
        <v>Beräkna $1^5$</v>
      </c>
      <c r="R269" s="8" t="e">
        <f aca="false">IF(INDEX([1]Freelancer!$A$1140:$J$2572,MATCH(Лист1!M269,[1]Freelancer!$G$1140:$G$2572,0),10)=0,"",INDEX([1]Freelancer!$A$1140:$J$2572,MATCH(Лист1!M269,[1]Freelancer!$G$1140:$G$2572,0),10))</f>
        <v>#N/A</v>
      </c>
      <c r="S269" s="13" t="s">
        <v>48</v>
      </c>
      <c r="T269" s="13" t="str">
        <f aca="false">"y"&amp;S269&amp;"y"</f>
        <v>y4_18_6y</v>
      </c>
      <c r="U269" s="13" t="str">
        <f aca="false">INDEX([1]Lista!$O$2:$S$206,MATCH(Лист1!T269,[1]Lista!$P$2:$P$206,0),3)</f>
        <v>Satser &amp; Bevis - Randvinkelsatsen</v>
      </c>
      <c r="V269" s="13" t="str">
        <f aca="false">INDEX([1]Lista!$O$2:$S$206,MATCH(Лист1!T269,[1]Lista!$P$2:$P$206,0),4)</f>
        <v>G_4_18</v>
      </c>
      <c r="W269" s="13" t="str">
        <f aca="false">INDEX([1]Lista!$O$2:$S$206,MATCH(Лист1!T269,[1]Lista!$P$2:$P$206,0),5)</f>
        <v>Satser &amp; bevis</v>
      </c>
      <c r="X269" s="14" t="s">
        <v>32</v>
      </c>
    </row>
    <row r="270" customFormat="false" ht="23.85" hidden="false" customHeight="false" outlineLevel="0" collapsed="false">
      <c r="A270" s="7" t="n">
        <v>9789152302484</v>
      </c>
      <c r="B270" s="11" t="n">
        <v>1</v>
      </c>
      <c r="C270" s="11" t="s">
        <v>24</v>
      </c>
      <c r="D270" s="8" t="s">
        <v>25</v>
      </c>
      <c r="E270" s="8" t="s">
        <v>26</v>
      </c>
      <c r="F270" s="8" t="s">
        <v>191</v>
      </c>
      <c r="G270" s="8" t="s">
        <v>192</v>
      </c>
      <c r="H270" s="11" t="s">
        <v>193</v>
      </c>
      <c r="I270" s="11" t="n">
        <v>21</v>
      </c>
      <c r="J270" s="11" t="s">
        <v>33</v>
      </c>
      <c r="K270" s="10" t="str">
        <f aca="false">G270</f>
        <v>Blå kurs</v>
      </c>
      <c r="L270" s="11" t="s">
        <v>30</v>
      </c>
      <c r="M270" s="11" t="str">
        <f aca="false">B270&amp;"_"&amp;F270&amp;"_"&amp;H270&amp;"_"&amp;I270&amp;J270</f>
        <v>1_x1_3x_B_21a</v>
      </c>
      <c r="N270" s="11" t="str">
        <f aca="false">A270&amp;"-"&amp;B270&amp;"-"&amp;F270&amp;"-"&amp;H270&amp;"-"&amp;I270&amp;J270</f>
        <v>9789152302484-1-x1_3x-B-21a</v>
      </c>
      <c r="O270" s="11" t="str">
        <f aca="false">INDEX([1]'Kap 1'!$E$2:$H$1089,MATCH(Лист1!N270,[1]'Kap 1'!$E$2:$E$1089,0),4)</f>
        <v>Beräkna</v>
      </c>
      <c r="P270" s="15"/>
      <c r="Q270" s="12" t="str">
        <f aca="false">INDEX([1]Freelancer!$A$1140:$J$2572,MATCH(Лист1!M270,[1]Freelancer!$G$1140:$G$2572,0),9)</f>
        <v>Välj bland potenserna och skriv den eller de som har värdet 9</v>
      </c>
      <c r="R270" s="8" t="str">
        <f aca="false">IF(INDEX([1]Freelancer!$A$1140:$J$2572,MATCH(Лист1!M270,[1]Freelancer!$G$1140:$G$2572,0),10)=0,"",INDEX([1]Freelancer!$A$1140:$J$2572,MATCH(Лист1!M270,[1]Freelancer!$G$1140:$G$2572,0),10))</f>
        <v>MD9_27_1</v>
      </c>
      <c r="S270" s="13" t="s">
        <v>210</v>
      </c>
      <c r="T270" s="13" t="str">
        <f aca="false">"y"&amp;S270&amp;"y"</f>
        <v>y4_20y</v>
      </c>
      <c r="U270" s="13" t="str">
        <f aca="false">INDEX([1]Lista!$O$2:$S$206,MATCH(Лист1!T270,[1]Lista!$P$2:$P$206,0),3)</f>
        <v>Spegling &amp; symmetri</v>
      </c>
      <c r="V270" s="13" t="str">
        <f aca="false">INDEX([1]Lista!$O$2:$S$206,MATCH(Лист1!T270,[1]Lista!$P$2:$P$206,0),4)</f>
        <v>G_4_20</v>
      </c>
      <c r="W270" s="13" t="str">
        <f aca="false">INDEX([1]Lista!$O$2:$S$206,MATCH(Лист1!T270,[1]Lista!$P$2:$P$206,0),5)</f>
        <v>Spegling &amp; symmetri</v>
      </c>
      <c r="X270" s="14" t="s">
        <v>32</v>
      </c>
    </row>
    <row r="271" customFormat="false" ht="23.85" hidden="false" customHeight="false" outlineLevel="0" collapsed="false">
      <c r="A271" s="7" t="n">
        <v>9789152302484</v>
      </c>
      <c r="B271" s="11" t="n">
        <v>1</v>
      </c>
      <c r="C271" s="11" t="s">
        <v>24</v>
      </c>
      <c r="D271" s="8" t="s">
        <v>25</v>
      </c>
      <c r="E271" s="8" t="s">
        <v>26</v>
      </c>
      <c r="F271" s="8" t="s">
        <v>191</v>
      </c>
      <c r="G271" s="8" t="s">
        <v>192</v>
      </c>
      <c r="H271" s="11" t="s">
        <v>193</v>
      </c>
      <c r="I271" s="11" t="n">
        <v>21</v>
      </c>
      <c r="J271" s="11" t="s">
        <v>36</v>
      </c>
      <c r="K271" s="10" t="str">
        <f aca="false">G271</f>
        <v>Blå kurs</v>
      </c>
      <c r="L271" s="11" t="s">
        <v>30</v>
      </c>
      <c r="M271" s="11" t="str">
        <f aca="false">B271&amp;"_"&amp;F271&amp;"_"&amp;H271&amp;"_"&amp;I271&amp;J271</f>
        <v>1_x1_3x_B_21b</v>
      </c>
      <c r="N271" s="11" t="str">
        <f aca="false">A271&amp;"-"&amp;B271&amp;"-"&amp;F271&amp;"-"&amp;H271&amp;"-"&amp;I271&amp;J271</f>
        <v>9789152302484-1-x1_3x-B-21b</v>
      </c>
      <c r="O271" s="11" t="str">
        <f aca="false">INDEX([1]'Kap 1'!$E$2:$H$1089,MATCH(Лист1!N271,[1]'Kap 1'!$E$2:$E$1089,0),4)</f>
        <v>Beräkna</v>
      </c>
      <c r="P271" s="15"/>
      <c r="Q271" s="12" t="str">
        <f aca="false">INDEX([1]Freelancer!$A$1140:$J$2572,MATCH(Лист1!M271,[1]Freelancer!$G$1140:$G$2572,0),9)</f>
        <v>Välj bland potenserna och skriv den eller de som har värdet 64</v>
      </c>
      <c r="R271" s="8" t="str">
        <f aca="false">IF(INDEX([1]Freelancer!$A$1140:$J$2572,MATCH(Лист1!M271,[1]Freelancer!$G$1140:$G$2572,0),10)=0,"",INDEX([1]Freelancer!$A$1140:$J$2572,MATCH(Лист1!M271,[1]Freelancer!$G$1140:$G$2572,0),10))</f>
        <v>MD9_27_1</v>
      </c>
      <c r="S271" s="13" t="s">
        <v>132</v>
      </c>
      <c r="T271" s="13" t="str">
        <f aca="false">"y"&amp;S271&amp;"y"</f>
        <v>y1_3_10y</v>
      </c>
      <c r="U271" s="13" t="str">
        <f aca="false">INDEX([1]Lista!$O$2:$S$206,MATCH(Лист1!T271,[1]Lista!$P$2:$P$206,0),3)</f>
        <v>Ekvationer - Kvadratkomplettering</v>
      </c>
      <c r="V271" s="13" t="str">
        <f aca="false">INDEX([1]Lista!$O$2:$S$206,MATCH(Лист1!T271,[1]Lista!$P$2:$P$206,0),4)</f>
        <v>T_1_3</v>
      </c>
      <c r="W271" s="13" t="str">
        <f aca="false">INDEX([1]Lista!$O$2:$S$206,MATCH(Лист1!T271,[1]Lista!$P$2:$P$206,0),5)</f>
        <v>Ekvationer</v>
      </c>
      <c r="X271" s="14" t="s">
        <v>32</v>
      </c>
    </row>
    <row r="272" customFormat="false" ht="23.85" hidden="false" customHeight="false" outlineLevel="0" collapsed="false">
      <c r="A272" s="7" t="n">
        <v>9789152302484</v>
      </c>
      <c r="B272" s="11" t="n">
        <v>1</v>
      </c>
      <c r="C272" s="11" t="s">
        <v>24</v>
      </c>
      <c r="D272" s="8" t="s">
        <v>25</v>
      </c>
      <c r="E272" s="8" t="s">
        <v>26</v>
      </c>
      <c r="F272" s="8" t="s">
        <v>191</v>
      </c>
      <c r="G272" s="8" t="s">
        <v>192</v>
      </c>
      <c r="H272" s="11" t="s">
        <v>193</v>
      </c>
      <c r="I272" s="11" t="n">
        <v>21</v>
      </c>
      <c r="J272" s="11" t="s">
        <v>38</v>
      </c>
      <c r="K272" s="10" t="str">
        <f aca="false">G272</f>
        <v>Blå kurs</v>
      </c>
      <c r="L272" s="11" t="s">
        <v>30</v>
      </c>
      <c r="M272" s="11" t="str">
        <f aca="false">B272&amp;"_"&amp;F272&amp;"_"&amp;H272&amp;"_"&amp;I272&amp;J272</f>
        <v>1_x1_3x_B_21c</v>
      </c>
      <c r="N272" s="11" t="str">
        <f aca="false">A272&amp;"-"&amp;B272&amp;"-"&amp;F272&amp;"-"&amp;H272&amp;"-"&amp;I272&amp;J272</f>
        <v>9789152302484-1-x1_3x-B-21c</v>
      </c>
      <c r="O272" s="11" t="str">
        <f aca="false">INDEX([1]'Kap 1'!$E$2:$H$1089,MATCH(Лист1!N272,[1]'Kap 1'!$E$2:$E$1089,0),4)</f>
        <v>Beräkna</v>
      </c>
      <c r="P272" s="15"/>
      <c r="Q272" s="12" t="str">
        <f aca="false">INDEX([1]Freelancer!$A$1140:$J$2572,MATCH(Лист1!M272,[1]Freelancer!$G$1140:$G$2572,0),9)</f>
        <v>Välj bland potenserna och skriv den eller de som har värdet 81</v>
      </c>
      <c r="R272" s="8" t="str">
        <f aca="false">IF(INDEX([1]Freelancer!$A$1140:$J$2572,MATCH(Лист1!M272,[1]Freelancer!$G$1140:$G$2572,0),10)=0,"",INDEX([1]Freelancer!$A$1140:$J$2572,MATCH(Лист1!M272,[1]Freelancer!$G$1140:$G$2572,0),10))</f>
        <v>MD9_27_1</v>
      </c>
      <c r="S272" s="13" t="s">
        <v>108</v>
      </c>
      <c r="T272" s="13" t="str">
        <f aca="false">"y"&amp;S272&amp;"y"</f>
        <v>y1_2_5y</v>
      </c>
      <c r="U272" s="13" t="str">
        <f aca="false">INDEX([1]Lista!$O$2:$S$206,MATCH(Лист1!T272,[1]Lista!$P$2:$P$206,0),3)</f>
        <v>Bråk - Jämföra bråk</v>
      </c>
      <c r="V272" s="13" t="str">
        <f aca="false">INDEX([1]Lista!$O$2:$S$206,MATCH(Лист1!T272,[1]Lista!$P$2:$P$206,0),4)</f>
        <v>T_1_2</v>
      </c>
      <c r="W272" s="13" t="str">
        <f aca="false">INDEX([1]Lista!$O$2:$S$206,MATCH(Лист1!T272,[1]Lista!$P$2:$P$206,0),5)</f>
        <v>Bråk</v>
      </c>
      <c r="X272" s="14" t="s">
        <v>32</v>
      </c>
    </row>
    <row r="273" customFormat="false" ht="15.65" hidden="false" customHeight="false" outlineLevel="0" collapsed="false">
      <c r="A273" s="7" t="n">
        <v>9789152302484</v>
      </c>
      <c r="B273" s="11" t="n">
        <v>1</v>
      </c>
      <c r="C273" s="11" t="s">
        <v>24</v>
      </c>
      <c r="D273" s="8" t="s">
        <v>25</v>
      </c>
      <c r="E273" s="8" t="s">
        <v>26</v>
      </c>
      <c r="F273" s="8" t="s">
        <v>191</v>
      </c>
      <c r="G273" s="8" t="s">
        <v>192</v>
      </c>
      <c r="H273" s="11" t="s">
        <v>193</v>
      </c>
      <c r="I273" s="11" t="n">
        <v>22</v>
      </c>
      <c r="J273" s="11" t="s">
        <v>33</v>
      </c>
      <c r="K273" s="10" t="str">
        <f aca="false">G273</f>
        <v>Blå kurs</v>
      </c>
      <c r="L273" s="11" t="s">
        <v>30</v>
      </c>
      <c r="M273" s="11" t="str">
        <f aca="false">B273&amp;"_"&amp;F273&amp;"_"&amp;H273&amp;"_"&amp;I273&amp;J273</f>
        <v>1_x1_3x_B_22a</v>
      </c>
      <c r="N273" s="11" t="str">
        <f aca="false">A273&amp;"-"&amp;B273&amp;"-"&amp;F273&amp;"-"&amp;H273&amp;"-"&amp;I273&amp;J273</f>
        <v>9789152302484-1-x1_3x-B-22a</v>
      </c>
      <c r="O273" s="11" t="str">
        <f aca="false">INDEX([1]'Kap 1'!$E$2:$H$1089,MATCH(Лист1!N273,[1]'Kap 1'!$E$2:$E$1089,0),4)</f>
        <v>Resonera</v>
      </c>
      <c r="P273" s="15"/>
      <c r="Q273" s="12" t="str">
        <f aca="false">INDEX([1]Freelancer!$A$1140:$J$2572,MATCH(Лист1!M273,[1]Freelancer!$G$1140:$G$2572,0),9)</f>
        <v>Vilket tal i rutan är detsamma som $10^6$</v>
      </c>
      <c r="R273" s="8" t="str">
        <f aca="false">IF(INDEX([1]Freelancer!$A$1140:$J$2572,MATCH(Лист1!M273,[1]Freelancer!$G$1140:$G$2572,0),10)=0,"",INDEX([1]Freelancer!$A$1140:$J$2572,MATCH(Лист1!M273,[1]Freelancer!$G$1140:$G$2572,0),10))</f>
        <v>MD9_27_2</v>
      </c>
      <c r="S273" s="13" t="s">
        <v>147</v>
      </c>
      <c r="T273" s="13" t="str">
        <f aca="false">"y"&amp;S273&amp;"y"</f>
        <v>y1_2_6y</v>
      </c>
      <c r="U273" s="13" t="str">
        <f aca="false">INDEX([1]Lista!$O$2:$S$206,MATCH(Лист1!T273,[1]Lista!$P$2:$P$206,0),3)</f>
        <v>Bråk - Andelen av något</v>
      </c>
      <c r="V273" s="13" t="str">
        <f aca="false">INDEX([1]Lista!$O$2:$S$206,MATCH(Лист1!T273,[1]Lista!$P$2:$P$206,0),4)</f>
        <v>T_1_2</v>
      </c>
      <c r="W273" s="13" t="str">
        <f aca="false">INDEX([1]Lista!$O$2:$S$206,MATCH(Лист1!T273,[1]Lista!$P$2:$P$206,0),5)</f>
        <v>Bråk</v>
      </c>
      <c r="X273" s="14" t="s">
        <v>32</v>
      </c>
    </row>
    <row r="274" customFormat="false" ht="15.65" hidden="false" customHeight="false" outlineLevel="0" collapsed="false">
      <c r="A274" s="7" t="n">
        <v>9789152302484</v>
      </c>
      <c r="B274" s="11" t="n">
        <v>1</v>
      </c>
      <c r="C274" s="11" t="s">
        <v>24</v>
      </c>
      <c r="D274" s="8" t="s">
        <v>25</v>
      </c>
      <c r="E274" s="8" t="s">
        <v>26</v>
      </c>
      <c r="F274" s="8" t="s">
        <v>191</v>
      </c>
      <c r="G274" s="8" t="s">
        <v>192</v>
      </c>
      <c r="H274" s="11" t="s">
        <v>193</v>
      </c>
      <c r="I274" s="11" t="n">
        <v>22</v>
      </c>
      <c r="J274" s="11" t="s">
        <v>36</v>
      </c>
      <c r="K274" s="10" t="str">
        <f aca="false">G274</f>
        <v>Blå kurs</v>
      </c>
      <c r="L274" s="11" t="s">
        <v>30</v>
      </c>
      <c r="M274" s="11" t="str">
        <f aca="false">B274&amp;"_"&amp;F274&amp;"_"&amp;H274&amp;"_"&amp;I274&amp;J274</f>
        <v>1_x1_3x_B_22b</v>
      </c>
      <c r="N274" s="11" t="str">
        <f aca="false">A274&amp;"-"&amp;B274&amp;"-"&amp;F274&amp;"-"&amp;H274&amp;"-"&amp;I274&amp;J274</f>
        <v>9789152302484-1-x1_3x-B-22b</v>
      </c>
      <c r="O274" s="11" t="str">
        <f aca="false">INDEX([1]'Kap 1'!$E$2:$H$1089,MATCH(Лист1!N274,[1]'Kap 1'!$E$2:$E$1089,0),4)</f>
        <v>Resonera</v>
      </c>
      <c r="P274" s="15"/>
      <c r="Q274" s="12" t="str">
        <f aca="false">INDEX([1]Freelancer!$A$1140:$J$2572,MATCH(Лист1!M274,[1]Freelancer!$G$1140:$G$2572,0),9)</f>
        <v>Vilket tal i rutan är detsamma som $10^3$</v>
      </c>
      <c r="R274" s="8" t="str">
        <f aca="false">IF(INDEX([1]Freelancer!$A$1140:$J$2572,MATCH(Лист1!M274,[1]Freelancer!$G$1140:$G$2572,0),10)=0,"",INDEX([1]Freelancer!$A$1140:$J$2572,MATCH(Лист1!M274,[1]Freelancer!$G$1140:$G$2572,0),10))</f>
        <v>MD9_27_2</v>
      </c>
      <c r="S274" s="13" t="s">
        <v>75</v>
      </c>
      <c r="T274" s="13" t="str">
        <f aca="false">"y"&amp;S274&amp;"y"</f>
        <v>y1_2y</v>
      </c>
      <c r="U274" s="13" t="str">
        <f aca="false">INDEX([1]Lista!$O$2:$S$206,MATCH(Лист1!T274,[1]Lista!$P$2:$P$206,0),3)</f>
        <v>Bråk</v>
      </c>
      <c r="V274" s="13" t="str">
        <f aca="false">INDEX([1]Lista!$O$2:$S$206,MATCH(Лист1!T274,[1]Lista!$P$2:$P$206,0),4)</f>
        <v>T_1_2</v>
      </c>
      <c r="W274" s="13" t="str">
        <f aca="false">INDEX([1]Lista!$O$2:$S$206,MATCH(Лист1!T274,[1]Lista!$P$2:$P$206,0),5)</f>
        <v>Bråk</v>
      </c>
      <c r="X274" s="14" t="s">
        <v>32</v>
      </c>
    </row>
    <row r="275" customFormat="false" ht="15.65" hidden="false" customHeight="false" outlineLevel="0" collapsed="false">
      <c r="A275" s="7" t="n">
        <v>9789152302484</v>
      </c>
      <c r="B275" s="11" t="n">
        <v>1</v>
      </c>
      <c r="C275" s="11" t="s">
        <v>24</v>
      </c>
      <c r="D275" s="8" t="s">
        <v>25</v>
      </c>
      <c r="E275" s="8" t="s">
        <v>26</v>
      </c>
      <c r="F275" s="8" t="s">
        <v>191</v>
      </c>
      <c r="G275" s="8" t="s">
        <v>192</v>
      </c>
      <c r="H275" s="11" t="s">
        <v>193</v>
      </c>
      <c r="I275" s="11" t="n">
        <v>22</v>
      </c>
      <c r="J275" s="11" t="s">
        <v>38</v>
      </c>
      <c r="K275" s="10" t="str">
        <f aca="false">G275</f>
        <v>Blå kurs</v>
      </c>
      <c r="L275" s="11" t="s">
        <v>30</v>
      </c>
      <c r="M275" s="11" t="str">
        <f aca="false">B275&amp;"_"&amp;F275&amp;"_"&amp;H275&amp;"_"&amp;I275&amp;J275</f>
        <v>1_x1_3x_B_22c</v>
      </c>
      <c r="N275" s="11" t="str">
        <f aca="false">A275&amp;"-"&amp;B275&amp;"-"&amp;F275&amp;"-"&amp;H275&amp;"-"&amp;I275&amp;J275</f>
        <v>9789152302484-1-x1_3x-B-22c</v>
      </c>
      <c r="O275" s="11" t="str">
        <f aca="false">INDEX([1]'Kap 1'!$E$2:$H$1089,MATCH(Лист1!N275,[1]'Kap 1'!$E$2:$E$1089,0),4)</f>
        <v>Resonera</v>
      </c>
      <c r="P275" s="15"/>
      <c r="Q275" s="12" t="str">
        <f aca="false">INDEX([1]Freelancer!$A$1140:$J$2572,MATCH(Лист1!M275,[1]Freelancer!$G$1140:$G$2572,0),9)</f>
        <v>Vilket tal i rutan är detsamma som $10^9$</v>
      </c>
      <c r="R275" s="8" t="str">
        <f aca="false">IF(INDEX([1]Freelancer!$A$1140:$J$2572,MATCH(Лист1!M275,[1]Freelancer!$G$1140:$G$2572,0),10)=0,"",INDEX([1]Freelancer!$A$1140:$J$2572,MATCH(Лист1!M275,[1]Freelancer!$G$1140:$G$2572,0),10))</f>
        <v>MD9_27_2</v>
      </c>
      <c r="S275" s="13" t="s">
        <v>41</v>
      </c>
      <c r="T275" s="13" t="str">
        <f aca="false">"y"&amp;S275&amp;"y"</f>
        <v>y2_19_14y</v>
      </c>
      <c r="U275" s="13" t="str">
        <f aca="false">INDEX([1]Lista!$O$2:$S$206,MATCH(Лист1!T275,[1]Lista!$P$2:$P$206,0),3)</f>
        <v>Procent - Procentuell förändring</v>
      </c>
      <c r="V275" s="13" t="str">
        <f aca="false">INDEX([1]Lista!$O$2:$S$206,MATCH(Лист1!T275,[1]Lista!$P$2:$P$206,0),4)</f>
        <v>SF_2_19</v>
      </c>
      <c r="W275" s="13" t="str">
        <f aca="false">INDEX([1]Lista!$O$2:$S$206,MATCH(Лист1!T275,[1]Lista!$P$2:$P$206,0),5)</f>
        <v>Procent</v>
      </c>
      <c r="X275" s="14" t="s">
        <v>32</v>
      </c>
    </row>
    <row r="276" customFormat="false" ht="15.65" hidden="false" customHeight="false" outlineLevel="0" collapsed="false">
      <c r="A276" s="7" t="n">
        <v>9789152302484</v>
      </c>
      <c r="B276" s="11" t="n">
        <v>1</v>
      </c>
      <c r="C276" s="11" t="s">
        <v>24</v>
      </c>
      <c r="D276" s="8" t="s">
        <v>25</v>
      </c>
      <c r="E276" s="8" t="s">
        <v>26</v>
      </c>
      <c r="F276" s="8" t="s">
        <v>191</v>
      </c>
      <c r="G276" s="8" t="s">
        <v>192</v>
      </c>
      <c r="H276" s="11" t="s">
        <v>193</v>
      </c>
      <c r="I276" s="11" t="n">
        <v>23</v>
      </c>
      <c r="J276" s="11" t="s">
        <v>33</v>
      </c>
      <c r="K276" s="10" t="str">
        <f aca="false">G276</f>
        <v>Blå kurs</v>
      </c>
      <c r="L276" s="11" t="s">
        <v>30</v>
      </c>
      <c r="M276" s="11" t="str">
        <f aca="false">B276&amp;"_"&amp;F276&amp;"_"&amp;H276&amp;"_"&amp;I276&amp;J276</f>
        <v>1_x1_3x_B_23a</v>
      </c>
      <c r="N276" s="11" t="str">
        <f aca="false">A276&amp;"-"&amp;B276&amp;"-"&amp;F276&amp;"-"&amp;H276&amp;"-"&amp;I276&amp;J276</f>
        <v>9789152302484-1-x1_3x-B-23a</v>
      </c>
      <c r="O276" s="11" t="str">
        <f aca="false">INDEX([1]'Kap 1'!$E$2:$H$1089,MATCH(Лист1!N276,[1]'Kap 1'!$E$2:$E$1089,0),4)</f>
        <v>Resonera</v>
      </c>
      <c r="P276" s="15"/>
      <c r="Q276" s="12" t="str">
        <f aca="false">INDEX([1]Freelancer!$A$1140:$J$2572,MATCH(Лист1!M276,[1]Freelancer!$G$1140:$G$2572,0),9)</f>
        <v>Vilket tal i rutan är detsamma som $0,5^2$</v>
      </c>
      <c r="R276" s="8" t="str">
        <f aca="false">IF(INDEX([1]Freelancer!$A$1140:$J$2572,MATCH(Лист1!M276,[1]Freelancer!$G$1140:$G$2572,0),10)=0,"",INDEX([1]Freelancer!$A$1140:$J$2572,MATCH(Лист1!M276,[1]Freelancer!$G$1140:$G$2572,0),10))</f>
        <v>MD9_27_3</v>
      </c>
      <c r="S276" s="13" t="s">
        <v>211</v>
      </c>
      <c r="T276" s="13" t="str">
        <f aca="false">"y"&amp;S276&amp;"y"</f>
        <v>y1_4y</v>
      </c>
      <c r="U276" s="13" t="str">
        <f aca="false">INDEX([1]Lista!$O$2:$S$206,MATCH(Лист1!T276,[1]Lista!$P$2:$P$206,0),3)</f>
        <v>Ekvationslösning</v>
      </c>
      <c r="V276" s="13" t="str">
        <f aca="false">INDEX([1]Lista!$O$2:$S$206,MATCH(Лист1!T276,[1]Lista!$P$2:$P$206,0),4)</f>
        <v>T_1_4</v>
      </c>
      <c r="W276" s="13" t="str">
        <f aca="false">INDEX([1]Lista!$O$2:$S$206,MATCH(Лист1!T276,[1]Lista!$P$2:$P$206,0),5)</f>
        <v>Ekvationslösning</v>
      </c>
      <c r="X276" s="14" t="s">
        <v>32</v>
      </c>
    </row>
    <row r="277" customFormat="false" ht="15.65" hidden="false" customHeight="false" outlineLevel="0" collapsed="false">
      <c r="A277" s="7" t="n">
        <v>9789152302484</v>
      </c>
      <c r="B277" s="11" t="n">
        <v>1</v>
      </c>
      <c r="C277" s="11" t="s">
        <v>24</v>
      </c>
      <c r="D277" s="8" t="s">
        <v>25</v>
      </c>
      <c r="E277" s="8" t="s">
        <v>26</v>
      </c>
      <c r="F277" s="8" t="s">
        <v>191</v>
      </c>
      <c r="G277" s="8" t="s">
        <v>192</v>
      </c>
      <c r="H277" s="11" t="s">
        <v>193</v>
      </c>
      <c r="I277" s="11" t="n">
        <v>23</v>
      </c>
      <c r="J277" s="11" t="s">
        <v>36</v>
      </c>
      <c r="K277" s="10" t="str">
        <f aca="false">G277</f>
        <v>Blå kurs</v>
      </c>
      <c r="L277" s="11" t="s">
        <v>30</v>
      </c>
      <c r="M277" s="11" t="str">
        <f aca="false">B277&amp;"_"&amp;F277&amp;"_"&amp;H277&amp;"_"&amp;I277&amp;J277</f>
        <v>1_x1_3x_B_23b</v>
      </c>
      <c r="N277" s="11" t="str">
        <f aca="false">A277&amp;"-"&amp;B277&amp;"-"&amp;F277&amp;"-"&amp;H277&amp;"-"&amp;I277&amp;J277</f>
        <v>9789152302484-1-x1_3x-B-23b</v>
      </c>
      <c r="O277" s="11" t="str">
        <f aca="false">INDEX([1]'Kap 1'!$E$2:$H$1089,MATCH(Лист1!N277,[1]'Kap 1'!$E$2:$E$1089,0),4)</f>
        <v>Resonera</v>
      </c>
      <c r="P277" s="15"/>
      <c r="Q277" s="12" t="str">
        <f aca="false">INDEX([1]Freelancer!$A$1140:$J$2572,MATCH(Лист1!M277,[1]Freelancer!$G$1140:$G$2572,0),9)</f>
        <v>Vilket tal i rutan är detsamma som $0,2^2$</v>
      </c>
      <c r="R277" s="8" t="str">
        <f aca="false">IF(INDEX([1]Freelancer!$A$1140:$J$2572,MATCH(Лист1!M277,[1]Freelancer!$G$1140:$G$2572,0),10)=0,"",INDEX([1]Freelancer!$A$1140:$J$2572,MATCH(Лист1!M277,[1]Freelancer!$G$1140:$G$2572,0),10))</f>
        <v>MD9_27_3</v>
      </c>
      <c r="S277" s="13" t="s">
        <v>212</v>
      </c>
      <c r="T277" s="13" t="str">
        <f aca="false">"y"&amp;S277&amp;"y"</f>
        <v>y2_19_10y</v>
      </c>
      <c r="U277" s="13" t="str">
        <f aca="false">INDEX([1]Lista!$O$2:$S$206,MATCH(Лист1!T277,[1]Lista!$P$2:$P$206,0),3)</f>
        <v>Procent - Promille &amp; ppm</v>
      </c>
      <c r="V277" s="13" t="str">
        <f aca="false">INDEX([1]Lista!$O$2:$S$206,MATCH(Лист1!T277,[1]Lista!$P$2:$P$206,0),4)</f>
        <v>SF_2_19</v>
      </c>
      <c r="W277" s="13" t="str">
        <f aca="false">INDEX([1]Lista!$O$2:$S$206,MATCH(Лист1!T277,[1]Lista!$P$2:$P$206,0),5)</f>
        <v>Procent</v>
      </c>
      <c r="X277" s="14" t="s">
        <v>32</v>
      </c>
    </row>
    <row r="278" customFormat="false" ht="15.65" hidden="false" customHeight="false" outlineLevel="0" collapsed="false">
      <c r="A278" s="7" t="n">
        <v>9789152302484</v>
      </c>
      <c r="B278" s="11" t="n">
        <v>1</v>
      </c>
      <c r="C278" s="11" t="s">
        <v>24</v>
      </c>
      <c r="D278" s="8" t="s">
        <v>25</v>
      </c>
      <c r="E278" s="8" t="s">
        <v>26</v>
      </c>
      <c r="F278" s="8" t="s">
        <v>191</v>
      </c>
      <c r="G278" s="8" t="s">
        <v>192</v>
      </c>
      <c r="H278" s="11" t="s">
        <v>193</v>
      </c>
      <c r="I278" s="11" t="n">
        <v>23</v>
      </c>
      <c r="J278" s="11" t="s">
        <v>38</v>
      </c>
      <c r="K278" s="10" t="str">
        <f aca="false">G278</f>
        <v>Blå kurs</v>
      </c>
      <c r="L278" s="11" t="s">
        <v>30</v>
      </c>
      <c r="M278" s="11" t="str">
        <f aca="false">B278&amp;"_"&amp;F278&amp;"_"&amp;H278&amp;"_"&amp;I278&amp;J278</f>
        <v>1_x1_3x_B_23c</v>
      </c>
      <c r="N278" s="11" t="str">
        <f aca="false">A278&amp;"-"&amp;B278&amp;"-"&amp;F278&amp;"-"&amp;H278&amp;"-"&amp;I278&amp;J278</f>
        <v>9789152302484-1-x1_3x-B-23c</v>
      </c>
      <c r="O278" s="11" t="str">
        <f aca="false">INDEX([1]'Kap 1'!$E$2:$H$1089,MATCH(Лист1!N278,[1]'Kap 1'!$E$2:$E$1089,0),4)</f>
        <v>Resonera</v>
      </c>
      <c r="P278" s="15"/>
      <c r="Q278" s="12" t="str">
        <f aca="false">INDEX([1]Freelancer!$A$1140:$J$2572,MATCH(Лист1!M278,[1]Freelancer!$G$1140:$G$2572,0),9)</f>
        <v>Vilket tal i rutan är detsamma som $0,1^2$</v>
      </c>
      <c r="R278" s="8" t="str">
        <f aca="false">IF(INDEX([1]Freelancer!$A$1140:$J$2572,MATCH(Лист1!M278,[1]Freelancer!$G$1140:$G$2572,0),10)=0,"",INDEX([1]Freelancer!$A$1140:$J$2572,MATCH(Лист1!M278,[1]Freelancer!$G$1140:$G$2572,0),10))</f>
        <v>MD9_27_3</v>
      </c>
      <c r="S278" s="13" t="s">
        <v>213</v>
      </c>
      <c r="T278" s="13" t="str">
        <f aca="false">"y"&amp;S278&amp;"y"</f>
        <v>y1_15_2y</v>
      </c>
      <c r="U278" s="13" t="str">
        <f aca="false">INDEX([1]Lista!$O$2:$S$206,MATCH(Лист1!T278,[1]Lista!$P$2:$P$206,0),3)</f>
        <v>Räkneregler - Konjugat- och kvadreringsregler</v>
      </c>
      <c r="V278" s="13" t="str">
        <f aca="false">INDEX([1]Lista!$O$2:$S$206,MATCH(Лист1!T278,[1]Lista!$P$2:$P$206,0),4)</f>
        <v>T_1_15</v>
      </c>
      <c r="W278" s="13" t="str">
        <f aca="false">INDEX([1]Lista!$O$2:$S$206,MATCH(Лист1!T278,[1]Lista!$P$2:$P$206,0),5)</f>
        <v>Räkneregler</v>
      </c>
      <c r="X278" s="14" t="s">
        <v>32</v>
      </c>
    </row>
    <row r="279" customFormat="false" ht="15.65" hidden="false" customHeight="false" outlineLevel="0" collapsed="false">
      <c r="A279" s="7" t="n">
        <v>9789152302484</v>
      </c>
      <c r="B279" s="11" t="n">
        <v>1</v>
      </c>
      <c r="C279" s="11" t="s">
        <v>24</v>
      </c>
      <c r="D279" s="8" t="s">
        <v>25</v>
      </c>
      <c r="E279" s="8" t="s">
        <v>26</v>
      </c>
      <c r="F279" s="8" t="s">
        <v>191</v>
      </c>
      <c r="G279" s="8" t="s">
        <v>192</v>
      </c>
      <c r="H279" s="11" t="s">
        <v>193</v>
      </c>
      <c r="I279" s="11" t="n">
        <v>23</v>
      </c>
      <c r="J279" s="11" t="s">
        <v>40</v>
      </c>
      <c r="K279" s="10" t="str">
        <f aca="false">G279</f>
        <v>Blå kurs</v>
      </c>
      <c r="L279" s="11" t="s">
        <v>30</v>
      </c>
      <c r="M279" s="11" t="str">
        <f aca="false">B279&amp;"_"&amp;F279&amp;"_"&amp;H279&amp;"_"&amp;I279&amp;J279</f>
        <v>1_x1_3x_B_23d</v>
      </c>
      <c r="N279" s="11" t="str">
        <f aca="false">A279&amp;"-"&amp;B279&amp;"-"&amp;F279&amp;"-"&amp;H279&amp;"-"&amp;I279&amp;J279</f>
        <v>9789152302484-1-x1_3x-B-23d</v>
      </c>
      <c r="O279" s="11" t="str">
        <f aca="false">INDEX([1]'Kap 1'!$E$2:$H$1089,MATCH(Лист1!N279,[1]'Kap 1'!$E$2:$E$1089,0),4)</f>
        <v>Resonera</v>
      </c>
      <c r="P279" s="15"/>
      <c r="Q279" s="12" t="str">
        <f aca="false">INDEX([1]Freelancer!$A$1140:$J$2572,MATCH(Лист1!M279,[1]Freelancer!$G$1140:$G$2572,0),9)</f>
        <v>Vilket tal i rutan är detsamma som $0,1^3$</v>
      </c>
      <c r="R279" s="8" t="str">
        <f aca="false">IF(INDEX([1]Freelancer!$A$1140:$J$2572,MATCH(Лист1!M279,[1]Freelancer!$G$1140:$G$2572,0),10)=0,"",INDEX([1]Freelancer!$A$1140:$J$2572,MATCH(Лист1!M279,[1]Freelancer!$G$1140:$G$2572,0),10))</f>
        <v>MD9_27_3</v>
      </c>
      <c r="S279" s="13" t="s">
        <v>88</v>
      </c>
      <c r="T279" s="13" t="str">
        <f aca="false">"y"&amp;S279&amp;"y"</f>
        <v>y4_15_2y</v>
      </c>
      <c r="U279" s="13" t="str">
        <f aca="false">INDEX([1]Lista!$O$2:$S$206,MATCH(Лист1!T279,[1]Lista!$P$2:$P$206,0),3)</f>
        <v>Volym &amp; olika sorters kroppar - Pyramid och kon</v>
      </c>
      <c r="V279" s="13" t="str">
        <f aca="false">INDEX([1]Lista!$O$2:$S$206,MATCH(Лист1!T279,[1]Lista!$P$2:$P$206,0),4)</f>
        <v>G_4_15</v>
      </c>
      <c r="W279" s="13" t="str">
        <f aca="false">INDEX([1]Lista!$O$2:$S$206,MATCH(Лист1!T279,[1]Lista!$P$2:$P$206,0),5)</f>
        <v>Volym &amp; olika sorters kroppar</v>
      </c>
      <c r="X279" s="14" t="s">
        <v>32</v>
      </c>
    </row>
    <row r="280" customFormat="false" ht="23.85" hidden="false" customHeight="false" outlineLevel="0" collapsed="false">
      <c r="A280" s="7" t="n">
        <v>9789152302484</v>
      </c>
      <c r="B280" s="11" t="n">
        <v>1</v>
      </c>
      <c r="C280" s="11" t="s">
        <v>24</v>
      </c>
      <c r="D280" s="8" t="s">
        <v>25</v>
      </c>
      <c r="E280" s="8" t="s">
        <v>26</v>
      </c>
      <c r="F280" s="8" t="s">
        <v>191</v>
      </c>
      <c r="G280" s="8" t="s">
        <v>192</v>
      </c>
      <c r="H280" s="11" t="s">
        <v>193</v>
      </c>
      <c r="I280" s="11" t="n">
        <v>24</v>
      </c>
      <c r="J280" s="11"/>
      <c r="K280" s="10" t="str">
        <f aca="false">G280</f>
        <v>Blå kurs</v>
      </c>
      <c r="L280" s="11" t="s">
        <v>30</v>
      </c>
      <c r="M280" s="11" t="str">
        <f aca="false">B280&amp;"_"&amp;F280&amp;"_"&amp;H280&amp;"_"&amp;I280&amp;J280</f>
        <v>1_x1_3x_B_24</v>
      </c>
      <c r="N280" s="11" t="str">
        <f aca="false">A280&amp;"-"&amp;B280&amp;"-"&amp;F280&amp;"-"&amp;H280&amp;"-"&amp;I280&amp;J280</f>
        <v>9789152302484-1-x1_3x-B-24</v>
      </c>
      <c r="O280" s="11" t="str">
        <f aca="false">INDEX([1]'Kap 1'!$E$2:$H$1089,MATCH(Лист1!N280,[1]'Kap 1'!$E$2:$E$1089,0),4)</f>
        <v>Rita</v>
      </c>
      <c r="P280" s="15"/>
      <c r="Q280" s="12" t="str">
        <f aca="false">INDEX([1]Freelancer!$A$1140:$J$2572,MATCH(Лист1!M280,[1]Freelancer!$G$1140:$G$2572,0),9)</f>
        <v>Skriv av tabellen och gör den färdig. Lär dig den.</v>
      </c>
      <c r="R280" s="8" t="s">
        <v>214</v>
      </c>
      <c r="S280" s="13" t="s">
        <v>215</v>
      </c>
      <c r="T280" s="13" t="str">
        <f aca="false">"y"&amp;S280&amp;"y"</f>
        <v>y1_12_4y</v>
      </c>
      <c r="U280" s="13" t="str">
        <f aca="false">INDEX([1]Lista!$O$2:$S$206,MATCH(Лист1!T280,[1]Lista!$P$2:$P$206,0),3)</f>
        <v>Potenser - Positiv heltalsexponent</v>
      </c>
      <c r="V280" s="13" t="str">
        <f aca="false">INDEX([1]Lista!$O$2:$S$206,MATCH(Лист1!T280,[1]Lista!$P$2:$P$206,0),4)</f>
        <v>T_1_12</v>
      </c>
      <c r="W280" s="13" t="str">
        <f aca="false">INDEX([1]Lista!$O$2:$S$206,MATCH(Лист1!T280,[1]Lista!$P$2:$P$206,0),5)</f>
        <v>Potenser</v>
      </c>
      <c r="X280" s="14" t="s">
        <v>32</v>
      </c>
    </row>
    <row r="281" customFormat="false" ht="15.65" hidden="false" customHeight="false" outlineLevel="0" collapsed="false">
      <c r="A281" s="7" t="n">
        <v>9789152302484</v>
      </c>
      <c r="B281" s="11" t="n">
        <v>1</v>
      </c>
      <c r="C281" s="11" t="s">
        <v>24</v>
      </c>
      <c r="D281" s="8" t="s">
        <v>25</v>
      </c>
      <c r="E281" s="8" t="s">
        <v>26</v>
      </c>
      <c r="F281" s="8" t="s">
        <v>191</v>
      </c>
      <c r="G281" s="8" t="s">
        <v>192</v>
      </c>
      <c r="H281" s="11" t="s">
        <v>193</v>
      </c>
      <c r="I281" s="11" t="n">
        <v>25</v>
      </c>
      <c r="J281" s="11" t="s">
        <v>33</v>
      </c>
      <c r="K281" s="10" t="str">
        <f aca="false">G281</f>
        <v>Blå kurs</v>
      </c>
      <c r="L281" s="11" t="s">
        <v>30</v>
      </c>
      <c r="M281" s="11" t="str">
        <f aca="false">B281&amp;"_"&amp;F281&amp;"_"&amp;H281&amp;"_"&amp;I281&amp;J281</f>
        <v>1_x1_3x_B_25a</v>
      </c>
      <c r="N281" s="11" t="str">
        <f aca="false">A281&amp;"-"&amp;B281&amp;"-"&amp;F281&amp;"-"&amp;H281&amp;"-"&amp;I281&amp;J281</f>
        <v>9789152302484-1-x1_3x-B-25a</v>
      </c>
      <c r="O281" s="11" t="str">
        <f aca="false">INDEX([1]'Kap 1'!$E$2:$H$1089,MATCH(Лист1!N281,[1]'Kap 1'!$E$2:$E$1089,0),4)</f>
        <v>Rita</v>
      </c>
      <c r="P281" s="15"/>
      <c r="Q281" s="12" t="str">
        <f aca="false">INDEX([1]Freelancer!$A$1140:$J$2572,MATCH(Лист1!M281,[1]Freelancer!$G$1140:$G$2572,0),9)</f>
        <v>Rita en kvadrat som har sidlängden 4 cm.</v>
      </c>
      <c r="R281" s="8" t="e">
        <f aca="false">IF(INDEX([1]Freelancer!$A$1140:$J$2572,MATCH(Лист1!M281,[1]Freelancer!$G$1140:$G$2572,0),10)=0,"",INDEX([1]Freelancer!$A$1140:$J$2572,MATCH(Лист1!M281,[1]Freelancer!$G$1140:$G$2572,0),10))</f>
        <v>#N/A</v>
      </c>
      <c r="S281" s="13" t="s">
        <v>216</v>
      </c>
      <c r="T281" s="13" t="str">
        <f aca="false">"y"&amp;S281&amp;"y"</f>
        <v>y2_24_5y</v>
      </c>
      <c r="U281" s="13" t="str">
        <f aca="false">INDEX([1]Lista!$O$2:$S$206,MATCH(Лист1!T281,[1]Lista!$P$2:$P$206,0),3)</f>
        <v>Variabler och uttryck - Värdet av ett uttryck</v>
      </c>
      <c r="V281" s="13" t="str">
        <f aca="false">INDEX([1]Lista!$O$2:$S$206,MATCH(Лист1!T281,[1]Lista!$P$2:$P$206,0),4)</f>
        <v>SF_2_24</v>
      </c>
      <c r="W281" s="13" t="str">
        <f aca="false">INDEX([1]Lista!$O$2:$S$206,MATCH(Лист1!T281,[1]Lista!$P$2:$P$206,0),5)</f>
        <v>Variabler och uttryck</v>
      </c>
      <c r="X281" s="14" t="s">
        <v>32</v>
      </c>
    </row>
    <row r="282" customFormat="false" ht="15.65" hidden="false" customHeight="false" outlineLevel="0" collapsed="false">
      <c r="A282" s="7" t="n">
        <v>9789152302484</v>
      </c>
      <c r="B282" s="11" t="n">
        <v>1</v>
      </c>
      <c r="C282" s="11" t="s">
        <v>24</v>
      </c>
      <c r="D282" s="8" t="s">
        <v>25</v>
      </c>
      <c r="E282" s="8" t="s">
        <v>26</v>
      </c>
      <c r="F282" s="8" t="s">
        <v>191</v>
      </c>
      <c r="G282" s="8" t="s">
        <v>192</v>
      </c>
      <c r="H282" s="11" t="s">
        <v>193</v>
      </c>
      <c r="I282" s="11" t="n">
        <v>25</v>
      </c>
      <c r="J282" s="11" t="s">
        <v>36</v>
      </c>
      <c r="K282" s="10" t="str">
        <f aca="false">G282</f>
        <v>Blå kurs</v>
      </c>
      <c r="L282" s="11" t="s">
        <v>30</v>
      </c>
      <c r="M282" s="11" t="str">
        <f aca="false">B282&amp;"_"&amp;F282&amp;"_"&amp;H282&amp;"_"&amp;I282&amp;J282</f>
        <v>1_x1_3x_B_25b</v>
      </c>
      <c r="N282" s="11" t="str">
        <f aca="false">A282&amp;"-"&amp;B282&amp;"-"&amp;F282&amp;"-"&amp;H282&amp;"-"&amp;I282&amp;J282</f>
        <v>9789152302484-1-x1_3x-B-25b</v>
      </c>
      <c r="O282" s="11" t="str">
        <f aca="false">INDEX([1]'Kap 1'!$E$2:$H$1089,MATCH(Лист1!N282,[1]'Kap 1'!$E$2:$E$1089,0),4)</f>
        <v>Beräkna</v>
      </c>
      <c r="P282" s="15"/>
      <c r="Q282" s="12" t="str">
        <f aca="false">INDEX([1]Freelancer!$A$1140:$J$2572,MATCH(Лист1!M282,[1]Freelancer!$G$1140:$G$2572,0),9)</f>
        <v>Hur stor area har kvadraten?</v>
      </c>
      <c r="R282" s="8" t="e">
        <f aca="false">IF(INDEX([1]Freelancer!$A$1140:$J$2572,MATCH(Лист1!M282,[1]Freelancer!$G$1140:$G$2572,0),10)=0,"",INDEX([1]Freelancer!$A$1140:$J$2572,MATCH(Лист1!M282,[1]Freelancer!$G$1140:$G$2572,0),10))</f>
        <v>#N/A</v>
      </c>
      <c r="S282" s="13" t="s">
        <v>146</v>
      </c>
      <c r="T282" s="13" t="str">
        <f aca="false">"y"&amp;S282&amp;"y"</f>
        <v>y1_17_3y</v>
      </c>
      <c r="U282" s="13" t="str">
        <f aca="false">INDEX([1]Lista!$O$2:$S$206,MATCH(Лист1!T282,[1]Lista!$P$2:$P$206,0),3)</f>
        <v>Tal - Motsatta tal</v>
      </c>
      <c r="V282" s="13" t="str">
        <f aca="false">INDEX([1]Lista!$O$2:$S$206,MATCH(Лист1!T282,[1]Lista!$P$2:$P$206,0),4)</f>
        <v>T_1_17</v>
      </c>
      <c r="W282" s="13" t="str">
        <f aca="false">INDEX([1]Lista!$O$2:$S$206,MATCH(Лист1!T282,[1]Lista!$P$2:$P$206,0),5)</f>
        <v>Tal</v>
      </c>
      <c r="X282" s="14" t="s">
        <v>32</v>
      </c>
    </row>
    <row r="283" customFormat="false" ht="15.65" hidden="false" customHeight="false" outlineLevel="0" collapsed="false">
      <c r="A283" s="7" t="n">
        <v>9789152302484</v>
      </c>
      <c r="B283" s="11" t="n">
        <v>1</v>
      </c>
      <c r="C283" s="11" t="s">
        <v>24</v>
      </c>
      <c r="D283" s="8" t="s">
        <v>25</v>
      </c>
      <c r="E283" s="8" t="s">
        <v>26</v>
      </c>
      <c r="F283" s="8" t="s">
        <v>191</v>
      </c>
      <c r="G283" s="8" t="s">
        <v>192</v>
      </c>
      <c r="H283" s="11" t="s">
        <v>193</v>
      </c>
      <c r="I283" s="11" t="n">
        <v>26</v>
      </c>
      <c r="J283" s="11" t="s">
        <v>33</v>
      </c>
      <c r="K283" s="10" t="str">
        <f aca="false">G283</f>
        <v>Blå kurs</v>
      </c>
      <c r="L283" s="11" t="s">
        <v>30</v>
      </c>
      <c r="M283" s="11" t="str">
        <f aca="false">B283&amp;"_"&amp;F283&amp;"_"&amp;H283&amp;"_"&amp;I283&amp;J283</f>
        <v>1_x1_3x_B_26a</v>
      </c>
      <c r="N283" s="11" t="str">
        <f aca="false">A283&amp;"-"&amp;B283&amp;"-"&amp;F283&amp;"-"&amp;H283&amp;"-"&amp;I283&amp;J283</f>
        <v>9789152302484-1-x1_3x-B-26a</v>
      </c>
      <c r="O283" s="11" t="str">
        <f aca="false">INDEX([1]'Kap 1'!$E$2:$H$1089,MATCH(Лист1!N283,[1]'Kap 1'!$E$2:$E$1089,0),4)</f>
        <v>Rita</v>
      </c>
      <c r="P283" s="15"/>
      <c r="Q283" s="12" t="str">
        <f aca="false">INDEX([1]Freelancer!$A$1140:$J$2572,MATCH(Лист1!M283,[1]Freelancer!$G$1140:$G$2572,0),9)</f>
        <v>Rita en kvadrat som har sidlängden 6 cm.</v>
      </c>
      <c r="R283" s="8" t="e">
        <f aca="false">IF(INDEX([1]Freelancer!$A$1140:$J$2572,MATCH(Лист1!M283,[1]Freelancer!$G$1140:$G$2572,0),10)=0,"",INDEX([1]Freelancer!$A$1140:$J$2572,MATCH(Лист1!M283,[1]Freelancer!$G$1140:$G$2572,0),10))</f>
        <v>#N/A</v>
      </c>
      <c r="S283" s="13" t="s">
        <v>217</v>
      </c>
      <c r="T283" s="13" t="str">
        <f aca="false">"y"&amp;S283&amp;"y"</f>
        <v>y4_24_3y</v>
      </c>
      <c r="U283" s="13" t="str">
        <f aca="false">INDEX([1]Lista!$O$2:$S$206,MATCH(Лист1!T283,[1]Lista!$P$2:$P$206,0),3)</f>
        <v>Vinklar - Vinkelsummor</v>
      </c>
      <c r="V283" s="13" t="str">
        <f aca="false">INDEX([1]Lista!$O$2:$S$206,MATCH(Лист1!T283,[1]Lista!$P$2:$P$206,0),4)</f>
        <v>G_4_24</v>
      </c>
      <c r="W283" s="13" t="str">
        <f aca="false">INDEX([1]Lista!$O$2:$S$206,MATCH(Лист1!T283,[1]Lista!$P$2:$P$206,0),5)</f>
        <v>Vinklar</v>
      </c>
      <c r="X283" s="14" t="s">
        <v>32</v>
      </c>
    </row>
    <row r="284" customFormat="false" ht="15.65" hidden="false" customHeight="false" outlineLevel="0" collapsed="false">
      <c r="A284" s="7" t="n">
        <v>9789152302484</v>
      </c>
      <c r="B284" s="11" t="n">
        <v>1</v>
      </c>
      <c r="C284" s="11" t="s">
        <v>24</v>
      </c>
      <c r="D284" s="8" t="s">
        <v>25</v>
      </c>
      <c r="E284" s="8" t="s">
        <v>26</v>
      </c>
      <c r="F284" s="8" t="s">
        <v>191</v>
      </c>
      <c r="G284" s="8" t="s">
        <v>192</v>
      </c>
      <c r="H284" s="11" t="s">
        <v>193</v>
      </c>
      <c r="I284" s="11" t="n">
        <v>26</v>
      </c>
      <c r="J284" s="11" t="s">
        <v>36</v>
      </c>
      <c r="K284" s="10" t="str">
        <f aca="false">G284</f>
        <v>Blå kurs</v>
      </c>
      <c r="L284" s="11" t="s">
        <v>30</v>
      </c>
      <c r="M284" s="11" t="str">
        <f aca="false">B284&amp;"_"&amp;F284&amp;"_"&amp;H284&amp;"_"&amp;I284&amp;J284</f>
        <v>1_x1_3x_B_26b</v>
      </c>
      <c r="N284" s="11" t="str">
        <f aca="false">A284&amp;"-"&amp;B284&amp;"-"&amp;F284&amp;"-"&amp;H284&amp;"-"&amp;I284&amp;J284</f>
        <v>9789152302484-1-x1_3x-B-26b</v>
      </c>
      <c r="O284" s="11" t="str">
        <f aca="false">INDEX([1]'Kap 1'!$E$2:$H$1089,MATCH(Лист1!N284,[1]'Kap 1'!$E$2:$E$1089,0),4)</f>
        <v>Beräkna</v>
      </c>
      <c r="P284" s="15"/>
      <c r="Q284" s="12" t="str">
        <f aca="false">INDEX([1]Freelancer!$A$1140:$J$2572,MATCH(Лист1!M284,[1]Freelancer!$G$1140:$G$2572,0),9)</f>
        <v>Hur stor area har kvadraten?</v>
      </c>
      <c r="R284" s="8" t="e">
        <f aca="false">IF(INDEX([1]Freelancer!$A$1140:$J$2572,MATCH(Лист1!M284,[1]Freelancer!$G$1140:$G$2572,0),10)=0,"",INDEX([1]Freelancer!$A$1140:$J$2572,MATCH(Лист1!M284,[1]Freelancer!$G$1140:$G$2572,0),10))</f>
        <v>#N/A</v>
      </c>
      <c r="S284" s="13" t="s">
        <v>72</v>
      </c>
      <c r="T284" s="13" t="str">
        <f aca="false">"y"&amp;S284&amp;"y"</f>
        <v>y4_12_2y</v>
      </c>
      <c r="U284" s="13" t="str">
        <f aca="false">INDEX([1]Lista!$O$2:$S$206,MATCH(Лист1!T284,[1]Lista!$P$2:$P$206,0),3)</f>
        <v>Likformighet - Trianglar</v>
      </c>
      <c r="V284" s="13" t="str">
        <f aca="false">INDEX([1]Lista!$O$2:$S$206,MATCH(Лист1!T284,[1]Lista!$P$2:$P$206,0),4)</f>
        <v>G_4_12</v>
      </c>
      <c r="W284" s="13" t="str">
        <f aca="false">INDEX([1]Lista!$O$2:$S$206,MATCH(Лист1!T284,[1]Lista!$P$2:$P$206,0),5)</f>
        <v>Likformighet</v>
      </c>
      <c r="X284" s="14" t="s">
        <v>32</v>
      </c>
    </row>
    <row r="285" customFormat="false" ht="15.65" hidden="false" customHeight="false" outlineLevel="0" collapsed="false">
      <c r="A285" s="7" t="n">
        <v>9789152302484</v>
      </c>
      <c r="B285" s="11" t="n">
        <v>1</v>
      </c>
      <c r="C285" s="11" t="s">
        <v>24</v>
      </c>
      <c r="D285" s="8" t="s">
        <v>25</v>
      </c>
      <c r="E285" s="8" t="s">
        <v>26</v>
      </c>
      <c r="F285" s="8" t="s">
        <v>191</v>
      </c>
      <c r="G285" s="8" t="s">
        <v>192</v>
      </c>
      <c r="H285" s="11" t="s">
        <v>193</v>
      </c>
      <c r="I285" s="11" t="n">
        <v>27</v>
      </c>
      <c r="J285" s="11" t="s">
        <v>33</v>
      </c>
      <c r="K285" s="10" t="str">
        <f aca="false">G285</f>
        <v>Blå kurs</v>
      </c>
      <c r="L285" s="11" t="s">
        <v>30</v>
      </c>
      <c r="M285" s="11" t="str">
        <f aca="false">B285&amp;"_"&amp;F285&amp;"_"&amp;H285&amp;"_"&amp;I285&amp;J285</f>
        <v>1_x1_3x_B_27a</v>
      </c>
      <c r="N285" s="11" t="str">
        <f aca="false">A285&amp;"-"&amp;B285&amp;"-"&amp;F285&amp;"-"&amp;H285&amp;"-"&amp;I285&amp;J285</f>
        <v>9789152302484-1-x1_3x-B-27a</v>
      </c>
      <c r="O285" s="11" t="str">
        <f aca="false">INDEX([1]'Kap 1'!$E$2:$H$1089,MATCH(Лист1!N285,[1]'Kap 1'!$E$2:$E$1089,0),4)</f>
        <v>Rita</v>
      </c>
      <c r="P285" s="15"/>
      <c r="Q285" s="12" t="str">
        <f aca="false">INDEX([1]Freelancer!$A$1140:$J$2572,MATCH(Лист1!M285,[1]Freelancer!$G$1140:$G$2572,0),9)</f>
        <v>Rita en kvadrat som har arean 49 cm2</v>
      </c>
      <c r="R285" s="8" t="e">
        <f aca="false">IF(INDEX([1]Freelancer!$A$1140:$J$2572,MATCH(Лист1!M285,[1]Freelancer!$G$1140:$G$2572,0),10)=0,"",INDEX([1]Freelancer!$A$1140:$J$2572,MATCH(Лист1!M285,[1]Freelancer!$G$1140:$G$2572,0),10))</f>
        <v>#N/A</v>
      </c>
      <c r="S285" s="13" t="s">
        <v>218</v>
      </c>
      <c r="T285" s="13" t="str">
        <f aca="false">"y"&amp;S285&amp;"y"</f>
        <v>y4_4y</v>
      </c>
      <c r="U285" s="13" t="str">
        <f aca="false">INDEX([1]Lista!$O$2:$S$206,MATCH(Лист1!T285,[1]Lista!$P$2:$P$206,0),3)</f>
        <v>Cirkeln</v>
      </c>
      <c r="V285" s="13" t="str">
        <f aca="false">INDEX([1]Lista!$O$2:$S$206,MATCH(Лист1!T285,[1]Lista!$P$2:$P$206,0),4)</f>
        <v>G_4_4</v>
      </c>
      <c r="W285" s="13" t="str">
        <f aca="false">INDEX([1]Lista!$O$2:$S$206,MATCH(Лист1!T285,[1]Lista!$P$2:$P$206,0),5)</f>
        <v>Cirkeln</v>
      </c>
      <c r="X285" s="14" t="s">
        <v>32</v>
      </c>
    </row>
    <row r="286" customFormat="false" ht="15.65" hidden="false" customHeight="false" outlineLevel="0" collapsed="false">
      <c r="A286" s="7" t="n">
        <v>9789152302484</v>
      </c>
      <c r="B286" s="11" t="n">
        <v>1</v>
      </c>
      <c r="C286" s="11" t="s">
        <v>24</v>
      </c>
      <c r="D286" s="8" t="s">
        <v>25</v>
      </c>
      <c r="E286" s="8" t="s">
        <v>26</v>
      </c>
      <c r="F286" s="8" t="s">
        <v>191</v>
      </c>
      <c r="G286" s="8" t="s">
        <v>192</v>
      </c>
      <c r="H286" s="11" t="s">
        <v>193</v>
      </c>
      <c r="I286" s="11" t="n">
        <v>27</v>
      </c>
      <c r="J286" s="11" t="s">
        <v>36</v>
      </c>
      <c r="K286" s="10" t="str">
        <f aca="false">G286</f>
        <v>Blå kurs</v>
      </c>
      <c r="L286" s="11" t="s">
        <v>30</v>
      </c>
      <c r="M286" s="11" t="str">
        <f aca="false">B286&amp;"_"&amp;F286&amp;"_"&amp;H286&amp;"_"&amp;I286&amp;J286</f>
        <v>1_x1_3x_B_27b</v>
      </c>
      <c r="N286" s="11" t="str">
        <f aca="false">A286&amp;"-"&amp;B286&amp;"-"&amp;F286&amp;"-"&amp;H286&amp;"-"&amp;I286&amp;J286</f>
        <v>9789152302484-1-x1_3x-B-27b</v>
      </c>
      <c r="O286" s="11" t="str">
        <f aca="false">INDEX([1]'Kap 1'!$E$2:$H$1089,MATCH(Лист1!N286,[1]'Kap 1'!$E$2:$E$1089,0),4)</f>
        <v>Rita</v>
      </c>
      <c r="P286" s="15"/>
      <c r="Q286" s="12" t="str">
        <f aca="false">INDEX([1]Freelancer!$A$1140:$J$2572,MATCH(Лист1!M286,[1]Freelancer!$G$1140:$G$2572,0),9)</f>
        <v>Rita en kvadrat som har arean 64 cm2</v>
      </c>
      <c r="R286" s="8" t="e">
        <f aca="false">IF(INDEX([1]Freelancer!$A$1140:$J$2572,MATCH(Лист1!M286,[1]Freelancer!$G$1140:$G$2572,0),10)=0,"",INDEX([1]Freelancer!$A$1140:$J$2572,MATCH(Лист1!M286,[1]Freelancer!$G$1140:$G$2572,0),10))</f>
        <v>#N/A</v>
      </c>
      <c r="S286" s="13" t="s">
        <v>219</v>
      </c>
      <c r="T286" s="13" t="str">
        <f aca="false">"y"&amp;S286&amp;"y"</f>
        <v>y1_12_1y</v>
      </c>
      <c r="U286" s="13" t="str">
        <f aca="false">INDEX([1]Lista!$O$2:$S$206,MATCH(Лист1!T286,[1]Lista!$P$2:$P$206,0),3)</f>
        <v>Potenser - 10-potenser</v>
      </c>
      <c r="V286" s="13" t="str">
        <f aca="false">INDEX([1]Lista!$O$2:$S$206,MATCH(Лист1!T286,[1]Lista!$P$2:$P$206,0),4)</f>
        <v>T_1_12</v>
      </c>
      <c r="W286" s="13" t="str">
        <f aca="false">INDEX([1]Lista!$O$2:$S$206,MATCH(Лист1!T286,[1]Lista!$P$2:$P$206,0),5)</f>
        <v>Potenser</v>
      </c>
      <c r="X286" s="14" t="s">
        <v>32</v>
      </c>
    </row>
    <row r="287" customFormat="false" ht="15.65" hidden="false" customHeight="false" outlineLevel="0" collapsed="false">
      <c r="A287" s="7" t="n">
        <v>9789152302484</v>
      </c>
      <c r="B287" s="11" t="n">
        <v>1</v>
      </c>
      <c r="C287" s="11" t="s">
        <v>24</v>
      </c>
      <c r="D287" s="8" t="s">
        <v>25</v>
      </c>
      <c r="E287" s="8" t="s">
        <v>26</v>
      </c>
      <c r="F287" s="8" t="s">
        <v>191</v>
      </c>
      <c r="G287" s="8" t="s">
        <v>192</v>
      </c>
      <c r="H287" s="11" t="s">
        <v>193</v>
      </c>
      <c r="I287" s="11" t="n">
        <v>28</v>
      </c>
      <c r="J287" s="11" t="s">
        <v>33</v>
      </c>
      <c r="K287" s="10" t="str">
        <f aca="false">G287</f>
        <v>Blå kurs</v>
      </c>
      <c r="L287" s="11" t="s">
        <v>30</v>
      </c>
      <c r="M287" s="11" t="str">
        <f aca="false">B287&amp;"_"&amp;F287&amp;"_"&amp;H287&amp;"_"&amp;I287&amp;J287</f>
        <v>1_x1_3x_B_28a</v>
      </c>
      <c r="N287" s="11" t="str">
        <f aca="false">A287&amp;"-"&amp;B287&amp;"-"&amp;F287&amp;"-"&amp;H287&amp;"-"&amp;I287&amp;J287</f>
        <v>9789152302484-1-x1_3x-B-28a</v>
      </c>
      <c r="O287" s="11" t="str">
        <f aca="false">INDEX([1]'Kap 1'!$E$2:$H$1089,MATCH(Лист1!N287,[1]'Kap 1'!$E$2:$E$1089,0),4)</f>
        <v>Beräkna</v>
      </c>
      <c r="P287" s="15"/>
      <c r="Q287" s="12" t="str">
        <f aca="false">INDEX([1]Freelancer!$A$1140:$J$2572,MATCH(Лист1!M287,[1]Freelancer!$G$1140:$G$2572,0),9)</f>
        <v>Beräkna. $10^2$</v>
      </c>
      <c r="R287" s="8" t="e">
        <f aca="false">IF(INDEX([1]Freelancer!$A$1140:$J$2572,MATCH(Лист1!M287,[1]Freelancer!$G$1140:$G$2572,0),10)=0,"",INDEX([1]Freelancer!$A$1140:$J$2572,MATCH(Лист1!M287,[1]Freelancer!$G$1140:$G$2572,0),10))</f>
        <v>#N/A</v>
      </c>
      <c r="S287" s="13" t="s">
        <v>130</v>
      </c>
      <c r="T287" s="13" t="str">
        <f aca="false">"y"&amp;S287&amp;"y"</f>
        <v>y6_2y</v>
      </c>
      <c r="U287" s="13" t="str">
        <f aca="false">INDEX([1]Lista!$O$2:$S$206,MATCH(Лист1!T287,[1]Lista!$P$2:$P$206,0),3)</f>
        <v>Problemlösning - Samband &amp; förändring</v>
      </c>
      <c r="V287" s="13" t="str">
        <f aca="false">INDEX([1]Lista!$O$2:$S$206,MATCH(Лист1!T287,[1]Lista!$P$2:$P$206,0),4)</f>
        <v>P_6_2</v>
      </c>
      <c r="W287" s="13" t="str">
        <f aca="false">INDEX([1]Lista!$O$2:$S$206,MATCH(Лист1!T287,[1]Lista!$P$2:$P$206,0),5)</f>
        <v>Problemlösning - Samband &amp; förändring</v>
      </c>
      <c r="X287" s="14" t="s">
        <v>32</v>
      </c>
    </row>
    <row r="288" customFormat="false" ht="15.65" hidden="false" customHeight="false" outlineLevel="0" collapsed="false">
      <c r="A288" s="7" t="n">
        <v>9789152302484</v>
      </c>
      <c r="B288" s="11" t="n">
        <v>1</v>
      </c>
      <c r="C288" s="11" t="s">
        <v>24</v>
      </c>
      <c r="D288" s="8" t="s">
        <v>25</v>
      </c>
      <c r="E288" s="8" t="s">
        <v>26</v>
      </c>
      <c r="F288" s="8" t="s">
        <v>191</v>
      </c>
      <c r="G288" s="8" t="s">
        <v>192</v>
      </c>
      <c r="H288" s="11" t="s">
        <v>193</v>
      </c>
      <c r="I288" s="11" t="n">
        <v>28</v>
      </c>
      <c r="J288" s="11" t="s">
        <v>36</v>
      </c>
      <c r="K288" s="10" t="str">
        <f aca="false">G288</f>
        <v>Blå kurs</v>
      </c>
      <c r="L288" s="11" t="s">
        <v>30</v>
      </c>
      <c r="M288" s="11" t="str">
        <f aca="false">B288&amp;"_"&amp;F288&amp;"_"&amp;H288&amp;"_"&amp;I288&amp;J288</f>
        <v>1_x1_3x_B_28b</v>
      </c>
      <c r="N288" s="11" t="str">
        <f aca="false">A288&amp;"-"&amp;B288&amp;"-"&amp;F288&amp;"-"&amp;H288&amp;"-"&amp;I288&amp;J288</f>
        <v>9789152302484-1-x1_3x-B-28b</v>
      </c>
      <c r="O288" s="11" t="str">
        <f aca="false">INDEX([1]'Kap 1'!$E$2:$H$1089,MATCH(Лист1!N288,[1]'Kap 1'!$E$2:$E$1089,0),4)</f>
        <v>Beräkna</v>
      </c>
      <c r="P288" s="15"/>
      <c r="Q288" s="12" t="str">
        <f aca="false">INDEX([1]Freelancer!$A$1140:$J$2572,MATCH(Лист1!M288,[1]Freelancer!$G$1140:$G$2572,0),9)</f>
        <v>Beräkna. $20^2$</v>
      </c>
      <c r="R288" s="8" t="e">
        <f aca="false">IF(INDEX([1]Freelancer!$A$1140:$J$2572,MATCH(Лист1!M288,[1]Freelancer!$G$1140:$G$2572,0),10)=0,"",INDEX([1]Freelancer!$A$1140:$J$2572,MATCH(Лист1!M288,[1]Freelancer!$G$1140:$G$2572,0),10))</f>
        <v>#N/A</v>
      </c>
      <c r="S288" s="13" t="s">
        <v>220</v>
      </c>
      <c r="T288" s="13" t="str">
        <f aca="false">"y"&amp;S288&amp;"y"</f>
        <v>y2_8_11y</v>
      </c>
      <c r="U288" s="13" t="str">
        <f aca="false">INDEX([1]Lista!$O$2:$S$206,MATCH(Лист1!T288,[1]Lista!$P$2:$P$206,0),3)</f>
        <v>Funktioner - Potensfunktioner</v>
      </c>
      <c r="V288" s="13" t="str">
        <f aca="false">INDEX([1]Lista!$O$2:$S$206,MATCH(Лист1!T288,[1]Lista!$P$2:$P$206,0),4)</f>
        <v>SF_2_8</v>
      </c>
      <c r="W288" s="13" t="str">
        <f aca="false">INDEX([1]Lista!$O$2:$S$206,MATCH(Лист1!T288,[1]Lista!$P$2:$P$206,0),5)</f>
        <v>Funktioner</v>
      </c>
      <c r="X288" s="14" t="s">
        <v>32</v>
      </c>
    </row>
    <row r="289" customFormat="false" ht="15.65" hidden="false" customHeight="false" outlineLevel="0" collapsed="false">
      <c r="A289" s="7" t="n">
        <v>9789152302484</v>
      </c>
      <c r="B289" s="11" t="n">
        <v>1</v>
      </c>
      <c r="C289" s="11" t="s">
        <v>24</v>
      </c>
      <c r="D289" s="8" t="s">
        <v>25</v>
      </c>
      <c r="E289" s="8" t="s">
        <v>26</v>
      </c>
      <c r="F289" s="8" t="s">
        <v>191</v>
      </c>
      <c r="G289" s="8" t="s">
        <v>192</v>
      </c>
      <c r="H289" s="11" t="s">
        <v>193</v>
      </c>
      <c r="I289" s="11" t="n">
        <v>28</v>
      </c>
      <c r="J289" s="11" t="s">
        <v>38</v>
      </c>
      <c r="K289" s="10" t="str">
        <f aca="false">G289</f>
        <v>Blå kurs</v>
      </c>
      <c r="L289" s="11" t="s">
        <v>30</v>
      </c>
      <c r="M289" s="11" t="str">
        <f aca="false">B289&amp;"_"&amp;F289&amp;"_"&amp;H289&amp;"_"&amp;I289&amp;J289</f>
        <v>1_x1_3x_B_28c</v>
      </c>
      <c r="N289" s="11" t="str">
        <f aca="false">A289&amp;"-"&amp;B289&amp;"-"&amp;F289&amp;"-"&amp;H289&amp;"-"&amp;I289&amp;J289</f>
        <v>9789152302484-1-x1_3x-B-28c</v>
      </c>
      <c r="O289" s="11" t="str">
        <f aca="false">INDEX([1]'Kap 1'!$E$2:$H$1089,MATCH(Лист1!N289,[1]'Kap 1'!$E$2:$E$1089,0),4)</f>
        <v>Beräkna</v>
      </c>
      <c r="P289" s="15"/>
      <c r="Q289" s="12" t="str">
        <f aca="false">INDEX([1]Freelancer!$A$1140:$J$2572,MATCH(Лист1!M289,[1]Freelancer!$G$1140:$G$2572,0),9)</f>
        <v>Beräkna. $30^2$</v>
      </c>
      <c r="R289" s="8" t="e">
        <f aca="false">IF(INDEX([1]Freelancer!$A$1140:$J$2572,MATCH(Лист1!M289,[1]Freelancer!$G$1140:$G$2572,0),10)=0,"",INDEX([1]Freelancer!$A$1140:$J$2572,MATCH(Лист1!M289,[1]Freelancer!$G$1140:$G$2572,0),10))</f>
        <v>#N/A</v>
      </c>
      <c r="S289" s="13" t="s">
        <v>221</v>
      </c>
      <c r="T289" s="13" t="str">
        <f aca="false">"y"&amp;S289&amp;"y"</f>
        <v>y2_19_2y</v>
      </c>
      <c r="U289" s="13" t="str">
        <f aca="false">INDEX([1]Lista!$O$2:$S$206,MATCH(Лист1!T289,[1]Lista!$P$2:$P$206,0),3)</f>
        <v>Procent - Delar av det hela</v>
      </c>
      <c r="V289" s="13" t="str">
        <f aca="false">INDEX([1]Lista!$O$2:$S$206,MATCH(Лист1!T289,[1]Lista!$P$2:$P$206,0),4)</f>
        <v>SF_2_19</v>
      </c>
      <c r="W289" s="13" t="str">
        <f aca="false">INDEX([1]Lista!$O$2:$S$206,MATCH(Лист1!T289,[1]Lista!$P$2:$P$206,0),5)</f>
        <v>Procent</v>
      </c>
      <c r="X289" s="14" t="s">
        <v>32</v>
      </c>
    </row>
    <row r="290" customFormat="false" ht="15.65" hidden="false" customHeight="false" outlineLevel="0" collapsed="false">
      <c r="A290" s="7" t="n">
        <v>9789152302484</v>
      </c>
      <c r="B290" s="11" t="n">
        <v>1</v>
      </c>
      <c r="C290" s="11" t="s">
        <v>24</v>
      </c>
      <c r="D290" s="8" t="s">
        <v>25</v>
      </c>
      <c r="E290" s="8" t="s">
        <v>26</v>
      </c>
      <c r="F290" s="8" t="s">
        <v>191</v>
      </c>
      <c r="G290" s="8" t="s">
        <v>192</v>
      </c>
      <c r="H290" s="11" t="s">
        <v>193</v>
      </c>
      <c r="I290" s="11" t="n">
        <v>29</v>
      </c>
      <c r="J290" s="11" t="s">
        <v>33</v>
      </c>
      <c r="K290" s="10" t="str">
        <f aca="false">G290</f>
        <v>Blå kurs</v>
      </c>
      <c r="L290" s="11" t="s">
        <v>30</v>
      </c>
      <c r="M290" s="11" t="str">
        <f aca="false">B290&amp;"_"&amp;F290&amp;"_"&amp;H290&amp;"_"&amp;I290&amp;J290</f>
        <v>1_x1_3x_B_29a</v>
      </c>
      <c r="N290" s="11" t="str">
        <f aca="false">A290&amp;"-"&amp;B290&amp;"-"&amp;F290&amp;"-"&amp;H290&amp;"-"&amp;I290&amp;J290</f>
        <v>9789152302484-1-x1_3x-B-29a</v>
      </c>
      <c r="O290" s="11" t="str">
        <f aca="false">INDEX([1]'Kap 1'!$E$2:$H$1089,MATCH(Лист1!N290,[1]'Kap 1'!$E$2:$E$1089,0),4)</f>
        <v>Beräkna</v>
      </c>
      <c r="P290" s="15"/>
      <c r="Q290" s="12" t="str">
        <f aca="false">INDEX([1]Freelancer!$A$1140:$J$2572,MATCH(Лист1!M290,[1]Freelancer!$G$1140:$G$2572,0),9)</f>
        <v>Beräkna. $40^2$</v>
      </c>
      <c r="R290" s="8" t="e">
        <f aca="false">IF(INDEX([1]Freelancer!$A$1140:$J$2572,MATCH(Лист1!M290,[1]Freelancer!$G$1140:$G$2572,0),10)=0,"",INDEX([1]Freelancer!$A$1140:$J$2572,MATCH(Лист1!M290,[1]Freelancer!$G$1140:$G$2572,0),10))</f>
        <v>#N/A</v>
      </c>
      <c r="S290" s="13" t="s">
        <v>90</v>
      </c>
      <c r="T290" s="13" t="str">
        <f aca="false">"y"&amp;S290&amp;"y"</f>
        <v>y2_24y</v>
      </c>
      <c r="U290" s="13" t="str">
        <f aca="false">INDEX([1]Lista!$O$2:$S$206,MATCH(Лист1!T290,[1]Lista!$P$2:$P$206,0),3)</f>
        <v>Variabler och uttryck</v>
      </c>
      <c r="V290" s="13" t="str">
        <f aca="false">INDEX([1]Lista!$O$2:$S$206,MATCH(Лист1!T290,[1]Lista!$P$2:$P$206,0),4)</f>
        <v>SF_2_24</v>
      </c>
      <c r="W290" s="13" t="str">
        <f aca="false">INDEX([1]Lista!$O$2:$S$206,MATCH(Лист1!T290,[1]Lista!$P$2:$P$206,0),5)</f>
        <v>Variabler och uttryck</v>
      </c>
      <c r="X290" s="14" t="s">
        <v>32</v>
      </c>
    </row>
    <row r="291" customFormat="false" ht="15.65" hidden="false" customHeight="false" outlineLevel="0" collapsed="false">
      <c r="A291" s="7" t="n">
        <v>9789152302484</v>
      </c>
      <c r="B291" s="11" t="n">
        <v>1</v>
      </c>
      <c r="C291" s="11" t="s">
        <v>24</v>
      </c>
      <c r="D291" s="8" t="s">
        <v>25</v>
      </c>
      <c r="E291" s="8" t="s">
        <v>26</v>
      </c>
      <c r="F291" s="8" t="s">
        <v>191</v>
      </c>
      <c r="G291" s="8" t="s">
        <v>192</v>
      </c>
      <c r="H291" s="11" t="s">
        <v>193</v>
      </c>
      <c r="I291" s="11" t="n">
        <v>29</v>
      </c>
      <c r="J291" s="11" t="s">
        <v>36</v>
      </c>
      <c r="K291" s="10" t="str">
        <f aca="false">G291</f>
        <v>Blå kurs</v>
      </c>
      <c r="L291" s="11" t="s">
        <v>30</v>
      </c>
      <c r="M291" s="11" t="str">
        <f aca="false">B291&amp;"_"&amp;F291&amp;"_"&amp;H291&amp;"_"&amp;I291&amp;J291</f>
        <v>1_x1_3x_B_29b</v>
      </c>
      <c r="N291" s="11" t="str">
        <f aca="false">A291&amp;"-"&amp;B291&amp;"-"&amp;F291&amp;"-"&amp;H291&amp;"-"&amp;I291&amp;J291</f>
        <v>9789152302484-1-x1_3x-B-29b</v>
      </c>
      <c r="O291" s="11" t="str">
        <f aca="false">INDEX([1]'Kap 1'!$E$2:$H$1089,MATCH(Лист1!N291,[1]'Kap 1'!$E$2:$E$1089,0),4)</f>
        <v>Beräkna</v>
      </c>
      <c r="P291" s="15"/>
      <c r="Q291" s="12" t="str">
        <f aca="false">INDEX([1]Freelancer!$A$1140:$J$2572,MATCH(Лист1!M291,[1]Freelancer!$G$1140:$G$2572,0),9)</f>
        <v>Beräkna. $50^2$</v>
      </c>
      <c r="R291" s="8" t="e">
        <f aca="false">IF(INDEX([1]Freelancer!$A$1140:$J$2572,MATCH(Лист1!M291,[1]Freelancer!$G$1140:$G$2572,0),10)=0,"",INDEX([1]Freelancer!$A$1140:$J$2572,MATCH(Лист1!M291,[1]Freelancer!$G$1140:$G$2572,0),10))</f>
        <v>#N/A</v>
      </c>
      <c r="S291" s="13" t="s">
        <v>39</v>
      </c>
      <c r="T291" s="13" t="str">
        <f aca="false">"y"&amp;S291&amp;"y"</f>
        <v>y1_3_7y</v>
      </c>
      <c r="U291" s="13" t="str">
        <f aca="false">INDEX([1]Lista!$O$2:$S$206,MATCH(Лист1!T291,[1]Lista!$P$2:$P$206,0),3)</f>
        <v>Ekvationer - Ekvationer med procent</v>
      </c>
      <c r="V291" s="13" t="str">
        <f aca="false">INDEX([1]Lista!$O$2:$S$206,MATCH(Лист1!T291,[1]Lista!$P$2:$P$206,0),4)</f>
        <v>T_1_3</v>
      </c>
      <c r="W291" s="13" t="str">
        <f aca="false">INDEX([1]Lista!$O$2:$S$206,MATCH(Лист1!T291,[1]Lista!$P$2:$P$206,0),5)</f>
        <v>Ekvationer</v>
      </c>
      <c r="X291" s="14" t="s">
        <v>32</v>
      </c>
    </row>
    <row r="292" customFormat="false" ht="15.65" hidden="false" customHeight="false" outlineLevel="0" collapsed="false">
      <c r="A292" s="7" t="n">
        <v>9789152302484</v>
      </c>
      <c r="B292" s="11" t="n">
        <v>1</v>
      </c>
      <c r="C292" s="11" t="s">
        <v>24</v>
      </c>
      <c r="D292" s="8" t="s">
        <v>25</v>
      </c>
      <c r="E292" s="8" t="s">
        <v>26</v>
      </c>
      <c r="F292" s="8" t="s">
        <v>191</v>
      </c>
      <c r="G292" s="8" t="s">
        <v>192</v>
      </c>
      <c r="H292" s="11" t="s">
        <v>193</v>
      </c>
      <c r="I292" s="11" t="n">
        <v>29</v>
      </c>
      <c r="J292" s="11" t="s">
        <v>38</v>
      </c>
      <c r="K292" s="10" t="str">
        <f aca="false">G292</f>
        <v>Blå kurs</v>
      </c>
      <c r="L292" s="11" t="s">
        <v>30</v>
      </c>
      <c r="M292" s="11" t="str">
        <f aca="false">B292&amp;"_"&amp;F292&amp;"_"&amp;H292&amp;"_"&amp;I292&amp;J292</f>
        <v>1_x1_3x_B_29c</v>
      </c>
      <c r="N292" s="11" t="str">
        <f aca="false">A292&amp;"-"&amp;B292&amp;"-"&amp;F292&amp;"-"&amp;H292&amp;"-"&amp;I292&amp;J292</f>
        <v>9789152302484-1-x1_3x-B-29c</v>
      </c>
      <c r="O292" s="11" t="str">
        <f aca="false">INDEX([1]'Kap 1'!$E$2:$H$1089,MATCH(Лист1!N292,[1]'Kap 1'!$E$2:$E$1089,0),4)</f>
        <v>Beräkna</v>
      </c>
      <c r="P292" s="15"/>
      <c r="Q292" s="12" t="str">
        <f aca="false">INDEX([1]Freelancer!$A$1140:$J$2572,MATCH(Лист1!M292,[1]Freelancer!$G$1140:$G$2572,0),9)</f>
        <v>Beräkna. $100^2$</v>
      </c>
      <c r="R292" s="8" t="e">
        <f aca="false">IF(INDEX([1]Freelancer!$A$1140:$J$2572,MATCH(Лист1!M292,[1]Freelancer!$G$1140:$G$2572,0),10)=0,"",INDEX([1]Freelancer!$A$1140:$J$2572,MATCH(Лист1!M292,[1]Freelancer!$G$1140:$G$2572,0),10))</f>
        <v>#N/A</v>
      </c>
      <c r="S292" s="13" t="s">
        <v>222</v>
      </c>
      <c r="T292" s="13" t="str">
        <f aca="false">"y"&amp;S292&amp;"y"</f>
        <v>y2_16y</v>
      </c>
      <c r="U292" s="13" t="str">
        <f aca="false">INDEX([1]Lista!$O$2:$S$206,MATCH(Лист1!T292,[1]Lista!$P$2:$P$206,0),3)</f>
        <v>Moms</v>
      </c>
      <c r="V292" s="13" t="str">
        <f aca="false">INDEX([1]Lista!$O$2:$S$206,MATCH(Лист1!T292,[1]Lista!$P$2:$P$206,0),4)</f>
        <v>SF_2_16</v>
      </c>
      <c r="W292" s="13" t="str">
        <f aca="false">INDEX([1]Lista!$O$2:$S$206,MATCH(Лист1!T292,[1]Lista!$P$2:$P$206,0),5)</f>
        <v>Moms</v>
      </c>
      <c r="X292" s="14" t="s">
        <v>32</v>
      </c>
    </row>
    <row r="293" customFormat="false" ht="15.65" hidden="false" customHeight="false" outlineLevel="0" collapsed="false">
      <c r="A293" s="7" t="n">
        <v>9789152302484</v>
      </c>
      <c r="B293" s="11" t="n">
        <v>1</v>
      </c>
      <c r="C293" s="11" t="s">
        <v>24</v>
      </c>
      <c r="D293" s="8" t="s">
        <v>25</v>
      </c>
      <c r="E293" s="8" t="s">
        <v>26</v>
      </c>
      <c r="F293" s="8" t="s">
        <v>191</v>
      </c>
      <c r="G293" s="8" t="s">
        <v>192</v>
      </c>
      <c r="H293" s="11" t="s">
        <v>193</v>
      </c>
      <c r="I293" s="11" t="n">
        <v>30</v>
      </c>
      <c r="J293" s="11" t="s">
        <v>33</v>
      </c>
      <c r="K293" s="10" t="str">
        <f aca="false">G293</f>
        <v>Blå kurs</v>
      </c>
      <c r="L293" s="11" t="s">
        <v>30</v>
      </c>
      <c r="M293" s="11" t="str">
        <f aca="false">B293&amp;"_"&amp;F293&amp;"_"&amp;H293&amp;"_"&amp;I293&amp;J293</f>
        <v>1_x1_3x_B_30a</v>
      </c>
      <c r="N293" s="11" t="str">
        <f aca="false">A293&amp;"-"&amp;B293&amp;"-"&amp;F293&amp;"-"&amp;H293&amp;"-"&amp;I293&amp;J293</f>
        <v>9789152302484-1-x1_3x-B-30a</v>
      </c>
      <c r="O293" s="11" t="str">
        <f aca="false">INDEX([1]'Kap 1'!$E$2:$H$1089,MATCH(Лист1!N293,[1]'Kap 1'!$E$2:$E$1089,0),4)</f>
        <v>Beräkna</v>
      </c>
      <c r="P293" s="15"/>
      <c r="Q293" s="12" t="str">
        <f aca="false">INDEX([1]Freelancer!$A$1140:$J$2572,MATCH(Лист1!M293,[1]Freelancer!$G$1140:$G$2572,0),9)</f>
        <v>Beräkna. $0,1^2$</v>
      </c>
      <c r="R293" s="8" t="e">
        <f aca="false">IF(INDEX([1]Freelancer!$A$1140:$J$2572,MATCH(Лист1!M293,[1]Freelancer!$G$1140:$G$2572,0),10)=0,"",INDEX([1]Freelancer!$A$1140:$J$2572,MATCH(Лист1!M293,[1]Freelancer!$G$1140:$G$2572,0),10))</f>
        <v>#N/A</v>
      </c>
      <c r="S293" s="13" t="s">
        <v>130</v>
      </c>
      <c r="T293" s="13" t="str">
        <f aca="false">"y"&amp;S293&amp;"y"</f>
        <v>y6_2y</v>
      </c>
      <c r="U293" s="13" t="str">
        <f aca="false">INDEX([1]Lista!$O$2:$S$206,MATCH(Лист1!T293,[1]Lista!$P$2:$P$206,0),3)</f>
        <v>Problemlösning - Samband &amp; förändring</v>
      </c>
      <c r="V293" s="13" t="str">
        <f aca="false">INDEX([1]Lista!$O$2:$S$206,MATCH(Лист1!T293,[1]Lista!$P$2:$P$206,0),4)</f>
        <v>P_6_2</v>
      </c>
      <c r="W293" s="13" t="str">
        <f aca="false">INDEX([1]Lista!$O$2:$S$206,MATCH(Лист1!T293,[1]Lista!$P$2:$P$206,0),5)</f>
        <v>Problemlösning - Samband &amp; förändring</v>
      </c>
      <c r="X293" s="14" t="s">
        <v>32</v>
      </c>
    </row>
    <row r="294" customFormat="false" ht="15.65" hidden="false" customHeight="false" outlineLevel="0" collapsed="false">
      <c r="A294" s="7" t="n">
        <v>9789152302484</v>
      </c>
      <c r="B294" s="11" t="n">
        <v>1</v>
      </c>
      <c r="C294" s="11" t="s">
        <v>24</v>
      </c>
      <c r="D294" s="8" t="s">
        <v>25</v>
      </c>
      <c r="E294" s="8" t="s">
        <v>26</v>
      </c>
      <c r="F294" s="8" t="s">
        <v>191</v>
      </c>
      <c r="G294" s="8" t="s">
        <v>192</v>
      </c>
      <c r="H294" s="11" t="s">
        <v>193</v>
      </c>
      <c r="I294" s="11" t="n">
        <v>30</v>
      </c>
      <c r="J294" s="11" t="s">
        <v>36</v>
      </c>
      <c r="K294" s="10" t="str">
        <f aca="false">G294</f>
        <v>Blå kurs</v>
      </c>
      <c r="L294" s="11" t="s">
        <v>30</v>
      </c>
      <c r="M294" s="11" t="str">
        <f aca="false">B294&amp;"_"&amp;F294&amp;"_"&amp;H294&amp;"_"&amp;I294&amp;J294</f>
        <v>1_x1_3x_B_30b</v>
      </c>
      <c r="N294" s="11" t="str">
        <f aca="false">A294&amp;"-"&amp;B294&amp;"-"&amp;F294&amp;"-"&amp;H294&amp;"-"&amp;I294&amp;J294</f>
        <v>9789152302484-1-x1_3x-B-30b</v>
      </c>
      <c r="O294" s="11" t="str">
        <f aca="false">INDEX([1]'Kap 1'!$E$2:$H$1089,MATCH(Лист1!N294,[1]'Kap 1'!$E$2:$E$1089,0),4)</f>
        <v>Beräkna</v>
      </c>
      <c r="P294" s="15"/>
      <c r="Q294" s="12" t="str">
        <f aca="false">INDEX([1]Freelancer!$A$1140:$J$2572,MATCH(Лист1!M294,[1]Freelancer!$G$1140:$G$2572,0),9)</f>
        <v>Beräkna. $0,2^2$</v>
      </c>
      <c r="R294" s="8" t="e">
        <f aca="false">IF(INDEX([1]Freelancer!$A$1140:$J$2572,MATCH(Лист1!M294,[1]Freelancer!$G$1140:$G$2572,0),10)=0,"",INDEX([1]Freelancer!$A$1140:$J$2572,MATCH(Лист1!M294,[1]Freelancer!$G$1140:$G$2572,0),10))</f>
        <v>#N/A</v>
      </c>
      <c r="S294" s="13" t="s">
        <v>81</v>
      </c>
      <c r="T294" s="13" t="str">
        <f aca="false">"y"&amp;S294&amp;"y"</f>
        <v>y4_19y</v>
      </c>
      <c r="U294" s="13" t="str">
        <f aca="false">INDEX([1]Lista!$O$2:$S$206,MATCH(Лист1!T294,[1]Lista!$P$2:$P$206,0),3)</f>
        <v>Skala</v>
      </c>
      <c r="V294" s="13" t="str">
        <f aca="false">INDEX([1]Lista!$O$2:$S$206,MATCH(Лист1!T294,[1]Lista!$P$2:$P$206,0),4)</f>
        <v>G_4_19</v>
      </c>
      <c r="W294" s="13" t="str">
        <f aca="false">INDEX([1]Lista!$O$2:$S$206,MATCH(Лист1!T294,[1]Lista!$P$2:$P$206,0),5)</f>
        <v>Skala</v>
      </c>
      <c r="X294" s="14" t="s">
        <v>32</v>
      </c>
    </row>
    <row r="295" customFormat="false" ht="15.65" hidden="false" customHeight="false" outlineLevel="0" collapsed="false">
      <c r="A295" s="7" t="n">
        <v>9789152302484</v>
      </c>
      <c r="B295" s="11" t="n">
        <v>1</v>
      </c>
      <c r="C295" s="11" t="s">
        <v>24</v>
      </c>
      <c r="D295" s="8" t="s">
        <v>25</v>
      </c>
      <c r="E295" s="8" t="s">
        <v>26</v>
      </c>
      <c r="F295" s="8" t="s">
        <v>191</v>
      </c>
      <c r="G295" s="8" t="s">
        <v>192</v>
      </c>
      <c r="H295" s="11" t="s">
        <v>193</v>
      </c>
      <c r="I295" s="11" t="n">
        <v>30</v>
      </c>
      <c r="J295" s="11" t="s">
        <v>38</v>
      </c>
      <c r="K295" s="10" t="str">
        <f aca="false">G295</f>
        <v>Blå kurs</v>
      </c>
      <c r="L295" s="11" t="s">
        <v>30</v>
      </c>
      <c r="M295" s="11" t="str">
        <f aca="false">B295&amp;"_"&amp;F295&amp;"_"&amp;H295&amp;"_"&amp;I295&amp;J295</f>
        <v>1_x1_3x_B_30c</v>
      </c>
      <c r="N295" s="11" t="str">
        <f aca="false">A295&amp;"-"&amp;B295&amp;"-"&amp;F295&amp;"-"&amp;H295&amp;"-"&amp;I295&amp;J295</f>
        <v>9789152302484-1-x1_3x-B-30c</v>
      </c>
      <c r="O295" s="11" t="str">
        <f aca="false">INDEX([1]'Kap 1'!$E$2:$H$1089,MATCH(Лист1!N295,[1]'Kap 1'!$E$2:$E$1089,0),4)</f>
        <v>Beräkna</v>
      </c>
      <c r="P295" s="15"/>
      <c r="Q295" s="12" t="str">
        <f aca="false">INDEX([1]Freelancer!$A$1140:$J$2572,MATCH(Лист1!M295,[1]Freelancer!$G$1140:$G$2572,0),9)</f>
        <v>Beräkna. $0,3^2$</v>
      </c>
      <c r="R295" s="8" t="e">
        <f aca="false">IF(INDEX([1]Freelancer!$A$1140:$J$2572,MATCH(Лист1!M295,[1]Freelancer!$G$1140:$G$2572,0),10)=0,"",INDEX([1]Freelancer!$A$1140:$J$2572,MATCH(Лист1!M295,[1]Freelancer!$G$1140:$G$2572,0),10))</f>
        <v>#N/A</v>
      </c>
      <c r="S295" s="13" t="s">
        <v>58</v>
      </c>
      <c r="T295" s="13" t="str">
        <f aca="false">"y"&amp;S295&amp;"y"</f>
        <v>y2_1_2y</v>
      </c>
      <c r="U295" s="13" t="str">
        <f aca="false">INDEX([1]Lista!$O$2:$S$206,MATCH(Лист1!T295,[1]Lista!$P$2:$P$206,0),3)</f>
        <v>Andragradsfunktionen - Funktionens nollställen</v>
      </c>
      <c r="V295" s="13" t="str">
        <f aca="false">INDEX([1]Lista!$O$2:$S$206,MATCH(Лист1!T295,[1]Lista!$P$2:$P$206,0),4)</f>
        <v>SF_2_1</v>
      </c>
      <c r="W295" s="13" t="str">
        <f aca="false">INDEX([1]Lista!$O$2:$S$206,MATCH(Лист1!T295,[1]Lista!$P$2:$P$206,0),5)</f>
        <v>Andragradsfunktionen</v>
      </c>
      <c r="X295" s="14" t="s">
        <v>32</v>
      </c>
    </row>
    <row r="296" customFormat="false" ht="15.65" hidden="false" customHeight="false" outlineLevel="0" collapsed="false">
      <c r="A296" s="7" t="n">
        <v>9789152302484</v>
      </c>
      <c r="B296" s="11" t="n">
        <v>1</v>
      </c>
      <c r="C296" s="11" t="s">
        <v>24</v>
      </c>
      <c r="D296" s="8" t="s">
        <v>25</v>
      </c>
      <c r="E296" s="8" t="s">
        <v>26</v>
      </c>
      <c r="F296" s="8" t="s">
        <v>191</v>
      </c>
      <c r="G296" s="8" t="s">
        <v>192</v>
      </c>
      <c r="H296" s="11" t="s">
        <v>193</v>
      </c>
      <c r="I296" s="11" t="n">
        <v>31</v>
      </c>
      <c r="J296" s="11" t="s">
        <v>33</v>
      </c>
      <c r="K296" s="10" t="str">
        <f aca="false">G296</f>
        <v>Blå kurs</v>
      </c>
      <c r="L296" s="11" t="s">
        <v>30</v>
      </c>
      <c r="M296" s="11" t="str">
        <f aca="false">B296&amp;"_"&amp;F296&amp;"_"&amp;H296&amp;"_"&amp;I296&amp;J296</f>
        <v>1_x1_3x_B_31a</v>
      </c>
      <c r="N296" s="11" t="str">
        <f aca="false">A296&amp;"-"&amp;B296&amp;"-"&amp;F296&amp;"-"&amp;H296&amp;"-"&amp;I296&amp;J296</f>
        <v>9789152302484-1-x1_3x-B-31a</v>
      </c>
      <c r="O296" s="11" t="str">
        <f aca="false">INDEX([1]'Kap 1'!$E$2:$H$1089,MATCH(Лист1!N296,[1]'Kap 1'!$E$2:$E$1089,0),4)</f>
        <v>Beräkna</v>
      </c>
      <c r="P296" s="15"/>
      <c r="Q296" s="12" t="str">
        <f aca="false">INDEX([1]Freelancer!$A$1140:$J$2572,MATCH(Лист1!M296,[1]Freelancer!$G$1140:$G$2572,0),9)</f>
        <v>Beräkna. $0,5^2$</v>
      </c>
      <c r="R296" s="8" t="e">
        <f aca="false">IF(INDEX([1]Freelancer!$A$1140:$J$2572,MATCH(Лист1!M296,[1]Freelancer!$G$1140:$G$2572,0),10)=0,"",INDEX([1]Freelancer!$A$1140:$J$2572,MATCH(Лист1!M296,[1]Freelancer!$G$1140:$G$2572,0),10))</f>
        <v>#N/A</v>
      </c>
      <c r="S296" s="13" t="s">
        <v>46</v>
      </c>
      <c r="T296" s="13" t="str">
        <f aca="false">"y"&amp;S296&amp;"y"</f>
        <v>y3_2_5y</v>
      </c>
      <c r="U296" s="13" t="str">
        <f aca="false">INDEX([1]Lista!$O$2:$S$206,MATCH(Лист1!T296,[1]Lista!$P$2:$P$206,0),3)</f>
        <v>Statistik - Lägesmått</v>
      </c>
      <c r="V296" s="13" t="str">
        <f aca="false">INDEX([1]Lista!$O$2:$S$206,MATCH(Лист1!T296,[1]Lista!$P$2:$P$206,0),4)</f>
        <v>SS_3_2</v>
      </c>
      <c r="W296" s="13" t="str">
        <f aca="false">INDEX([1]Lista!$O$2:$S$206,MATCH(Лист1!T296,[1]Lista!$P$2:$P$206,0),5)</f>
        <v>Statistik</v>
      </c>
      <c r="X296" s="14" t="s">
        <v>32</v>
      </c>
    </row>
    <row r="297" customFormat="false" ht="15.65" hidden="false" customHeight="false" outlineLevel="0" collapsed="false">
      <c r="A297" s="7" t="n">
        <v>9789152302484</v>
      </c>
      <c r="B297" s="11" t="n">
        <v>1</v>
      </c>
      <c r="C297" s="11" t="s">
        <v>24</v>
      </c>
      <c r="D297" s="8" t="s">
        <v>25</v>
      </c>
      <c r="E297" s="8" t="s">
        <v>26</v>
      </c>
      <c r="F297" s="8" t="s">
        <v>191</v>
      </c>
      <c r="G297" s="8" t="s">
        <v>192</v>
      </c>
      <c r="H297" s="11" t="s">
        <v>193</v>
      </c>
      <c r="I297" s="11" t="n">
        <v>31</v>
      </c>
      <c r="J297" s="11" t="s">
        <v>36</v>
      </c>
      <c r="K297" s="10" t="str">
        <f aca="false">G297</f>
        <v>Blå kurs</v>
      </c>
      <c r="L297" s="11" t="s">
        <v>30</v>
      </c>
      <c r="M297" s="11" t="str">
        <f aca="false">B297&amp;"_"&amp;F297&amp;"_"&amp;H297&amp;"_"&amp;I297&amp;J297</f>
        <v>1_x1_3x_B_31b</v>
      </c>
      <c r="N297" s="11" t="str">
        <f aca="false">A297&amp;"-"&amp;B297&amp;"-"&amp;F297&amp;"-"&amp;H297&amp;"-"&amp;I297&amp;J297</f>
        <v>9789152302484-1-x1_3x-B-31b</v>
      </c>
      <c r="O297" s="11" t="str">
        <f aca="false">INDEX([1]'Kap 1'!$E$2:$H$1089,MATCH(Лист1!N297,[1]'Kap 1'!$E$2:$E$1089,0),4)</f>
        <v>Beräkna</v>
      </c>
      <c r="P297" s="15"/>
      <c r="Q297" s="12" t="str">
        <f aca="false">INDEX([1]Freelancer!$A$1140:$J$2572,MATCH(Лист1!M297,[1]Freelancer!$G$1140:$G$2572,0),9)</f>
        <v>Beräkna. $0,7^2$</v>
      </c>
      <c r="R297" s="8" t="e">
        <f aca="false">IF(INDEX([1]Freelancer!$A$1140:$J$2572,MATCH(Лист1!M297,[1]Freelancer!$G$1140:$G$2572,0),10)=0,"",INDEX([1]Freelancer!$A$1140:$J$2572,MATCH(Лист1!M297,[1]Freelancer!$G$1140:$G$2572,0),10))</f>
        <v>#N/A</v>
      </c>
      <c r="S297" s="13" t="s">
        <v>223</v>
      </c>
      <c r="T297" s="13" t="str">
        <f aca="false">"y"&amp;S297&amp;"y"</f>
        <v>y3_1y</v>
      </c>
      <c r="U297" s="13" t="str">
        <f aca="false">INDEX([1]Lista!$O$2:$S$206,MATCH(Лист1!T297,[1]Lista!$P$2:$P$206,0),3)</f>
        <v>Sannolikhetslära</v>
      </c>
      <c r="V297" s="13" t="str">
        <f aca="false">INDEX([1]Lista!$O$2:$S$206,MATCH(Лист1!T297,[1]Lista!$P$2:$P$206,0),4)</f>
        <v>SS_3_1</v>
      </c>
      <c r="W297" s="13" t="str">
        <f aca="false">INDEX([1]Lista!$O$2:$S$206,MATCH(Лист1!T297,[1]Lista!$P$2:$P$206,0),5)</f>
        <v>Sannolikhetslära</v>
      </c>
      <c r="X297" s="14" t="s">
        <v>32</v>
      </c>
    </row>
    <row r="298" customFormat="false" ht="15.65" hidden="false" customHeight="false" outlineLevel="0" collapsed="false">
      <c r="A298" s="7" t="n">
        <v>9789152302484</v>
      </c>
      <c r="B298" s="11" t="n">
        <v>1</v>
      </c>
      <c r="C298" s="11" t="s">
        <v>24</v>
      </c>
      <c r="D298" s="8" t="s">
        <v>25</v>
      </c>
      <c r="E298" s="8" t="s">
        <v>26</v>
      </c>
      <c r="F298" s="8" t="s">
        <v>191</v>
      </c>
      <c r="G298" s="8" t="s">
        <v>192</v>
      </c>
      <c r="H298" s="11" t="s">
        <v>193</v>
      </c>
      <c r="I298" s="11" t="n">
        <v>31</v>
      </c>
      <c r="J298" s="11" t="s">
        <v>38</v>
      </c>
      <c r="K298" s="10" t="str">
        <f aca="false">G298</f>
        <v>Blå kurs</v>
      </c>
      <c r="L298" s="11" t="s">
        <v>30</v>
      </c>
      <c r="M298" s="11" t="str">
        <f aca="false">B298&amp;"_"&amp;F298&amp;"_"&amp;H298&amp;"_"&amp;I298&amp;J298</f>
        <v>1_x1_3x_B_31c</v>
      </c>
      <c r="N298" s="11" t="str">
        <f aca="false">A298&amp;"-"&amp;B298&amp;"-"&amp;F298&amp;"-"&amp;H298&amp;"-"&amp;I298&amp;J298</f>
        <v>9789152302484-1-x1_3x-B-31c</v>
      </c>
      <c r="O298" s="11" t="str">
        <f aca="false">INDEX([1]'Kap 1'!$E$2:$H$1089,MATCH(Лист1!N298,[1]'Kap 1'!$E$2:$E$1089,0),4)</f>
        <v>Beräkna</v>
      </c>
      <c r="P298" s="15"/>
      <c r="Q298" s="12" t="str">
        <f aca="false">INDEX([1]Freelancer!$A$1140:$J$2572,MATCH(Лист1!M298,[1]Freelancer!$G$1140:$G$2572,0),9)</f>
        <v>Beräkna. $0,9^2$</v>
      </c>
      <c r="R298" s="8" t="e">
        <f aca="false">IF(INDEX([1]Freelancer!$A$1140:$J$2572,MATCH(Лист1!M298,[1]Freelancer!$G$1140:$G$2572,0),10)=0,"",INDEX([1]Freelancer!$A$1140:$J$2572,MATCH(Лист1!M298,[1]Freelancer!$G$1140:$G$2572,0),10))</f>
        <v>#N/A</v>
      </c>
      <c r="S298" s="13" t="s">
        <v>57</v>
      </c>
      <c r="T298" s="13" t="str">
        <f aca="false">"y"&amp;S298&amp;"y"</f>
        <v>y1_17_9y</v>
      </c>
      <c r="U298" s="13" t="str">
        <f aca="false">INDEX([1]Lista!$O$2:$S$206,MATCH(Лист1!T298,[1]Lista!$P$2:$P$206,0),3)</f>
        <v>Tal - Reella tal</v>
      </c>
      <c r="V298" s="13" t="str">
        <f aca="false">INDEX([1]Lista!$O$2:$S$206,MATCH(Лист1!T298,[1]Lista!$P$2:$P$206,0),4)</f>
        <v>T_1_17</v>
      </c>
      <c r="W298" s="13" t="str">
        <f aca="false">INDEX([1]Lista!$O$2:$S$206,MATCH(Лист1!T298,[1]Lista!$P$2:$P$206,0),5)</f>
        <v>Tal</v>
      </c>
      <c r="X298" s="14" t="s">
        <v>32</v>
      </c>
    </row>
    <row r="299" customFormat="false" ht="15.65" hidden="false" customHeight="false" outlineLevel="0" collapsed="false">
      <c r="A299" s="7" t="n">
        <v>9789152302484</v>
      </c>
      <c r="B299" s="11" t="n">
        <v>1</v>
      </c>
      <c r="C299" s="11" t="s">
        <v>24</v>
      </c>
      <c r="D299" s="8" t="s">
        <v>25</v>
      </c>
      <c r="E299" s="8" t="s">
        <v>26</v>
      </c>
      <c r="F299" s="8" t="s">
        <v>191</v>
      </c>
      <c r="G299" s="8" t="s">
        <v>192</v>
      </c>
      <c r="H299" s="11" t="s">
        <v>193</v>
      </c>
      <c r="I299" s="11" t="n">
        <v>32</v>
      </c>
      <c r="J299" s="11" t="s">
        <v>33</v>
      </c>
      <c r="K299" s="10" t="str">
        <f aca="false">G299</f>
        <v>Blå kurs</v>
      </c>
      <c r="L299" s="11" t="s">
        <v>30</v>
      </c>
      <c r="M299" s="11" t="str">
        <f aca="false">B299&amp;"_"&amp;F299&amp;"_"&amp;H299&amp;"_"&amp;I299&amp;J299</f>
        <v>1_x1_3x_B_32a</v>
      </c>
      <c r="N299" s="11" t="str">
        <f aca="false">A299&amp;"-"&amp;B299&amp;"-"&amp;F299&amp;"-"&amp;H299&amp;"-"&amp;I299&amp;J299</f>
        <v>9789152302484-1-x1_3x-B-32a</v>
      </c>
      <c r="O299" s="11" t="str">
        <f aca="false">INDEX([1]'Kap 1'!$E$2:$H$1089,MATCH(Лист1!N299,[1]'Kap 1'!$E$2:$E$1089,0),4)</f>
        <v>Beräkna</v>
      </c>
      <c r="P299" s="15"/>
      <c r="Q299" s="12" t="str">
        <f aca="false">INDEX([1]Freelancer!$A$1140:$J$2572,MATCH(Лист1!M299,[1]Freelancer!$G$1140:$G$2572,0),9)</f>
        <v>Beräkna. $1,1^2$</v>
      </c>
      <c r="R299" s="8" t="e">
        <f aca="false">IF(INDEX([1]Freelancer!$A$1140:$J$2572,MATCH(Лист1!M299,[1]Freelancer!$G$1140:$G$2572,0),10)=0,"",INDEX([1]Freelancer!$A$1140:$J$2572,MATCH(Лист1!M299,[1]Freelancer!$G$1140:$G$2572,0),10))</f>
        <v>#N/A</v>
      </c>
      <c r="S299" s="13" t="s">
        <v>224</v>
      </c>
      <c r="T299" s="13" t="str">
        <f aca="false">"y"&amp;S299&amp;"y"</f>
        <v>y1_10_3y</v>
      </c>
      <c r="U299" s="13" t="str">
        <f aca="false">INDEX([1]Lista!$O$2:$S$206,MATCH(Лист1!T299,[1]Lista!$P$2:$P$206,0),3)</f>
        <v>Räkna med decimaler</v>
      </c>
      <c r="V299" s="13" t="str">
        <f aca="false">INDEX([1]Lista!$O$2:$S$206,MATCH(Лист1!T299,[1]Lista!$P$2:$P$206,0),4)</f>
        <v>T_1_10</v>
      </c>
      <c r="W299" s="13" t="str">
        <f aca="false">INDEX([1]Lista!$O$2:$S$206,MATCH(Лист1!T299,[1]Lista!$P$2:$P$206,0),5)</f>
        <v>Olika räknemetoder</v>
      </c>
      <c r="X299" s="14" t="s">
        <v>32</v>
      </c>
    </row>
    <row r="300" customFormat="false" ht="15.65" hidden="false" customHeight="false" outlineLevel="0" collapsed="false">
      <c r="A300" s="7" t="n">
        <v>9789152302484</v>
      </c>
      <c r="B300" s="11" t="n">
        <v>1</v>
      </c>
      <c r="C300" s="11" t="s">
        <v>24</v>
      </c>
      <c r="D300" s="8" t="s">
        <v>25</v>
      </c>
      <c r="E300" s="8" t="s">
        <v>26</v>
      </c>
      <c r="F300" s="8" t="s">
        <v>191</v>
      </c>
      <c r="G300" s="8" t="s">
        <v>192</v>
      </c>
      <c r="H300" s="11" t="s">
        <v>193</v>
      </c>
      <c r="I300" s="11" t="n">
        <v>32</v>
      </c>
      <c r="J300" s="11" t="s">
        <v>36</v>
      </c>
      <c r="K300" s="10" t="str">
        <f aca="false">G300</f>
        <v>Blå kurs</v>
      </c>
      <c r="L300" s="11" t="s">
        <v>30</v>
      </c>
      <c r="M300" s="11" t="str">
        <f aca="false">B300&amp;"_"&amp;F300&amp;"_"&amp;H300&amp;"_"&amp;I300&amp;J300</f>
        <v>1_x1_3x_B_32b</v>
      </c>
      <c r="N300" s="11" t="str">
        <f aca="false">A300&amp;"-"&amp;B300&amp;"-"&amp;F300&amp;"-"&amp;H300&amp;"-"&amp;I300&amp;J300</f>
        <v>9789152302484-1-x1_3x-B-32b</v>
      </c>
      <c r="O300" s="11" t="str">
        <f aca="false">INDEX([1]'Kap 1'!$E$2:$H$1089,MATCH(Лист1!N300,[1]'Kap 1'!$E$2:$E$1089,0),4)</f>
        <v>Beräkna</v>
      </c>
      <c r="P300" s="15"/>
      <c r="Q300" s="12" t="str">
        <f aca="false">INDEX([1]Freelancer!$A$1140:$J$2572,MATCH(Лист1!M300,[1]Freelancer!$G$1140:$G$2572,0),9)</f>
        <v>Beräkna. $1,2^2$</v>
      </c>
      <c r="R300" s="8" t="e">
        <f aca="false">IF(INDEX([1]Freelancer!$A$1140:$J$2572,MATCH(Лист1!M300,[1]Freelancer!$G$1140:$G$2572,0),10)=0,"",INDEX([1]Freelancer!$A$1140:$J$2572,MATCH(Лист1!M300,[1]Freelancer!$G$1140:$G$2572,0),10))</f>
        <v>#N/A</v>
      </c>
      <c r="S300" s="13" t="s">
        <v>147</v>
      </c>
      <c r="T300" s="13" t="str">
        <f aca="false">"y"&amp;S300&amp;"y"</f>
        <v>y1_2_6y</v>
      </c>
      <c r="U300" s="13" t="str">
        <f aca="false">INDEX([1]Lista!$O$2:$S$206,MATCH(Лист1!T300,[1]Lista!$P$2:$P$206,0),3)</f>
        <v>Bråk - Andelen av något</v>
      </c>
      <c r="V300" s="13" t="str">
        <f aca="false">INDEX([1]Lista!$O$2:$S$206,MATCH(Лист1!T300,[1]Lista!$P$2:$P$206,0),4)</f>
        <v>T_1_2</v>
      </c>
      <c r="W300" s="13" t="str">
        <f aca="false">INDEX([1]Lista!$O$2:$S$206,MATCH(Лист1!T300,[1]Lista!$P$2:$P$206,0),5)</f>
        <v>Bråk</v>
      </c>
      <c r="X300" s="14" t="s">
        <v>32</v>
      </c>
    </row>
    <row r="301" customFormat="false" ht="15.65" hidden="false" customHeight="false" outlineLevel="0" collapsed="false">
      <c r="A301" s="7" t="n">
        <v>9789152302484</v>
      </c>
      <c r="B301" s="11" t="n">
        <v>1</v>
      </c>
      <c r="C301" s="11" t="s">
        <v>24</v>
      </c>
      <c r="D301" s="8" t="s">
        <v>25</v>
      </c>
      <c r="E301" s="8" t="s">
        <v>26</v>
      </c>
      <c r="F301" s="8" t="s">
        <v>191</v>
      </c>
      <c r="G301" s="8" t="s">
        <v>192</v>
      </c>
      <c r="H301" s="11" t="s">
        <v>193</v>
      </c>
      <c r="I301" s="11" t="n">
        <v>32</v>
      </c>
      <c r="J301" s="11" t="s">
        <v>38</v>
      </c>
      <c r="K301" s="10" t="str">
        <f aca="false">G301</f>
        <v>Blå kurs</v>
      </c>
      <c r="L301" s="11" t="s">
        <v>30</v>
      </c>
      <c r="M301" s="11" t="str">
        <f aca="false">B301&amp;"_"&amp;F301&amp;"_"&amp;H301&amp;"_"&amp;I301&amp;J301</f>
        <v>1_x1_3x_B_32c</v>
      </c>
      <c r="N301" s="11" t="str">
        <f aca="false">A301&amp;"-"&amp;B301&amp;"-"&amp;F301&amp;"-"&amp;H301&amp;"-"&amp;I301&amp;J301</f>
        <v>9789152302484-1-x1_3x-B-32c</v>
      </c>
      <c r="O301" s="11" t="str">
        <f aca="false">INDEX([1]'Kap 1'!$E$2:$H$1089,MATCH(Лист1!N301,[1]'Kap 1'!$E$2:$E$1089,0),4)</f>
        <v>Beräkna</v>
      </c>
      <c r="P301" s="15"/>
      <c r="Q301" s="12" t="str">
        <f aca="false">INDEX([1]Freelancer!$A$1140:$J$2572,MATCH(Лист1!M301,[1]Freelancer!$G$1140:$G$2572,0),9)</f>
        <v>Beräkna. $1,5^2$</v>
      </c>
      <c r="R301" s="8" t="e">
        <f aca="false">IF(INDEX([1]Freelancer!$A$1140:$J$2572,MATCH(Лист1!M301,[1]Freelancer!$G$1140:$G$2572,0),10)=0,"",INDEX([1]Freelancer!$A$1140:$J$2572,MATCH(Лист1!M301,[1]Freelancer!$G$1140:$G$2572,0),10))</f>
        <v>#N/A</v>
      </c>
      <c r="S301" s="13" t="s">
        <v>225</v>
      </c>
      <c r="T301" s="13" t="str">
        <f aca="false">"y"&amp;S301&amp;"y"</f>
        <v>y1_17_7y</v>
      </c>
      <c r="U301" s="13" t="str">
        <f aca="false">INDEX([1]Lista!$O$2:$S$206,MATCH(Лист1!T301,[1]Lista!$P$2:$P$206,0),3)</f>
        <v>Tal - Primtal och delbarhet</v>
      </c>
      <c r="V301" s="13" t="str">
        <f aca="false">INDEX([1]Lista!$O$2:$S$206,MATCH(Лист1!T301,[1]Lista!$P$2:$P$206,0),4)</f>
        <v>T_1_17</v>
      </c>
      <c r="W301" s="13" t="str">
        <f aca="false">INDEX([1]Lista!$O$2:$S$206,MATCH(Лист1!T301,[1]Lista!$P$2:$P$206,0),5)</f>
        <v>Tal</v>
      </c>
      <c r="X301" s="14" t="s">
        <v>32</v>
      </c>
    </row>
    <row r="302" customFormat="false" ht="35.05" hidden="false" customHeight="false" outlineLevel="0" collapsed="false">
      <c r="A302" s="7" t="n">
        <v>9789152302484</v>
      </c>
      <c r="B302" s="11" t="n">
        <v>1</v>
      </c>
      <c r="C302" s="11" t="s">
        <v>24</v>
      </c>
      <c r="D302" s="8" t="s">
        <v>25</v>
      </c>
      <c r="E302" s="8" t="s">
        <v>26</v>
      </c>
      <c r="F302" s="8" t="s">
        <v>191</v>
      </c>
      <c r="G302" s="8" t="s">
        <v>192</v>
      </c>
      <c r="H302" s="11" t="s">
        <v>193</v>
      </c>
      <c r="I302" s="11" t="n">
        <v>33</v>
      </c>
      <c r="J302" s="11" t="s">
        <v>33</v>
      </c>
      <c r="K302" s="10" t="str">
        <f aca="false">G302</f>
        <v>Blå kurs</v>
      </c>
      <c r="L302" s="11" t="s">
        <v>30</v>
      </c>
      <c r="M302" s="11" t="str">
        <f aca="false">B302&amp;"_"&amp;F302&amp;"_"&amp;H302&amp;"_"&amp;I302&amp;J302</f>
        <v>1_x1_3x_B_33a</v>
      </c>
      <c r="N302" s="11" t="str">
        <f aca="false">A302&amp;"-"&amp;B302&amp;"-"&amp;F302&amp;"-"&amp;H302&amp;"-"&amp;I302&amp;J302</f>
        <v>9789152302484-1-x1_3x-B-33a</v>
      </c>
      <c r="O302" s="11" t="str">
        <f aca="false">INDEX([1]'Kap 1'!$E$2:$H$1089,MATCH(Лист1!N302,[1]'Kap 1'!$E$2:$E$1089,0),4)</f>
        <v>Beräkna</v>
      </c>
      <c r="P302" s="11"/>
      <c r="Q302" s="12" t="str">
        <f aca="false">INDEX([1]Freelancer!$A$1140:$J$2572,MATCH(Лист1!M302,[1]Freelancer!$G$1140:$G$2572,0),9)</f>
        <v>Vilket värde har kvadratrötterna? Ta hjälp av din tabell från uppgift 24 om du behöver. $\sqrt{4}$</v>
      </c>
      <c r="R302" s="8" t="s">
        <v>226</v>
      </c>
      <c r="S302" s="13" t="s">
        <v>96</v>
      </c>
      <c r="T302" s="13" t="str">
        <f aca="false">"y"&amp;S302&amp;"y"</f>
        <v>y2_11_3y</v>
      </c>
      <c r="U302" s="13" t="str">
        <f aca="false">INDEX([1]Lista!$O$2:$S$206,MATCH(Лист1!T302,[1]Lista!$P$2:$P$206,0),3)</f>
        <v>Grafer - Rita/skissa grafer</v>
      </c>
      <c r="V302" s="13" t="str">
        <f aca="false">INDEX([1]Lista!$O$2:$S$206,MATCH(Лист1!T302,[1]Lista!$P$2:$P$206,0),4)</f>
        <v>SF_2_11</v>
      </c>
      <c r="W302" s="13" t="str">
        <f aca="false">INDEX([1]Lista!$O$2:$S$206,MATCH(Лист1!T302,[1]Lista!$P$2:$P$206,0),5)</f>
        <v>Grafer</v>
      </c>
      <c r="X302" s="14" t="s">
        <v>32</v>
      </c>
    </row>
    <row r="303" customFormat="false" ht="35.05" hidden="false" customHeight="false" outlineLevel="0" collapsed="false">
      <c r="A303" s="7" t="n">
        <v>9789152302484</v>
      </c>
      <c r="B303" s="11" t="n">
        <v>1</v>
      </c>
      <c r="C303" s="11" t="s">
        <v>24</v>
      </c>
      <c r="D303" s="8" t="s">
        <v>25</v>
      </c>
      <c r="E303" s="8" t="s">
        <v>26</v>
      </c>
      <c r="F303" s="8" t="s">
        <v>191</v>
      </c>
      <c r="G303" s="8" t="s">
        <v>192</v>
      </c>
      <c r="H303" s="11" t="s">
        <v>193</v>
      </c>
      <c r="I303" s="11" t="n">
        <v>33</v>
      </c>
      <c r="J303" s="11" t="s">
        <v>36</v>
      </c>
      <c r="K303" s="10" t="str">
        <f aca="false">G303</f>
        <v>Blå kurs</v>
      </c>
      <c r="L303" s="11" t="s">
        <v>30</v>
      </c>
      <c r="M303" s="11" t="str">
        <f aca="false">B303&amp;"_"&amp;F303&amp;"_"&amp;H303&amp;"_"&amp;I303&amp;J303</f>
        <v>1_x1_3x_B_33b</v>
      </c>
      <c r="N303" s="11" t="str">
        <f aca="false">A303&amp;"-"&amp;B303&amp;"-"&amp;F303&amp;"-"&amp;H303&amp;"-"&amp;I303&amp;J303</f>
        <v>9789152302484-1-x1_3x-B-33b</v>
      </c>
      <c r="O303" s="11" t="str">
        <f aca="false">INDEX([1]'Kap 1'!$E$2:$H$1089,MATCH(Лист1!N303,[1]'Kap 1'!$E$2:$E$1089,0),4)</f>
        <v>Beräkna</v>
      </c>
      <c r="P303" s="11"/>
      <c r="Q303" s="12" t="str">
        <f aca="false">INDEX([1]Freelancer!$A$1140:$J$2572,MATCH(Лист1!M303,[1]Freelancer!$G$1140:$G$2572,0),9)</f>
        <v>Vilket värde har kvadratrötterna? Ta hjälp av din tabell från uppgift 24 om du behöver. $\sqrt{16}$</v>
      </c>
      <c r="R303" s="8" t="s">
        <v>226</v>
      </c>
      <c r="S303" s="13" t="s">
        <v>210</v>
      </c>
      <c r="T303" s="13" t="str">
        <f aca="false">"y"&amp;S303&amp;"y"</f>
        <v>y4_20y</v>
      </c>
      <c r="U303" s="13" t="str">
        <f aca="false">INDEX([1]Lista!$O$2:$S$206,MATCH(Лист1!T303,[1]Lista!$P$2:$P$206,0),3)</f>
        <v>Spegling &amp; symmetri</v>
      </c>
      <c r="V303" s="13" t="str">
        <f aca="false">INDEX([1]Lista!$O$2:$S$206,MATCH(Лист1!T303,[1]Lista!$P$2:$P$206,0),4)</f>
        <v>G_4_20</v>
      </c>
      <c r="W303" s="13" t="str">
        <f aca="false">INDEX([1]Lista!$O$2:$S$206,MATCH(Лист1!T303,[1]Lista!$P$2:$P$206,0),5)</f>
        <v>Spegling &amp; symmetri</v>
      </c>
      <c r="X303" s="14" t="s">
        <v>32</v>
      </c>
    </row>
    <row r="304" customFormat="false" ht="35.05" hidden="false" customHeight="false" outlineLevel="0" collapsed="false">
      <c r="A304" s="7" t="n">
        <v>9789152302484</v>
      </c>
      <c r="B304" s="11" t="n">
        <v>1</v>
      </c>
      <c r="C304" s="11" t="s">
        <v>24</v>
      </c>
      <c r="D304" s="8" t="s">
        <v>25</v>
      </c>
      <c r="E304" s="8" t="s">
        <v>26</v>
      </c>
      <c r="F304" s="8" t="s">
        <v>191</v>
      </c>
      <c r="G304" s="8" t="s">
        <v>192</v>
      </c>
      <c r="H304" s="11" t="s">
        <v>193</v>
      </c>
      <c r="I304" s="11" t="n">
        <v>33</v>
      </c>
      <c r="J304" s="11" t="s">
        <v>38</v>
      </c>
      <c r="K304" s="10" t="str">
        <f aca="false">G304</f>
        <v>Blå kurs</v>
      </c>
      <c r="L304" s="11" t="s">
        <v>30</v>
      </c>
      <c r="M304" s="11" t="str">
        <f aca="false">B304&amp;"_"&amp;F304&amp;"_"&amp;H304&amp;"_"&amp;I304&amp;J304</f>
        <v>1_x1_3x_B_33c</v>
      </c>
      <c r="N304" s="11" t="str">
        <f aca="false">A304&amp;"-"&amp;B304&amp;"-"&amp;F304&amp;"-"&amp;H304&amp;"-"&amp;I304&amp;J304</f>
        <v>9789152302484-1-x1_3x-B-33c</v>
      </c>
      <c r="O304" s="11" t="str">
        <f aca="false">INDEX([1]'Kap 1'!$E$2:$H$1089,MATCH(Лист1!N304,[1]'Kap 1'!$E$2:$E$1089,0),4)</f>
        <v>Beräkna</v>
      </c>
      <c r="P304" s="11"/>
      <c r="Q304" s="12" t="str">
        <f aca="false">INDEX([1]Freelancer!$A$1140:$J$2572,MATCH(Лист1!M304,[1]Freelancer!$G$1140:$G$2572,0),9)</f>
        <v>Vilket värde har kvadratrötterna? Ta hjälp av din tabell från uppgift 24 om du behöver. $\sqrt{25}$</v>
      </c>
      <c r="R304" s="8" t="s">
        <v>226</v>
      </c>
      <c r="S304" s="13" t="s">
        <v>227</v>
      </c>
      <c r="T304" s="13" t="str">
        <f aca="false">"y"&amp;S304&amp;"y"</f>
        <v>y3_2_14y</v>
      </c>
      <c r="U304" s="13" t="str">
        <f aca="false">INDEX([1]Lista!$O$2:$S$206,MATCH(Лист1!T304,[1]Lista!$P$2:$P$206,0),3)</f>
        <v>Statistik - Urval &amp; bortfall</v>
      </c>
      <c r="V304" s="13" t="str">
        <f aca="false">INDEX([1]Lista!$O$2:$S$206,MATCH(Лист1!T304,[1]Lista!$P$2:$P$206,0),4)</f>
        <v>SS_3_2</v>
      </c>
      <c r="W304" s="13" t="str">
        <f aca="false">INDEX([1]Lista!$O$2:$S$206,MATCH(Лист1!T304,[1]Lista!$P$2:$P$206,0),5)</f>
        <v>Statistik</v>
      </c>
      <c r="X304" s="14" t="s">
        <v>32</v>
      </c>
    </row>
    <row r="305" customFormat="false" ht="35.05" hidden="false" customHeight="false" outlineLevel="0" collapsed="false">
      <c r="A305" s="7" t="n">
        <v>9789152302484</v>
      </c>
      <c r="B305" s="11" t="n">
        <v>1</v>
      </c>
      <c r="C305" s="11" t="s">
        <v>24</v>
      </c>
      <c r="D305" s="8" t="s">
        <v>25</v>
      </c>
      <c r="E305" s="8" t="s">
        <v>26</v>
      </c>
      <c r="F305" s="8" t="s">
        <v>191</v>
      </c>
      <c r="G305" s="8" t="s">
        <v>192</v>
      </c>
      <c r="H305" s="11" t="s">
        <v>193</v>
      </c>
      <c r="I305" s="11" t="n">
        <v>33</v>
      </c>
      <c r="J305" s="11" t="s">
        <v>40</v>
      </c>
      <c r="K305" s="10" t="str">
        <f aca="false">G305</f>
        <v>Blå kurs</v>
      </c>
      <c r="L305" s="11" t="s">
        <v>30</v>
      </c>
      <c r="M305" s="11" t="str">
        <f aca="false">B305&amp;"_"&amp;F305&amp;"_"&amp;H305&amp;"_"&amp;I305&amp;J305</f>
        <v>1_x1_3x_B_33d</v>
      </c>
      <c r="N305" s="11" t="str">
        <f aca="false">A305&amp;"-"&amp;B305&amp;"-"&amp;F305&amp;"-"&amp;H305&amp;"-"&amp;I305&amp;J305</f>
        <v>9789152302484-1-x1_3x-B-33d</v>
      </c>
      <c r="O305" s="11" t="str">
        <f aca="false">INDEX([1]'Kap 1'!$E$2:$H$1089,MATCH(Лист1!N305,[1]'Kap 1'!$E$2:$E$1089,0),4)</f>
        <v>Beräkna</v>
      </c>
      <c r="P305" s="11"/>
      <c r="Q305" s="12" t="str">
        <f aca="false">INDEX([1]Freelancer!$A$1140:$J$2572,MATCH(Лист1!M305,[1]Freelancer!$G$1140:$G$2572,0),9)</f>
        <v>Vilket värde har kvadratrötterna? Ta hjälp av din tabell från uppgift 24 om du behöver. $\sqrt{196}$</v>
      </c>
      <c r="R305" s="8" t="s">
        <v>226</v>
      </c>
      <c r="S305" s="13" t="s">
        <v>48</v>
      </c>
      <c r="T305" s="13" t="str">
        <f aca="false">"y"&amp;S305&amp;"y"</f>
        <v>y4_18_6y</v>
      </c>
      <c r="U305" s="13" t="str">
        <f aca="false">INDEX([1]Lista!$O$2:$S$206,MATCH(Лист1!T305,[1]Lista!$P$2:$P$206,0),3)</f>
        <v>Satser &amp; Bevis - Randvinkelsatsen</v>
      </c>
      <c r="V305" s="13" t="str">
        <f aca="false">INDEX([1]Lista!$O$2:$S$206,MATCH(Лист1!T305,[1]Lista!$P$2:$P$206,0),4)</f>
        <v>G_4_18</v>
      </c>
      <c r="W305" s="13" t="str">
        <f aca="false">INDEX([1]Lista!$O$2:$S$206,MATCH(Лист1!T305,[1]Lista!$P$2:$P$206,0),5)</f>
        <v>Satser &amp; bevis</v>
      </c>
      <c r="X305" s="14" t="s">
        <v>32</v>
      </c>
    </row>
    <row r="306" customFormat="false" ht="35.05" hidden="false" customHeight="false" outlineLevel="0" collapsed="false">
      <c r="A306" s="7" t="n">
        <v>9789152302484</v>
      </c>
      <c r="B306" s="11" t="n">
        <v>1</v>
      </c>
      <c r="C306" s="11" t="s">
        <v>24</v>
      </c>
      <c r="D306" s="8" t="s">
        <v>25</v>
      </c>
      <c r="E306" s="8" t="s">
        <v>26</v>
      </c>
      <c r="F306" s="8" t="s">
        <v>191</v>
      </c>
      <c r="G306" s="8" t="s">
        <v>192</v>
      </c>
      <c r="H306" s="11" t="s">
        <v>193</v>
      </c>
      <c r="I306" s="11" t="n">
        <v>34</v>
      </c>
      <c r="J306" s="11" t="s">
        <v>33</v>
      </c>
      <c r="K306" s="10" t="str">
        <f aca="false">G306</f>
        <v>Blå kurs</v>
      </c>
      <c r="L306" s="11" t="s">
        <v>30</v>
      </c>
      <c r="M306" s="11" t="str">
        <f aca="false">B306&amp;"_"&amp;F306&amp;"_"&amp;H306&amp;"_"&amp;I306&amp;J306</f>
        <v>1_x1_3x_B_34a</v>
      </c>
      <c r="N306" s="11" t="str">
        <f aca="false">A306&amp;"-"&amp;B306&amp;"-"&amp;F306&amp;"-"&amp;H306&amp;"-"&amp;I306&amp;J306</f>
        <v>9789152302484-1-x1_3x-B-34a</v>
      </c>
      <c r="O306" s="11" t="str">
        <f aca="false">INDEX([1]'Kap 1'!$E$2:$H$1089,MATCH(Лист1!N306,[1]'Kap 1'!$E$2:$E$1089,0),4)</f>
        <v>Beräkna</v>
      </c>
      <c r="P306" s="11"/>
      <c r="Q306" s="12" t="str">
        <f aca="false">INDEX([1]Freelancer!$A$1140:$J$2572,MATCH(Лист1!M306,[1]Freelancer!$G$1140:$G$2572,0),9)</f>
        <v>Vilket värde har kvadratrötterna? Ta hjälp av din tabell från uppgift 24 om du behöver. $\sqrt{36}$</v>
      </c>
      <c r="R306" s="8" t="s">
        <v>226</v>
      </c>
      <c r="S306" s="13" t="s">
        <v>225</v>
      </c>
      <c r="T306" s="13" t="str">
        <f aca="false">"y"&amp;S306&amp;"y"</f>
        <v>y1_17_7y</v>
      </c>
      <c r="U306" s="13" t="str">
        <f aca="false">INDEX([1]Lista!$O$2:$S$206,MATCH(Лист1!T306,[1]Lista!$P$2:$P$206,0),3)</f>
        <v>Tal - Primtal och delbarhet</v>
      </c>
      <c r="V306" s="13" t="str">
        <f aca="false">INDEX([1]Lista!$O$2:$S$206,MATCH(Лист1!T306,[1]Lista!$P$2:$P$206,0),4)</f>
        <v>T_1_17</v>
      </c>
      <c r="W306" s="13" t="str">
        <f aca="false">INDEX([1]Lista!$O$2:$S$206,MATCH(Лист1!T306,[1]Lista!$P$2:$P$206,0),5)</f>
        <v>Tal</v>
      </c>
      <c r="X306" s="14" t="s">
        <v>32</v>
      </c>
    </row>
    <row r="307" customFormat="false" ht="35.05" hidden="false" customHeight="false" outlineLevel="0" collapsed="false">
      <c r="A307" s="7" t="n">
        <v>9789152302484</v>
      </c>
      <c r="B307" s="11" t="n">
        <v>1</v>
      </c>
      <c r="C307" s="11" t="s">
        <v>24</v>
      </c>
      <c r="D307" s="8" t="s">
        <v>25</v>
      </c>
      <c r="E307" s="8" t="s">
        <v>26</v>
      </c>
      <c r="F307" s="8" t="s">
        <v>191</v>
      </c>
      <c r="G307" s="8" t="s">
        <v>192</v>
      </c>
      <c r="H307" s="11" t="s">
        <v>193</v>
      </c>
      <c r="I307" s="11" t="n">
        <v>34</v>
      </c>
      <c r="J307" s="11" t="s">
        <v>36</v>
      </c>
      <c r="K307" s="10" t="str">
        <f aca="false">G307</f>
        <v>Blå kurs</v>
      </c>
      <c r="L307" s="11" t="s">
        <v>30</v>
      </c>
      <c r="M307" s="11" t="str">
        <f aca="false">B307&amp;"_"&amp;F307&amp;"_"&amp;H307&amp;"_"&amp;I307&amp;J307</f>
        <v>1_x1_3x_B_34b</v>
      </c>
      <c r="N307" s="11" t="str">
        <f aca="false">A307&amp;"-"&amp;B307&amp;"-"&amp;F307&amp;"-"&amp;H307&amp;"-"&amp;I307&amp;J307</f>
        <v>9789152302484-1-x1_3x-B-34b</v>
      </c>
      <c r="O307" s="11" t="str">
        <f aca="false">INDEX([1]'Kap 1'!$E$2:$H$1089,MATCH(Лист1!N307,[1]'Kap 1'!$E$2:$E$1089,0),4)</f>
        <v>Beräkna</v>
      </c>
      <c r="P307" s="11"/>
      <c r="Q307" s="12" t="str">
        <f aca="false">INDEX([1]Freelancer!$A$1140:$J$2572,MATCH(Лист1!M307,[1]Freelancer!$G$1140:$G$2572,0),9)</f>
        <v>Vilket värde har kvadratrötterna? Ta hjälp av din tabell från uppgift 24 om du behöver. $\sqrt{100}$</v>
      </c>
      <c r="R307" s="8" t="s">
        <v>226</v>
      </c>
      <c r="S307" s="13" t="s">
        <v>125</v>
      </c>
      <c r="T307" s="13" t="str">
        <f aca="false">"y"&amp;S307&amp;"y"</f>
        <v>y2_8_9y</v>
      </c>
      <c r="U307" s="13" t="str">
        <f aca="false">INDEX([1]Lista!$O$2:$S$206,MATCH(Лист1!T307,[1]Lista!$P$2:$P$206,0),3)</f>
        <v>Funktioner - Linjära funktioner</v>
      </c>
      <c r="V307" s="13" t="str">
        <f aca="false">INDEX([1]Lista!$O$2:$S$206,MATCH(Лист1!T307,[1]Lista!$P$2:$P$206,0),4)</f>
        <v>SF_2_8</v>
      </c>
      <c r="W307" s="13" t="str">
        <f aca="false">INDEX([1]Lista!$O$2:$S$206,MATCH(Лист1!T307,[1]Lista!$P$2:$P$206,0),5)</f>
        <v>Funktioner</v>
      </c>
      <c r="X307" s="14" t="s">
        <v>32</v>
      </c>
    </row>
    <row r="308" customFormat="false" ht="35.05" hidden="false" customHeight="false" outlineLevel="0" collapsed="false">
      <c r="A308" s="7" t="n">
        <v>9789152302484</v>
      </c>
      <c r="B308" s="11" t="n">
        <v>1</v>
      </c>
      <c r="C308" s="11" t="s">
        <v>24</v>
      </c>
      <c r="D308" s="8" t="s">
        <v>25</v>
      </c>
      <c r="E308" s="8" t="s">
        <v>26</v>
      </c>
      <c r="F308" s="8" t="s">
        <v>191</v>
      </c>
      <c r="G308" s="8" t="s">
        <v>192</v>
      </c>
      <c r="H308" s="11" t="s">
        <v>193</v>
      </c>
      <c r="I308" s="11" t="n">
        <v>34</v>
      </c>
      <c r="J308" s="11" t="s">
        <v>38</v>
      </c>
      <c r="K308" s="10" t="str">
        <f aca="false">G308</f>
        <v>Blå kurs</v>
      </c>
      <c r="L308" s="11" t="s">
        <v>30</v>
      </c>
      <c r="M308" s="11" t="str">
        <f aca="false">B308&amp;"_"&amp;F308&amp;"_"&amp;H308&amp;"_"&amp;I308&amp;J308</f>
        <v>1_x1_3x_B_34c</v>
      </c>
      <c r="N308" s="11" t="str">
        <f aca="false">A308&amp;"-"&amp;B308&amp;"-"&amp;F308&amp;"-"&amp;H308&amp;"-"&amp;I308&amp;J308</f>
        <v>9789152302484-1-x1_3x-B-34c</v>
      </c>
      <c r="O308" s="11" t="str">
        <f aca="false">INDEX([1]'Kap 1'!$E$2:$H$1089,MATCH(Лист1!N308,[1]'Kap 1'!$E$2:$E$1089,0),4)</f>
        <v>Beräkna</v>
      </c>
      <c r="P308" s="11"/>
      <c r="Q308" s="12" t="str">
        <f aca="false">INDEX([1]Freelancer!$A$1140:$J$2572,MATCH(Лист1!M308,[1]Freelancer!$G$1140:$G$2572,0),9)</f>
        <v>Vilket värde har kvadratrötterna? Ta hjälp av din tabell från uppgift 24 om du behöver. $\sqrt{64}$</v>
      </c>
      <c r="R308" s="8" t="s">
        <v>226</v>
      </c>
      <c r="S308" s="13" t="s">
        <v>86</v>
      </c>
      <c r="T308" s="13" t="str">
        <f aca="false">"y"&amp;S308&amp;"y"</f>
        <v>y1_4_3y</v>
      </c>
      <c r="U308" s="13" t="str">
        <f aca="false">INDEX([1]Lista!$O$2:$S$206,MATCH(Лист1!T308,[1]Lista!$P$2:$P$206,0),3)</f>
        <v>Ekvationslösning - Grafisk lösning</v>
      </c>
      <c r="V308" s="13" t="str">
        <f aca="false">INDEX([1]Lista!$O$2:$S$206,MATCH(Лист1!T308,[1]Lista!$P$2:$P$206,0),4)</f>
        <v>T_1_4</v>
      </c>
      <c r="W308" s="13" t="str">
        <f aca="false">INDEX([1]Lista!$O$2:$S$206,MATCH(Лист1!T308,[1]Lista!$P$2:$P$206,0),5)</f>
        <v>Ekvationslösning</v>
      </c>
      <c r="X308" s="14" t="s">
        <v>32</v>
      </c>
    </row>
    <row r="309" customFormat="false" ht="35.05" hidden="false" customHeight="false" outlineLevel="0" collapsed="false">
      <c r="A309" s="7" t="n">
        <v>9789152302484</v>
      </c>
      <c r="B309" s="11" t="n">
        <v>1</v>
      </c>
      <c r="C309" s="11" t="s">
        <v>24</v>
      </c>
      <c r="D309" s="8" t="s">
        <v>25</v>
      </c>
      <c r="E309" s="8" t="s">
        <v>26</v>
      </c>
      <c r="F309" s="8" t="s">
        <v>191</v>
      </c>
      <c r="G309" s="8" t="s">
        <v>192</v>
      </c>
      <c r="H309" s="11" t="s">
        <v>193</v>
      </c>
      <c r="I309" s="11" t="n">
        <v>34</v>
      </c>
      <c r="J309" s="11" t="s">
        <v>40</v>
      </c>
      <c r="K309" s="10" t="str">
        <f aca="false">G309</f>
        <v>Blå kurs</v>
      </c>
      <c r="L309" s="11" t="s">
        <v>30</v>
      </c>
      <c r="M309" s="11" t="str">
        <f aca="false">B309&amp;"_"&amp;F309&amp;"_"&amp;H309&amp;"_"&amp;I309&amp;J309</f>
        <v>1_x1_3x_B_34d</v>
      </c>
      <c r="N309" s="11" t="str">
        <f aca="false">A309&amp;"-"&amp;B309&amp;"-"&amp;F309&amp;"-"&amp;H309&amp;"-"&amp;I309&amp;J309</f>
        <v>9789152302484-1-x1_3x-B-34d</v>
      </c>
      <c r="O309" s="11" t="str">
        <f aca="false">INDEX([1]'Kap 1'!$E$2:$H$1089,MATCH(Лист1!N309,[1]'Kap 1'!$E$2:$E$1089,0),4)</f>
        <v>Beräkna</v>
      </c>
      <c r="P309" s="11"/>
      <c r="Q309" s="12" t="str">
        <f aca="false">INDEX([1]Freelancer!$A$1140:$J$2572,MATCH(Лист1!M309,[1]Freelancer!$G$1140:$G$2572,0),9)</f>
        <v>Vilket värde har kvadratrötterna? Ta hjälp av din tabell från uppgift 24 om du behöver. $\sqrt{121}$</v>
      </c>
      <c r="R309" s="8" t="s">
        <v>226</v>
      </c>
      <c r="S309" s="13" t="s">
        <v>195</v>
      </c>
      <c r="T309" s="13" t="str">
        <f aca="false">"y"&amp;S309&amp;"y"</f>
        <v>y2_1y</v>
      </c>
      <c r="U309" s="13" t="str">
        <f aca="false">INDEX([1]Lista!$O$2:$S$206,MATCH(Лист1!T309,[1]Lista!$P$2:$P$206,0),3)</f>
        <v>Andragradsfunktionen</v>
      </c>
      <c r="V309" s="13" t="str">
        <f aca="false">INDEX([1]Lista!$O$2:$S$206,MATCH(Лист1!T309,[1]Lista!$P$2:$P$206,0),4)</f>
        <v>SF_2_1</v>
      </c>
      <c r="W309" s="13" t="str">
        <f aca="false">INDEX([1]Lista!$O$2:$S$206,MATCH(Лист1!T309,[1]Lista!$P$2:$P$206,0),5)</f>
        <v>Andragradsfunktionen</v>
      </c>
      <c r="X309" s="14" t="s">
        <v>32</v>
      </c>
    </row>
    <row r="310" customFormat="false" ht="23.85" hidden="false" customHeight="false" outlineLevel="0" collapsed="false">
      <c r="A310" s="7" t="n">
        <v>9789152302484</v>
      </c>
      <c r="B310" s="11" t="n">
        <v>1</v>
      </c>
      <c r="C310" s="11" t="s">
        <v>24</v>
      </c>
      <c r="D310" s="8" t="s">
        <v>25</v>
      </c>
      <c r="E310" s="8" t="s">
        <v>26</v>
      </c>
      <c r="F310" s="8" t="s">
        <v>191</v>
      </c>
      <c r="G310" s="8" t="s">
        <v>192</v>
      </c>
      <c r="H310" s="11" t="s">
        <v>193</v>
      </c>
      <c r="I310" s="11" t="n">
        <v>35</v>
      </c>
      <c r="J310" s="11" t="s">
        <v>33</v>
      </c>
      <c r="K310" s="10" t="str">
        <f aca="false">G310</f>
        <v>Blå kurs</v>
      </c>
      <c r="L310" s="11" t="s">
        <v>30</v>
      </c>
      <c r="M310" s="11" t="str">
        <f aca="false">B310&amp;"_"&amp;F310&amp;"_"&amp;H310&amp;"_"&amp;I310&amp;J310</f>
        <v>1_x1_3x_B_35a</v>
      </c>
      <c r="N310" s="11" t="str">
        <f aca="false">A310&amp;"-"&amp;B310&amp;"-"&amp;F310&amp;"-"&amp;H310&amp;"-"&amp;I310&amp;J310</f>
        <v>9789152302484-1-x1_3x-B-35a</v>
      </c>
      <c r="O310" s="11" t="str">
        <f aca="false">INDEX([1]'Kap 1'!$E$2:$H$1089,MATCH(Лист1!N310,[1]'Kap 1'!$E$2:$E$1089,0),4)</f>
        <v>Beräkna</v>
      </c>
      <c r="P310" s="11"/>
      <c r="Q310" s="12" t="str">
        <f aca="false">INDEX([1]Freelancer!$A$1140:$J$2572,MATCH(Лист1!M310,[1]Freelancer!$G$1140:$G$2572,0),9)</f>
        <v>Ta hjälp av rutan till höger om du behöver.  $\sqrt{169}$</v>
      </c>
      <c r="R310" s="8" t="s">
        <v>228</v>
      </c>
      <c r="S310" s="13" t="s">
        <v>35</v>
      </c>
      <c r="T310" s="13" t="str">
        <f aca="false">"y"&amp;S310&amp;"y"</f>
        <v>y2_19_3y</v>
      </c>
      <c r="U310" s="13" t="str">
        <f aca="false">INDEX([1]Lista!$O$2:$S$206,MATCH(Лист1!T310,[1]Lista!$P$2:$P$206,0),3)</f>
        <v>Procent - Företagsekonomi/budgetering</v>
      </c>
      <c r="V310" s="13" t="str">
        <f aca="false">INDEX([1]Lista!$O$2:$S$206,MATCH(Лист1!T310,[1]Lista!$P$2:$P$206,0),4)</f>
        <v>SF_2_19</v>
      </c>
      <c r="W310" s="13" t="str">
        <f aca="false">INDEX([1]Lista!$O$2:$S$206,MATCH(Лист1!T310,[1]Lista!$P$2:$P$206,0),5)</f>
        <v>Procent</v>
      </c>
      <c r="X310" s="14" t="s">
        <v>32</v>
      </c>
    </row>
    <row r="311" customFormat="false" ht="23.85" hidden="false" customHeight="false" outlineLevel="0" collapsed="false">
      <c r="A311" s="7" t="n">
        <v>9789152302484</v>
      </c>
      <c r="B311" s="11" t="n">
        <v>1</v>
      </c>
      <c r="C311" s="11" t="s">
        <v>24</v>
      </c>
      <c r="D311" s="8" t="s">
        <v>25</v>
      </c>
      <c r="E311" s="8" t="s">
        <v>26</v>
      </c>
      <c r="F311" s="8" t="s">
        <v>191</v>
      </c>
      <c r="G311" s="8" t="s">
        <v>192</v>
      </c>
      <c r="H311" s="11" t="s">
        <v>193</v>
      </c>
      <c r="I311" s="11" t="n">
        <v>35</v>
      </c>
      <c r="J311" s="11" t="s">
        <v>36</v>
      </c>
      <c r="K311" s="10" t="str">
        <f aca="false">G311</f>
        <v>Blå kurs</v>
      </c>
      <c r="L311" s="11" t="s">
        <v>30</v>
      </c>
      <c r="M311" s="11" t="str">
        <f aca="false">B311&amp;"_"&amp;F311&amp;"_"&amp;H311&amp;"_"&amp;I311&amp;J311</f>
        <v>1_x1_3x_B_35b</v>
      </c>
      <c r="N311" s="11" t="str">
        <f aca="false">A311&amp;"-"&amp;B311&amp;"-"&amp;F311&amp;"-"&amp;H311&amp;"-"&amp;I311&amp;J311</f>
        <v>9789152302484-1-x1_3x-B-35b</v>
      </c>
      <c r="O311" s="11" t="str">
        <f aca="false">INDEX([1]'Kap 1'!$E$2:$H$1089,MATCH(Лист1!N311,[1]'Kap 1'!$E$2:$E$1089,0),4)</f>
        <v>Beräkna</v>
      </c>
      <c r="P311" s="11"/>
      <c r="Q311" s="12" t="str">
        <f aca="false">INDEX([1]Freelancer!$A$1140:$J$2572,MATCH(Лист1!M311,[1]Freelancer!$G$1140:$G$2572,0),9)</f>
        <v>Ta hjälp av rutan till höger om du behöver.  $\sqrt{900}$</v>
      </c>
      <c r="R311" s="8" t="s">
        <v>228</v>
      </c>
      <c r="S311" s="13" t="s">
        <v>37</v>
      </c>
      <c r="T311" s="13" t="str">
        <f aca="false">"y"&amp;S311&amp;"y"</f>
        <v>y4_18_10y</v>
      </c>
      <c r="U311" s="13" t="str">
        <f aca="false">INDEX([1]Lista!$O$2:$S$206,MATCH(Лист1!T311,[1]Lista!$P$2:$P$206,0),3)</f>
        <v>Satser &amp; Bevis - Yttervinkelsatsen</v>
      </c>
      <c r="V311" s="13" t="str">
        <f aca="false">INDEX([1]Lista!$O$2:$S$206,MATCH(Лист1!T311,[1]Lista!$P$2:$P$206,0),4)</f>
        <v>G_4_18</v>
      </c>
      <c r="W311" s="13" t="str">
        <f aca="false">INDEX([1]Lista!$O$2:$S$206,MATCH(Лист1!T311,[1]Lista!$P$2:$P$206,0),5)</f>
        <v>Satser &amp; bevis</v>
      </c>
      <c r="X311" s="14" t="s">
        <v>32</v>
      </c>
    </row>
    <row r="312" customFormat="false" ht="23.85" hidden="false" customHeight="false" outlineLevel="0" collapsed="false">
      <c r="A312" s="7" t="n">
        <v>9789152302484</v>
      </c>
      <c r="B312" s="11" t="n">
        <v>1</v>
      </c>
      <c r="C312" s="11" t="s">
        <v>24</v>
      </c>
      <c r="D312" s="8" t="s">
        <v>25</v>
      </c>
      <c r="E312" s="8" t="s">
        <v>26</v>
      </c>
      <c r="F312" s="8" t="s">
        <v>191</v>
      </c>
      <c r="G312" s="8" t="s">
        <v>192</v>
      </c>
      <c r="H312" s="11" t="s">
        <v>193</v>
      </c>
      <c r="I312" s="11" t="n">
        <v>35</v>
      </c>
      <c r="J312" s="11" t="s">
        <v>38</v>
      </c>
      <c r="K312" s="10" t="str">
        <f aca="false">G312</f>
        <v>Blå kurs</v>
      </c>
      <c r="L312" s="11" t="s">
        <v>30</v>
      </c>
      <c r="M312" s="11" t="str">
        <f aca="false">B312&amp;"_"&amp;F312&amp;"_"&amp;H312&amp;"_"&amp;I312&amp;J312</f>
        <v>1_x1_3x_B_35c</v>
      </c>
      <c r="N312" s="11" t="str">
        <f aca="false">A312&amp;"-"&amp;B312&amp;"-"&amp;F312&amp;"-"&amp;H312&amp;"-"&amp;I312&amp;J312</f>
        <v>9789152302484-1-x1_3x-B-35c</v>
      </c>
      <c r="O312" s="11" t="str">
        <f aca="false">INDEX([1]'Kap 1'!$E$2:$H$1089,MATCH(Лист1!N312,[1]'Kap 1'!$E$2:$E$1089,0),4)</f>
        <v>Beräkna</v>
      </c>
      <c r="P312" s="11"/>
      <c r="Q312" s="12" t="str">
        <f aca="false">INDEX([1]Freelancer!$A$1140:$J$2572,MATCH(Лист1!M312,[1]Freelancer!$G$1140:$G$2572,0),9)</f>
        <v>Ta hjälp av rutan till höger om du behöver.  $\sqrt{10000}$</v>
      </c>
      <c r="R312" s="8" t="s">
        <v>228</v>
      </c>
      <c r="S312" s="13" t="s">
        <v>67</v>
      </c>
      <c r="T312" s="13" t="str">
        <f aca="false">"y"&amp;S312&amp;"y"</f>
        <v>y1_17_2y</v>
      </c>
      <c r="U312" s="13" t="str">
        <f aca="false">INDEX([1]Lista!$O$2:$S$206,MATCH(Лист1!T312,[1]Lista!$P$2:$P$206,0),3)</f>
        <v>Tal - Decimaltal</v>
      </c>
      <c r="V312" s="13" t="str">
        <f aca="false">INDEX([1]Lista!$O$2:$S$206,MATCH(Лист1!T312,[1]Lista!$P$2:$P$206,0),4)</f>
        <v>T_1_17</v>
      </c>
      <c r="W312" s="13" t="str">
        <f aca="false">INDEX([1]Lista!$O$2:$S$206,MATCH(Лист1!T312,[1]Lista!$P$2:$P$206,0),5)</f>
        <v>Tal</v>
      </c>
      <c r="X312" s="14" t="s">
        <v>32</v>
      </c>
    </row>
    <row r="313" customFormat="false" ht="23.85" hidden="false" customHeight="false" outlineLevel="0" collapsed="false">
      <c r="A313" s="7" t="n">
        <v>9789152302484</v>
      </c>
      <c r="B313" s="11" t="n">
        <v>1</v>
      </c>
      <c r="C313" s="11" t="s">
        <v>24</v>
      </c>
      <c r="D313" s="8" t="s">
        <v>25</v>
      </c>
      <c r="E313" s="8" t="s">
        <v>26</v>
      </c>
      <c r="F313" s="8" t="s">
        <v>191</v>
      </c>
      <c r="G313" s="8" t="s">
        <v>192</v>
      </c>
      <c r="H313" s="11" t="s">
        <v>193</v>
      </c>
      <c r="I313" s="11" t="n">
        <v>36</v>
      </c>
      <c r="J313" s="11" t="s">
        <v>33</v>
      </c>
      <c r="K313" s="10" t="str">
        <f aca="false">G313</f>
        <v>Blå kurs</v>
      </c>
      <c r="L313" s="11" t="s">
        <v>30</v>
      </c>
      <c r="M313" s="11" t="str">
        <f aca="false">B313&amp;"_"&amp;F313&amp;"_"&amp;H313&amp;"_"&amp;I313&amp;J313</f>
        <v>1_x1_3x_B_36a</v>
      </c>
      <c r="N313" s="11" t="str">
        <f aca="false">A313&amp;"-"&amp;B313&amp;"-"&amp;F313&amp;"-"&amp;H313&amp;"-"&amp;I313&amp;J313</f>
        <v>9789152302484-1-x1_3x-B-36a</v>
      </c>
      <c r="O313" s="11" t="str">
        <f aca="false">INDEX([1]'Kap 1'!$E$2:$H$1089,MATCH(Лист1!N313,[1]'Kap 1'!$E$2:$E$1089,0),4)</f>
        <v>Beräkna</v>
      </c>
      <c r="P313" s="11"/>
      <c r="Q313" s="12" t="str">
        <f aca="false">INDEX([1]Freelancer!$A$1140:$J$2572,MATCH(Лист1!M313,[1]Freelancer!$G$1140:$G$2572,0),9)</f>
        <v>Ta hjälp av rutan till höger om du behöver.  $\sqrt{225}$</v>
      </c>
      <c r="R313" s="8" t="s">
        <v>228</v>
      </c>
      <c r="S313" s="13" t="s">
        <v>229</v>
      </c>
      <c r="T313" s="13" t="str">
        <f aca="false">"y"&amp;S313&amp;"y"</f>
        <v>y2_11_1y</v>
      </c>
      <c r="U313" s="13" t="str">
        <f aca="false">INDEX([1]Lista!$O$2:$S$206,MATCH(Лист1!T313,[1]Lista!$P$2:$P$206,0),3)</f>
        <v>Grafer - Avläsa grafer</v>
      </c>
      <c r="V313" s="13" t="str">
        <f aca="false">INDEX([1]Lista!$O$2:$S$206,MATCH(Лист1!T313,[1]Lista!$P$2:$P$206,0),4)</f>
        <v>SF_2_11</v>
      </c>
      <c r="W313" s="13" t="str">
        <f aca="false">INDEX([1]Lista!$O$2:$S$206,MATCH(Лист1!T313,[1]Lista!$P$2:$P$206,0),5)</f>
        <v>Grafer</v>
      </c>
      <c r="X313" s="14" t="s">
        <v>32</v>
      </c>
    </row>
    <row r="314" customFormat="false" ht="23.85" hidden="false" customHeight="false" outlineLevel="0" collapsed="false">
      <c r="A314" s="7" t="n">
        <v>9789152302484</v>
      </c>
      <c r="B314" s="11" t="n">
        <v>1</v>
      </c>
      <c r="C314" s="11" t="s">
        <v>24</v>
      </c>
      <c r="D314" s="8" t="s">
        <v>25</v>
      </c>
      <c r="E314" s="8" t="s">
        <v>26</v>
      </c>
      <c r="F314" s="8" t="s">
        <v>191</v>
      </c>
      <c r="G314" s="8" t="s">
        <v>192</v>
      </c>
      <c r="H314" s="11" t="s">
        <v>193</v>
      </c>
      <c r="I314" s="11" t="n">
        <v>36</v>
      </c>
      <c r="J314" s="11" t="s">
        <v>36</v>
      </c>
      <c r="K314" s="10" t="str">
        <f aca="false">G314</f>
        <v>Blå kurs</v>
      </c>
      <c r="L314" s="11" t="s">
        <v>30</v>
      </c>
      <c r="M314" s="11" t="str">
        <f aca="false">B314&amp;"_"&amp;F314&amp;"_"&amp;H314&amp;"_"&amp;I314&amp;J314</f>
        <v>1_x1_3x_B_36b</v>
      </c>
      <c r="N314" s="11" t="str">
        <f aca="false">A314&amp;"-"&amp;B314&amp;"-"&amp;F314&amp;"-"&amp;H314&amp;"-"&amp;I314&amp;J314</f>
        <v>9789152302484-1-x1_3x-B-36b</v>
      </c>
      <c r="O314" s="11" t="str">
        <f aca="false">INDEX([1]'Kap 1'!$E$2:$H$1089,MATCH(Лист1!N314,[1]'Kap 1'!$E$2:$E$1089,0),4)</f>
        <v>Beräkna</v>
      </c>
      <c r="P314" s="11"/>
      <c r="Q314" s="12" t="str">
        <f aca="false">INDEX([1]Freelancer!$A$1140:$J$2572,MATCH(Лист1!M314,[1]Freelancer!$G$1140:$G$2572,0),9)</f>
        <v>Ta hjälp av rutan till höger om du behöver.  $\sqrt{400}$</v>
      </c>
      <c r="R314" s="8" t="s">
        <v>228</v>
      </c>
      <c r="S314" s="13" t="s">
        <v>185</v>
      </c>
      <c r="T314" s="13" t="str">
        <f aca="false">"y"&amp;S314&amp;"y"</f>
        <v>y3_2_3y</v>
      </c>
      <c r="U314" s="13" t="str">
        <f aca="false">INDEX([1]Lista!$O$2:$S$206,MATCH(Лист1!T314,[1]Lista!$P$2:$P$206,0),3)</f>
        <v>Statistik - Felkällor</v>
      </c>
      <c r="V314" s="13" t="str">
        <f aca="false">INDEX([1]Lista!$O$2:$S$206,MATCH(Лист1!T314,[1]Lista!$P$2:$P$206,0),4)</f>
        <v>SS_3_2</v>
      </c>
      <c r="W314" s="13" t="str">
        <f aca="false">INDEX([1]Lista!$O$2:$S$206,MATCH(Лист1!T314,[1]Lista!$P$2:$P$206,0),5)</f>
        <v>Statistik</v>
      </c>
      <c r="X314" s="14" t="s">
        <v>32</v>
      </c>
    </row>
    <row r="315" customFormat="false" ht="23.85" hidden="false" customHeight="false" outlineLevel="0" collapsed="false">
      <c r="A315" s="7" t="n">
        <v>9789152302484</v>
      </c>
      <c r="B315" s="11" t="n">
        <v>1</v>
      </c>
      <c r="C315" s="11" t="s">
        <v>24</v>
      </c>
      <c r="D315" s="8" t="s">
        <v>25</v>
      </c>
      <c r="E315" s="8" t="s">
        <v>26</v>
      </c>
      <c r="F315" s="8" t="s">
        <v>191</v>
      </c>
      <c r="G315" s="8" t="s">
        <v>192</v>
      </c>
      <c r="H315" s="11" t="s">
        <v>193</v>
      </c>
      <c r="I315" s="11" t="n">
        <v>36</v>
      </c>
      <c r="J315" s="11" t="s">
        <v>38</v>
      </c>
      <c r="K315" s="10" t="str">
        <f aca="false">G315</f>
        <v>Blå kurs</v>
      </c>
      <c r="L315" s="11" t="s">
        <v>30</v>
      </c>
      <c r="M315" s="11" t="str">
        <f aca="false">B315&amp;"_"&amp;F315&amp;"_"&amp;H315&amp;"_"&amp;I315&amp;J315</f>
        <v>1_x1_3x_B_36c</v>
      </c>
      <c r="N315" s="11" t="str">
        <f aca="false">A315&amp;"-"&amp;B315&amp;"-"&amp;F315&amp;"-"&amp;H315&amp;"-"&amp;I315&amp;J315</f>
        <v>9789152302484-1-x1_3x-B-36c</v>
      </c>
      <c r="O315" s="11" t="str">
        <f aca="false">INDEX([1]'Kap 1'!$E$2:$H$1089,MATCH(Лист1!N315,[1]'Kap 1'!$E$2:$E$1089,0),4)</f>
        <v>Beräkna</v>
      </c>
      <c r="P315" s="11"/>
      <c r="Q315" s="12" t="str">
        <f aca="false">INDEX([1]Freelancer!$A$1140:$J$2572,MATCH(Лист1!M315,[1]Freelancer!$G$1140:$G$2572,0),9)</f>
        <v>Ta hjälp av rutan till höger om du behöver.  $\sqrt{625}$</v>
      </c>
      <c r="R315" s="8" t="s">
        <v>228</v>
      </c>
      <c r="S315" s="13" t="s">
        <v>223</v>
      </c>
      <c r="T315" s="13" t="str">
        <f aca="false">"y"&amp;S315&amp;"y"</f>
        <v>y3_1y</v>
      </c>
      <c r="U315" s="13" t="str">
        <f aca="false">INDEX([1]Lista!$O$2:$S$206,MATCH(Лист1!T315,[1]Lista!$P$2:$P$206,0),3)</f>
        <v>Sannolikhetslära</v>
      </c>
      <c r="V315" s="13" t="str">
        <f aca="false">INDEX([1]Lista!$O$2:$S$206,MATCH(Лист1!T315,[1]Lista!$P$2:$P$206,0),4)</f>
        <v>SS_3_1</v>
      </c>
      <c r="W315" s="13" t="str">
        <f aca="false">INDEX([1]Lista!$O$2:$S$206,MATCH(Лист1!T315,[1]Lista!$P$2:$P$206,0),5)</f>
        <v>Sannolikhetslära</v>
      </c>
      <c r="X315" s="14" t="s">
        <v>32</v>
      </c>
    </row>
    <row r="316" customFormat="false" ht="23.85" hidden="false" customHeight="false" outlineLevel="0" collapsed="false">
      <c r="A316" s="7" t="n">
        <v>9789152302484</v>
      </c>
      <c r="B316" s="11" t="n">
        <v>1</v>
      </c>
      <c r="C316" s="11" t="s">
        <v>24</v>
      </c>
      <c r="D316" s="8" t="s">
        <v>25</v>
      </c>
      <c r="E316" s="8" t="s">
        <v>26</v>
      </c>
      <c r="F316" s="8" t="s">
        <v>191</v>
      </c>
      <c r="G316" s="8" t="s">
        <v>192</v>
      </c>
      <c r="H316" s="11" t="s">
        <v>193</v>
      </c>
      <c r="I316" s="11" t="n">
        <v>37</v>
      </c>
      <c r="J316" s="11" t="s">
        <v>33</v>
      </c>
      <c r="K316" s="10" t="str">
        <f aca="false">G316</f>
        <v>Blå kurs</v>
      </c>
      <c r="L316" s="11" t="s">
        <v>30</v>
      </c>
      <c r="M316" s="11" t="str">
        <f aca="false">B316&amp;"_"&amp;F316&amp;"_"&amp;H316&amp;"_"&amp;I316&amp;J316</f>
        <v>1_x1_3x_B_37a</v>
      </c>
      <c r="N316" s="11" t="str">
        <f aca="false">A316&amp;"-"&amp;B316&amp;"-"&amp;F316&amp;"-"&amp;H316&amp;"-"&amp;I316&amp;J316</f>
        <v>9789152302484-1-x1_3x-B-37a</v>
      </c>
      <c r="O316" s="11" t="str">
        <f aca="false">INDEX([1]'Kap 1'!$E$2:$H$1089,MATCH(Лист1!N316,[1]'Kap 1'!$E$2:$E$1089,0),4)</f>
        <v>Beräkna</v>
      </c>
      <c r="P316" s="11"/>
      <c r="Q316" s="12" t="str">
        <f aca="false">INDEX([1]Freelancer!$A$1140:$J$2572,MATCH(Лист1!M316,[1]Freelancer!$G$1140:$G$2572,0),9)</f>
        <v>Hur långa är sidorna i en kvadrat om arean är 25 cm2</v>
      </c>
      <c r="R316" s="8" t="e">
        <f aca="false">IF(INDEX([1]Freelancer!$A$1140:$J$2572,MATCH(Лист1!M316,[1]Freelancer!$G$1140:$G$2572,0),10)=0,"",INDEX([1]Freelancer!$A$1140:$J$2572,MATCH(Лист1!M316,[1]Freelancer!$G$1140:$G$2572,0),10))</f>
        <v>#N/A</v>
      </c>
      <c r="S316" s="13" t="s">
        <v>230</v>
      </c>
      <c r="T316" s="13" t="str">
        <f aca="false">"y"&amp;S316&amp;"y"</f>
        <v>y3_2y</v>
      </c>
      <c r="U316" s="13" t="str">
        <f aca="false">INDEX([1]Lista!$O$2:$S$206,MATCH(Лист1!T316,[1]Lista!$P$2:$P$206,0),3)</f>
        <v>Statistik</v>
      </c>
      <c r="V316" s="13" t="str">
        <f aca="false">INDEX([1]Lista!$O$2:$S$206,MATCH(Лист1!T316,[1]Lista!$P$2:$P$206,0),4)</f>
        <v>SS_3_2</v>
      </c>
      <c r="W316" s="13" t="str">
        <f aca="false">INDEX([1]Lista!$O$2:$S$206,MATCH(Лист1!T316,[1]Lista!$P$2:$P$206,0),5)</f>
        <v>Statistik</v>
      </c>
      <c r="X316" s="14" t="s">
        <v>32</v>
      </c>
    </row>
    <row r="317" customFormat="false" ht="23.85" hidden="false" customHeight="false" outlineLevel="0" collapsed="false">
      <c r="A317" s="7" t="n">
        <v>9789152302484</v>
      </c>
      <c r="B317" s="11" t="n">
        <v>1</v>
      </c>
      <c r="C317" s="11" t="s">
        <v>24</v>
      </c>
      <c r="D317" s="8" t="s">
        <v>25</v>
      </c>
      <c r="E317" s="8" t="s">
        <v>26</v>
      </c>
      <c r="F317" s="8" t="s">
        <v>191</v>
      </c>
      <c r="G317" s="8" t="s">
        <v>192</v>
      </c>
      <c r="H317" s="11" t="s">
        <v>193</v>
      </c>
      <c r="I317" s="11" t="n">
        <v>37</v>
      </c>
      <c r="J317" s="11" t="s">
        <v>36</v>
      </c>
      <c r="K317" s="10" t="str">
        <f aca="false">G317</f>
        <v>Blå kurs</v>
      </c>
      <c r="L317" s="11" t="s">
        <v>30</v>
      </c>
      <c r="M317" s="11" t="str">
        <f aca="false">B317&amp;"_"&amp;F317&amp;"_"&amp;H317&amp;"_"&amp;I317&amp;J317</f>
        <v>1_x1_3x_B_37b</v>
      </c>
      <c r="N317" s="11" t="str">
        <f aca="false">A317&amp;"-"&amp;B317&amp;"-"&amp;F317&amp;"-"&amp;H317&amp;"-"&amp;I317&amp;J317</f>
        <v>9789152302484-1-x1_3x-B-37b</v>
      </c>
      <c r="O317" s="11" t="str">
        <f aca="false">INDEX([1]'Kap 1'!$E$2:$H$1089,MATCH(Лист1!N317,[1]'Kap 1'!$E$2:$E$1089,0),4)</f>
        <v>Beräkna</v>
      </c>
      <c r="P317" s="11"/>
      <c r="Q317" s="12" t="str">
        <f aca="false">INDEX([1]Freelancer!$A$1140:$J$2572,MATCH(Лист1!M317,[1]Freelancer!$G$1140:$G$2572,0),9)</f>
        <v>Hur långa är sidorna i en kvadrat om arean är 49 cm2</v>
      </c>
      <c r="R317" s="8" t="e">
        <f aca="false">IF(INDEX([1]Freelancer!$A$1140:$J$2572,MATCH(Лист1!M317,[1]Freelancer!$G$1140:$G$2572,0),10)=0,"",INDEX([1]Freelancer!$A$1140:$J$2572,MATCH(Лист1!M317,[1]Freelancer!$G$1140:$G$2572,0),10))</f>
        <v>#N/A</v>
      </c>
      <c r="S317" s="13" t="s">
        <v>149</v>
      </c>
      <c r="T317" s="13" t="str">
        <f aca="false">"y"&amp;S317&amp;"y"</f>
        <v>y4_15y</v>
      </c>
      <c r="U317" s="13" t="str">
        <f aca="false">INDEX([1]Lista!$O$2:$S$206,MATCH(Лист1!T317,[1]Lista!$P$2:$P$206,0),3)</f>
        <v>Volym &amp; olika sorters kroppar</v>
      </c>
      <c r="V317" s="13" t="str">
        <f aca="false">INDEX([1]Lista!$O$2:$S$206,MATCH(Лист1!T317,[1]Lista!$P$2:$P$206,0),4)</f>
        <v>G_4_15</v>
      </c>
      <c r="W317" s="13" t="str">
        <f aca="false">INDEX([1]Lista!$O$2:$S$206,MATCH(Лист1!T317,[1]Lista!$P$2:$P$206,0),5)</f>
        <v>Volym &amp; olika sorters kroppar</v>
      </c>
      <c r="X317" s="14" t="s">
        <v>32</v>
      </c>
    </row>
    <row r="318" customFormat="false" ht="23.85" hidden="false" customHeight="false" outlineLevel="0" collapsed="false">
      <c r="A318" s="7" t="n">
        <v>9789152302484</v>
      </c>
      <c r="B318" s="11" t="n">
        <v>1</v>
      </c>
      <c r="C318" s="11" t="s">
        <v>24</v>
      </c>
      <c r="D318" s="8" t="s">
        <v>25</v>
      </c>
      <c r="E318" s="8" t="s">
        <v>26</v>
      </c>
      <c r="F318" s="8" t="s">
        <v>191</v>
      </c>
      <c r="G318" s="8" t="s">
        <v>192</v>
      </c>
      <c r="H318" s="11" t="s">
        <v>193</v>
      </c>
      <c r="I318" s="11" t="n">
        <v>37</v>
      </c>
      <c r="J318" s="11" t="s">
        <v>38</v>
      </c>
      <c r="K318" s="10" t="str">
        <f aca="false">G318</f>
        <v>Blå kurs</v>
      </c>
      <c r="L318" s="11" t="s">
        <v>30</v>
      </c>
      <c r="M318" s="11" t="str">
        <f aca="false">B318&amp;"_"&amp;F318&amp;"_"&amp;H318&amp;"_"&amp;I318&amp;J318</f>
        <v>1_x1_3x_B_37c</v>
      </c>
      <c r="N318" s="11" t="str">
        <f aca="false">A318&amp;"-"&amp;B318&amp;"-"&amp;F318&amp;"-"&amp;H318&amp;"-"&amp;I318&amp;J318</f>
        <v>9789152302484-1-x1_3x-B-37c</v>
      </c>
      <c r="O318" s="11" t="str">
        <f aca="false">INDEX([1]'Kap 1'!$E$2:$H$1089,MATCH(Лист1!N318,[1]'Kap 1'!$E$2:$E$1089,0),4)</f>
        <v>Beräkna</v>
      </c>
      <c r="P318" s="11"/>
      <c r="Q318" s="12" t="str">
        <f aca="false">INDEX([1]Freelancer!$A$1140:$J$2572,MATCH(Лист1!M318,[1]Freelancer!$G$1140:$G$2572,0),9)</f>
        <v>Hur långa är sidorna i en kvadrat om arean är 100 cm2</v>
      </c>
      <c r="R318" s="8" t="e">
        <f aca="false">IF(INDEX([1]Freelancer!$A$1140:$J$2572,MATCH(Лист1!M318,[1]Freelancer!$G$1140:$G$2572,0),10)=0,"",INDEX([1]Freelancer!$A$1140:$J$2572,MATCH(Лист1!M318,[1]Freelancer!$G$1140:$G$2572,0),10))</f>
        <v>#N/A</v>
      </c>
      <c r="S318" s="13" t="s">
        <v>180</v>
      </c>
      <c r="T318" s="13" t="str">
        <f aca="false">"y"&amp;S318&amp;"y"</f>
        <v>y1_18_3y</v>
      </c>
      <c r="U318" s="13" t="str">
        <f aca="false">INDEX([1]Lista!$O$2:$S$206,MATCH(Лист1!T318,[1]Lista!$P$2:$P$206,0),3)</f>
        <v>Talformer - Potensform</v>
      </c>
      <c r="V318" s="13" t="str">
        <f aca="false">INDEX([1]Lista!$O$2:$S$206,MATCH(Лист1!T318,[1]Lista!$P$2:$P$206,0),4)</f>
        <v>T_1_18</v>
      </c>
      <c r="W318" s="13" t="str">
        <f aca="false">INDEX([1]Lista!$O$2:$S$206,MATCH(Лист1!T318,[1]Lista!$P$2:$P$206,0),5)</f>
        <v>Talform</v>
      </c>
      <c r="X318" s="14" t="s">
        <v>32</v>
      </c>
    </row>
    <row r="319" customFormat="false" ht="35.05" hidden="false" customHeight="false" outlineLevel="0" collapsed="false">
      <c r="A319" s="7" t="n">
        <v>9789152302484</v>
      </c>
      <c r="B319" s="11" t="n">
        <v>1</v>
      </c>
      <c r="C319" s="11" t="s">
        <v>24</v>
      </c>
      <c r="D319" s="8" t="s">
        <v>25</v>
      </c>
      <c r="E319" s="8" t="s">
        <v>26</v>
      </c>
      <c r="F319" s="8" t="s">
        <v>191</v>
      </c>
      <c r="G319" s="8" t="s">
        <v>192</v>
      </c>
      <c r="H319" s="11" t="s">
        <v>193</v>
      </c>
      <c r="I319" s="11" t="n">
        <v>38</v>
      </c>
      <c r="J319" s="11" t="s">
        <v>33</v>
      </c>
      <c r="K319" s="10" t="str">
        <f aca="false">G319</f>
        <v>Blå kurs</v>
      </c>
      <c r="L319" s="11" t="s">
        <v>30</v>
      </c>
      <c r="M319" s="11" t="str">
        <f aca="false">B319&amp;"_"&amp;F319&amp;"_"&amp;H319&amp;"_"&amp;I319&amp;J319</f>
        <v>1_x1_3x_B_38a</v>
      </c>
      <c r="N319" s="11" t="str">
        <f aca="false">A319&amp;"-"&amp;B319&amp;"-"&amp;F319&amp;"-"&amp;H319&amp;"-"&amp;I319&amp;J319</f>
        <v>9789152302484-1-x1_3x-B-38a</v>
      </c>
      <c r="O319" s="11" t="str">
        <f aca="false">INDEX([1]'Kap 1'!$E$2:$H$1089,MATCH(Лист1!N319,[1]'Kap 1'!$E$2:$E$1089,0),4)</f>
        <v>Beräkna</v>
      </c>
      <c r="P319" s="11" t="s">
        <v>26</v>
      </c>
      <c r="Q319" s="12" t="str">
        <f aca="false">INDEX([1]Freelancer!$A$1140:$J$2572,MATCH(Лист1!M319,[1]Freelancer!$G$1140:$G$2572,0),9)</f>
        <v>Använd din räknare för att beräkna följande kvadratrötter. Avrunda svaret till två decimaler. $\sqrt{11}$</v>
      </c>
      <c r="R319" s="8" t="e">
        <f aca="false">IF(INDEX([1]Freelancer!$A$1140:$J$2572,MATCH(Лист1!M319,[1]Freelancer!$G$1140:$G$2572,0),10)=0,"",INDEX([1]Freelancer!$A$1140:$J$2572,MATCH(Лист1!M319,[1]Freelancer!$G$1140:$G$2572,0),10))</f>
        <v>#N/A</v>
      </c>
      <c r="S319" s="13" t="s">
        <v>196</v>
      </c>
      <c r="T319" s="13" t="str">
        <f aca="false">"y"&amp;S319&amp;"y"</f>
        <v>y1_10_4y</v>
      </c>
      <c r="U319" s="13" t="str">
        <f aca="false">INDEX([1]Lista!$O$2:$S$206,MATCH(Лист1!T319,[1]Lista!$P$2:$P$206,0),3)</f>
        <v>Avrundning &amp; överslagsräkning</v>
      </c>
      <c r="V319" s="13" t="str">
        <f aca="false">INDEX([1]Lista!$O$2:$S$206,MATCH(Лист1!T319,[1]Lista!$P$2:$P$206,0),4)</f>
        <v>T_1_10</v>
      </c>
      <c r="W319" s="13" t="str">
        <f aca="false">INDEX([1]Lista!$O$2:$S$206,MATCH(Лист1!T319,[1]Lista!$P$2:$P$206,0),5)</f>
        <v>Olika räknemetoder</v>
      </c>
      <c r="X319" s="14" t="s">
        <v>32</v>
      </c>
    </row>
    <row r="320" customFormat="false" ht="35.05" hidden="false" customHeight="false" outlineLevel="0" collapsed="false">
      <c r="A320" s="7" t="n">
        <v>9789152302484</v>
      </c>
      <c r="B320" s="11" t="n">
        <v>1</v>
      </c>
      <c r="C320" s="11" t="s">
        <v>24</v>
      </c>
      <c r="D320" s="8" t="s">
        <v>25</v>
      </c>
      <c r="E320" s="8" t="s">
        <v>26</v>
      </c>
      <c r="F320" s="8" t="s">
        <v>191</v>
      </c>
      <c r="G320" s="8" t="s">
        <v>192</v>
      </c>
      <c r="H320" s="11" t="s">
        <v>193</v>
      </c>
      <c r="I320" s="11" t="n">
        <v>38</v>
      </c>
      <c r="J320" s="11" t="s">
        <v>36</v>
      </c>
      <c r="K320" s="10" t="str">
        <f aca="false">G320</f>
        <v>Blå kurs</v>
      </c>
      <c r="L320" s="11" t="s">
        <v>30</v>
      </c>
      <c r="M320" s="11" t="str">
        <f aca="false">B320&amp;"_"&amp;F320&amp;"_"&amp;H320&amp;"_"&amp;I320&amp;J320</f>
        <v>1_x1_3x_B_38b</v>
      </c>
      <c r="N320" s="11" t="str">
        <f aca="false">A320&amp;"-"&amp;B320&amp;"-"&amp;F320&amp;"-"&amp;H320&amp;"-"&amp;I320&amp;J320</f>
        <v>9789152302484-1-x1_3x-B-38b</v>
      </c>
      <c r="O320" s="11" t="str">
        <f aca="false">INDEX([1]'Kap 1'!$E$2:$H$1089,MATCH(Лист1!N320,[1]'Kap 1'!$E$2:$E$1089,0),4)</f>
        <v>Beräkna</v>
      </c>
      <c r="P320" s="11" t="s">
        <v>26</v>
      </c>
      <c r="Q320" s="12" t="str">
        <f aca="false">INDEX([1]Freelancer!$A$1140:$J$2572,MATCH(Лист1!M320,[1]Freelancer!$G$1140:$G$2572,0),9)</f>
        <v>Använd din räknare för att beräkna följande kvadratrötter. Avrunda svaret till två decimaler. $\sqrt{20}$</v>
      </c>
      <c r="R320" s="8" t="e">
        <f aca="false">IF(INDEX([1]Freelancer!$A$1140:$J$2572,MATCH(Лист1!M320,[1]Freelancer!$G$1140:$G$2572,0),10)=0,"",INDEX([1]Freelancer!$A$1140:$J$2572,MATCH(Лист1!M320,[1]Freelancer!$G$1140:$G$2572,0),10))</f>
        <v>#N/A</v>
      </c>
      <c r="S320" s="13" t="s">
        <v>86</v>
      </c>
      <c r="T320" s="13" t="str">
        <f aca="false">"y"&amp;S320&amp;"y"</f>
        <v>y1_4_3y</v>
      </c>
      <c r="U320" s="13" t="str">
        <f aca="false">INDEX([1]Lista!$O$2:$S$206,MATCH(Лист1!T320,[1]Lista!$P$2:$P$206,0),3)</f>
        <v>Ekvationslösning - Grafisk lösning</v>
      </c>
      <c r="V320" s="13" t="str">
        <f aca="false">INDEX([1]Lista!$O$2:$S$206,MATCH(Лист1!T320,[1]Lista!$P$2:$P$206,0),4)</f>
        <v>T_1_4</v>
      </c>
      <c r="W320" s="13" t="str">
        <f aca="false">INDEX([1]Lista!$O$2:$S$206,MATCH(Лист1!T320,[1]Lista!$P$2:$P$206,0),5)</f>
        <v>Ekvationslösning</v>
      </c>
      <c r="X320" s="14" t="s">
        <v>32</v>
      </c>
    </row>
    <row r="321" customFormat="false" ht="35.05" hidden="false" customHeight="false" outlineLevel="0" collapsed="false">
      <c r="A321" s="7" t="n">
        <v>9789152302484</v>
      </c>
      <c r="B321" s="11" t="n">
        <v>1</v>
      </c>
      <c r="C321" s="11" t="s">
        <v>24</v>
      </c>
      <c r="D321" s="8" t="s">
        <v>25</v>
      </c>
      <c r="E321" s="8" t="s">
        <v>26</v>
      </c>
      <c r="F321" s="8" t="s">
        <v>191</v>
      </c>
      <c r="G321" s="8" t="s">
        <v>192</v>
      </c>
      <c r="H321" s="11" t="s">
        <v>193</v>
      </c>
      <c r="I321" s="11" t="n">
        <v>38</v>
      </c>
      <c r="J321" s="11" t="s">
        <v>38</v>
      </c>
      <c r="K321" s="10" t="str">
        <f aca="false">G321</f>
        <v>Blå kurs</v>
      </c>
      <c r="L321" s="11" t="s">
        <v>30</v>
      </c>
      <c r="M321" s="11" t="str">
        <f aca="false">B321&amp;"_"&amp;F321&amp;"_"&amp;H321&amp;"_"&amp;I321&amp;J321</f>
        <v>1_x1_3x_B_38c</v>
      </c>
      <c r="N321" s="11" t="str">
        <f aca="false">A321&amp;"-"&amp;B321&amp;"-"&amp;F321&amp;"-"&amp;H321&amp;"-"&amp;I321&amp;J321</f>
        <v>9789152302484-1-x1_3x-B-38c</v>
      </c>
      <c r="O321" s="11" t="str">
        <f aca="false">INDEX([1]'Kap 1'!$E$2:$H$1089,MATCH(Лист1!N321,[1]'Kap 1'!$E$2:$E$1089,0),4)</f>
        <v>Beräkna</v>
      </c>
      <c r="P321" s="11" t="s">
        <v>26</v>
      </c>
      <c r="Q321" s="12" t="str">
        <f aca="false">INDEX([1]Freelancer!$A$1140:$J$2572,MATCH(Лист1!M321,[1]Freelancer!$G$1140:$G$2572,0),9)</f>
        <v>Använd din räknare för att beräkna följande kvadratrötter. Avrunda svaret till två decimaler. $\sqrt{30}$</v>
      </c>
      <c r="R321" s="8" t="e">
        <f aca="false">IF(INDEX([1]Freelancer!$A$1140:$J$2572,MATCH(Лист1!M321,[1]Freelancer!$G$1140:$G$2572,0),10)=0,"",INDEX([1]Freelancer!$A$1140:$J$2572,MATCH(Лист1!M321,[1]Freelancer!$G$1140:$G$2572,0),10))</f>
        <v>#N/A</v>
      </c>
      <c r="S321" s="13" t="s">
        <v>86</v>
      </c>
      <c r="T321" s="13" t="str">
        <f aca="false">"y"&amp;S321&amp;"y"</f>
        <v>y1_4_3y</v>
      </c>
      <c r="U321" s="13" t="str">
        <f aca="false">INDEX([1]Lista!$O$2:$S$206,MATCH(Лист1!T321,[1]Lista!$P$2:$P$206,0),3)</f>
        <v>Ekvationslösning - Grafisk lösning</v>
      </c>
      <c r="V321" s="13" t="str">
        <f aca="false">INDEX([1]Lista!$O$2:$S$206,MATCH(Лист1!T321,[1]Lista!$P$2:$P$206,0),4)</f>
        <v>T_1_4</v>
      </c>
      <c r="W321" s="13" t="str">
        <f aca="false">INDEX([1]Lista!$O$2:$S$206,MATCH(Лист1!T321,[1]Lista!$P$2:$P$206,0),5)</f>
        <v>Ekvationslösning</v>
      </c>
      <c r="X321" s="14" t="s">
        <v>32</v>
      </c>
    </row>
    <row r="322" customFormat="false" ht="35.05" hidden="false" customHeight="false" outlineLevel="0" collapsed="false">
      <c r="A322" s="7" t="n">
        <v>9789152302484</v>
      </c>
      <c r="B322" s="11" t="n">
        <v>1</v>
      </c>
      <c r="C322" s="11" t="s">
        <v>24</v>
      </c>
      <c r="D322" s="8" t="s">
        <v>25</v>
      </c>
      <c r="E322" s="8" t="s">
        <v>26</v>
      </c>
      <c r="F322" s="8" t="s">
        <v>191</v>
      </c>
      <c r="G322" s="8" t="s">
        <v>192</v>
      </c>
      <c r="H322" s="11" t="s">
        <v>193</v>
      </c>
      <c r="I322" s="11" t="n">
        <v>39</v>
      </c>
      <c r="J322" s="11" t="s">
        <v>33</v>
      </c>
      <c r="K322" s="10" t="str">
        <f aca="false">G322</f>
        <v>Blå kurs</v>
      </c>
      <c r="L322" s="11" t="s">
        <v>30</v>
      </c>
      <c r="M322" s="11" t="str">
        <f aca="false">B322&amp;"_"&amp;F322&amp;"_"&amp;H322&amp;"_"&amp;I322&amp;J322</f>
        <v>1_x1_3x_B_39a</v>
      </c>
      <c r="N322" s="11" t="str">
        <f aca="false">A322&amp;"-"&amp;B322&amp;"-"&amp;F322&amp;"-"&amp;H322&amp;"-"&amp;I322&amp;J322</f>
        <v>9789152302484-1-x1_3x-B-39a</v>
      </c>
      <c r="O322" s="11" t="str">
        <f aca="false">INDEX([1]'Kap 1'!$E$2:$H$1089,MATCH(Лист1!N322,[1]'Kap 1'!$E$2:$E$1089,0),4)</f>
        <v>Beräkna</v>
      </c>
      <c r="P322" s="11" t="s">
        <v>26</v>
      </c>
      <c r="Q322" s="12" t="str">
        <f aca="false">INDEX([1]Freelancer!$A$1140:$J$2572,MATCH(Лист1!M322,[1]Freelancer!$G$1140:$G$2572,0),9)</f>
        <v>Använd din räknare för att beräkna följande kvadratrötter. Avrunda svaret till två decimaler. $\sqrt{120}$</v>
      </c>
      <c r="R322" s="8" t="e">
        <f aca="false">IF(INDEX([1]Freelancer!$A$1140:$J$2572,MATCH(Лист1!M322,[1]Freelancer!$G$1140:$G$2572,0),10)=0,"",INDEX([1]Freelancer!$A$1140:$J$2572,MATCH(Лист1!M322,[1]Freelancer!$G$1140:$G$2572,0),10))</f>
        <v>#N/A</v>
      </c>
      <c r="S322" s="13" t="s">
        <v>68</v>
      </c>
      <c r="T322" s="13" t="str">
        <f aca="false">"y"&amp;S322&amp;"y"</f>
        <v>y3_1_1y</v>
      </c>
      <c r="U322" s="13" t="str">
        <f aca="false">INDEX([1]Lista!$O$2:$S$206,MATCH(Лист1!T322,[1]Lista!$P$2:$P$206,0),3)</f>
        <v>Sannolikhetslära - Beroende händelser</v>
      </c>
      <c r="V322" s="13" t="str">
        <f aca="false">INDEX([1]Lista!$O$2:$S$206,MATCH(Лист1!T322,[1]Lista!$P$2:$P$206,0),4)</f>
        <v>SS_3_1</v>
      </c>
      <c r="W322" s="13" t="str">
        <f aca="false">INDEX([1]Lista!$O$2:$S$206,MATCH(Лист1!T322,[1]Lista!$P$2:$P$206,0),5)</f>
        <v>Sannolikhetslära</v>
      </c>
      <c r="X322" s="14" t="s">
        <v>32</v>
      </c>
    </row>
    <row r="323" customFormat="false" ht="35.05" hidden="false" customHeight="false" outlineLevel="0" collapsed="false">
      <c r="A323" s="7" t="n">
        <v>9789152302484</v>
      </c>
      <c r="B323" s="11" t="n">
        <v>1</v>
      </c>
      <c r="C323" s="11" t="s">
        <v>24</v>
      </c>
      <c r="D323" s="8" t="s">
        <v>25</v>
      </c>
      <c r="E323" s="8" t="s">
        <v>26</v>
      </c>
      <c r="F323" s="8" t="s">
        <v>191</v>
      </c>
      <c r="G323" s="8" t="s">
        <v>192</v>
      </c>
      <c r="H323" s="11" t="s">
        <v>193</v>
      </c>
      <c r="I323" s="11" t="n">
        <v>39</v>
      </c>
      <c r="J323" s="11" t="s">
        <v>36</v>
      </c>
      <c r="K323" s="10" t="str">
        <f aca="false">G323</f>
        <v>Blå kurs</v>
      </c>
      <c r="L323" s="11" t="s">
        <v>30</v>
      </c>
      <c r="M323" s="11" t="str">
        <f aca="false">B323&amp;"_"&amp;F323&amp;"_"&amp;H323&amp;"_"&amp;I323&amp;J323</f>
        <v>1_x1_3x_B_39b</v>
      </c>
      <c r="N323" s="11" t="str">
        <f aca="false">A323&amp;"-"&amp;B323&amp;"-"&amp;F323&amp;"-"&amp;H323&amp;"-"&amp;I323&amp;J323</f>
        <v>9789152302484-1-x1_3x-B-39b</v>
      </c>
      <c r="O323" s="11" t="str">
        <f aca="false">INDEX([1]'Kap 1'!$E$2:$H$1089,MATCH(Лист1!N323,[1]'Kap 1'!$E$2:$E$1089,0),4)</f>
        <v>Beräkna</v>
      </c>
      <c r="P323" s="11" t="s">
        <v>26</v>
      </c>
      <c r="Q323" s="12" t="str">
        <f aca="false">INDEX([1]Freelancer!$A$1140:$J$2572,MATCH(Лист1!M323,[1]Freelancer!$G$1140:$G$2572,0),9)</f>
        <v>Använd din räknare för att beräkna följande kvadratrötter. Avrunda svaret till två decimaler. $\sqrt{7,7}$</v>
      </c>
      <c r="R323" s="8" t="e">
        <f aca="false">IF(INDEX([1]Freelancer!$A$1140:$J$2572,MATCH(Лист1!M323,[1]Freelancer!$G$1140:$G$2572,0),10)=0,"",INDEX([1]Freelancer!$A$1140:$J$2572,MATCH(Лист1!M323,[1]Freelancer!$G$1140:$G$2572,0),10))</f>
        <v>#N/A</v>
      </c>
      <c r="S323" s="13" t="s">
        <v>155</v>
      </c>
      <c r="T323" s="13" t="str">
        <f aca="false">"y"&amp;S323&amp;"y"</f>
        <v>y1_16_7y</v>
      </c>
      <c r="U323" s="13" t="str">
        <f aca="false">INDEX([1]Lista!$O$2:$S$206,MATCH(Лист1!T323,[1]Lista!$P$2:$P$206,0),3)</f>
        <v>Räta linjen - parallella &amp; vinkelräta linjer</v>
      </c>
      <c r="V323" s="13" t="str">
        <f aca="false">INDEX([1]Lista!$O$2:$S$206,MATCH(Лист1!T323,[1]Lista!$P$2:$P$206,0),4)</f>
        <v>T_1_16</v>
      </c>
      <c r="W323" s="13" t="str">
        <f aca="false">INDEX([1]Lista!$O$2:$S$206,MATCH(Лист1!T323,[1]Lista!$P$2:$P$206,0),5)</f>
        <v>Räta linjen</v>
      </c>
      <c r="X323" s="14" t="s">
        <v>32</v>
      </c>
    </row>
    <row r="324" customFormat="false" ht="35.05" hidden="false" customHeight="false" outlineLevel="0" collapsed="false">
      <c r="A324" s="7" t="n">
        <v>9789152302484</v>
      </c>
      <c r="B324" s="11" t="n">
        <v>1</v>
      </c>
      <c r="C324" s="11" t="s">
        <v>24</v>
      </c>
      <c r="D324" s="8" t="s">
        <v>25</v>
      </c>
      <c r="E324" s="8" t="s">
        <v>26</v>
      </c>
      <c r="F324" s="8" t="s">
        <v>191</v>
      </c>
      <c r="G324" s="8" t="s">
        <v>192</v>
      </c>
      <c r="H324" s="11" t="s">
        <v>193</v>
      </c>
      <c r="I324" s="11" t="n">
        <v>39</v>
      </c>
      <c r="J324" s="11" t="s">
        <v>38</v>
      </c>
      <c r="K324" s="10" t="str">
        <f aca="false">G324</f>
        <v>Blå kurs</v>
      </c>
      <c r="L324" s="11" t="s">
        <v>30</v>
      </c>
      <c r="M324" s="11" t="str">
        <f aca="false">B324&amp;"_"&amp;F324&amp;"_"&amp;H324&amp;"_"&amp;I324&amp;J324</f>
        <v>1_x1_3x_B_39c</v>
      </c>
      <c r="N324" s="11" t="str">
        <f aca="false">A324&amp;"-"&amp;B324&amp;"-"&amp;F324&amp;"-"&amp;H324&amp;"-"&amp;I324&amp;J324</f>
        <v>9789152302484-1-x1_3x-B-39c</v>
      </c>
      <c r="O324" s="11" t="str">
        <f aca="false">INDEX([1]'Kap 1'!$E$2:$H$1089,MATCH(Лист1!N324,[1]'Kap 1'!$E$2:$E$1089,0),4)</f>
        <v>Beräkna</v>
      </c>
      <c r="P324" s="11" t="s">
        <v>26</v>
      </c>
      <c r="Q324" s="12" t="str">
        <f aca="false">INDEX([1]Freelancer!$A$1140:$J$2572,MATCH(Лист1!M324,[1]Freelancer!$G$1140:$G$2572,0),9)</f>
        <v>Använd din räknare för att beräkna följande kvadratrötter. Avrunda svaret till två decimaler. $\sqrt{42,5}$</v>
      </c>
      <c r="R324" s="8" t="e">
        <f aca="false">IF(INDEX([1]Freelancer!$A$1140:$J$2572,MATCH(Лист1!M324,[1]Freelancer!$G$1140:$G$2572,0),10)=0,"",INDEX([1]Freelancer!$A$1140:$J$2572,MATCH(Лист1!M324,[1]Freelancer!$G$1140:$G$2572,0),10))</f>
        <v>#N/A</v>
      </c>
      <c r="S324" s="13" t="s">
        <v>111</v>
      </c>
      <c r="T324" s="13" t="str">
        <f aca="false">"y"&amp;S324&amp;"y"</f>
        <v>y1_2_4y</v>
      </c>
      <c r="U324" s="13" t="str">
        <f aca="false">INDEX([1]Lista!$O$2:$S$206,MATCH(Лист1!T324,[1]Lista!$P$2:$P$206,0),3)</f>
        <v>Bråk - Multiplicera och dividera bråk</v>
      </c>
      <c r="V324" s="13" t="str">
        <f aca="false">INDEX([1]Lista!$O$2:$S$206,MATCH(Лист1!T324,[1]Lista!$P$2:$P$206,0),4)</f>
        <v>T_1_2</v>
      </c>
      <c r="W324" s="13" t="str">
        <f aca="false">INDEX([1]Lista!$O$2:$S$206,MATCH(Лист1!T324,[1]Lista!$P$2:$P$206,0),5)</f>
        <v>Bråk</v>
      </c>
      <c r="X324" s="14" t="s">
        <v>32</v>
      </c>
    </row>
    <row r="325" customFormat="false" ht="15.65" hidden="false" customHeight="false" outlineLevel="0" collapsed="false">
      <c r="A325" s="7" t="n">
        <v>9789152302484</v>
      </c>
      <c r="B325" s="11" t="n">
        <v>1</v>
      </c>
      <c r="C325" s="11" t="s">
        <v>24</v>
      </c>
      <c r="D325" s="8" t="s">
        <v>25</v>
      </c>
      <c r="E325" s="8" t="s">
        <v>26</v>
      </c>
      <c r="F325" s="8" t="s">
        <v>191</v>
      </c>
      <c r="G325" s="8" t="s">
        <v>192</v>
      </c>
      <c r="H325" s="11" t="s">
        <v>193</v>
      </c>
      <c r="I325" s="11" t="n">
        <v>40</v>
      </c>
      <c r="J325" s="11" t="s">
        <v>33</v>
      </c>
      <c r="K325" s="10" t="str">
        <f aca="false">G325</f>
        <v>Blå kurs</v>
      </c>
      <c r="L325" s="11" t="s">
        <v>30</v>
      </c>
      <c r="M325" s="11" t="str">
        <f aca="false">B325&amp;"_"&amp;F325&amp;"_"&amp;H325&amp;"_"&amp;I325&amp;J325</f>
        <v>1_x1_3x_B_40a</v>
      </c>
      <c r="N325" s="11" t="str">
        <f aca="false">A325&amp;"-"&amp;B325&amp;"-"&amp;F325&amp;"-"&amp;H325&amp;"-"&amp;I325&amp;J325</f>
        <v>9789152302484-1-x1_3x-B-40a</v>
      </c>
      <c r="O325" s="11" t="str">
        <f aca="false">INDEX([1]'Kap 1'!$E$2:$H$1089,MATCH(Лист1!N325,[1]'Kap 1'!$E$2:$E$1089,0),4)</f>
        <v>Beräkna</v>
      </c>
      <c r="P325" s="11" t="s">
        <v>26</v>
      </c>
      <c r="Q325" s="12" t="str">
        <f aca="false">INDEX([1]Freelancer!$A$1140:$J$2572,MATCH(Лист1!M325,[1]Freelancer!$G$1140:$G$2572,0),9)</f>
        <v>Avrunda svaret till heltal. $\sqrt{150}$</v>
      </c>
      <c r="R325" s="8" t="e">
        <f aca="false">IF(INDEX([1]Freelancer!$A$1140:$J$2572,MATCH(Лист1!M325,[1]Freelancer!$G$1140:$G$2572,0),10)=0,"",INDEX([1]Freelancer!$A$1140:$J$2572,MATCH(Лист1!M325,[1]Freelancer!$G$1140:$G$2572,0),10))</f>
        <v>#N/A</v>
      </c>
      <c r="S325" s="13" t="s">
        <v>56</v>
      </c>
      <c r="T325" s="13" t="str">
        <f aca="false">"y"&amp;S325&amp;"y"</f>
        <v>y3_1_11y</v>
      </c>
      <c r="U325" s="13" t="str">
        <f aca="false">INDEX([1]Lista!$O$2:$S$206,MATCH(Лист1!T325,[1]Lista!$P$2:$P$206,0),3)</f>
        <v>Sannolikhetslära - Pascals triangel</v>
      </c>
      <c r="V325" s="13" t="str">
        <f aca="false">INDEX([1]Lista!$O$2:$S$206,MATCH(Лист1!T325,[1]Lista!$P$2:$P$206,0),4)</f>
        <v>SS_3_1</v>
      </c>
      <c r="W325" s="13" t="str">
        <f aca="false">INDEX([1]Lista!$O$2:$S$206,MATCH(Лист1!T325,[1]Lista!$P$2:$P$206,0),5)</f>
        <v>Sannolikhetslära</v>
      </c>
      <c r="X325" s="14" t="s">
        <v>32</v>
      </c>
    </row>
    <row r="326" customFormat="false" ht="15.65" hidden="false" customHeight="false" outlineLevel="0" collapsed="false">
      <c r="A326" s="7" t="n">
        <v>9789152302484</v>
      </c>
      <c r="B326" s="11" t="n">
        <v>1</v>
      </c>
      <c r="C326" s="11" t="s">
        <v>24</v>
      </c>
      <c r="D326" s="8" t="s">
        <v>25</v>
      </c>
      <c r="E326" s="8" t="s">
        <v>26</v>
      </c>
      <c r="F326" s="8" t="s">
        <v>191</v>
      </c>
      <c r="G326" s="8" t="s">
        <v>192</v>
      </c>
      <c r="H326" s="11" t="s">
        <v>193</v>
      </c>
      <c r="I326" s="11" t="n">
        <v>40</v>
      </c>
      <c r="J326" s="11" t="s">
        <v>36</v>
      </c>
      <c r="K326" s="10" t="str">
        <f aca="false">G326</f>
        <v>Blå kurs</v>
      </c>
      <c r="L326" s="11" t="s">
        <v>30</v>
      </c>
      <c r="M326" s="11" t="str">
        <f aca="false">B326&amp;"_"&amp;F326&amp;"_"&amp;H326&amp;"_"&amp;I326&amp;J326</f>
        <v>1_x1_3x_B_40b</v>
      </c>
      <c r="N326" s="11" t="str">
        <f aca="false">A326&amp;"-"&amp;B326&amp;"-"&amp;F326&amp;"-"&amp;H326&amp;"-"&amp;I326&amp;J326</f>
        <v>9789152302484-1-x1_3x-B-40b</v>
      </c>
      <c r="O326" s="11" t="str">
        <f aca="false">INDEX([1]'Kap 1'!$E$2:$H$1089,MATCH(Лист1!N326,[1]'Kap 1'!$E$2:$E$1089,0),4)</f>
        <v>Beräkna</v>
      </c>
      <c r="P326" s="11" t="s">
        <v>26</v>
      </c>
      <c r="Q326" s="12" t="str">
        <f aca="false">INDEX([1]Freelancer!$A$1140:$J$2572,MATCH(Лист1!M326,[1]Freelancer!$G$1140:$G$2572,0),9)</f>
        <v>Avrunda svaret till heltal. $\sqrt{367}$</v>
      </c>
      <c r="R326" s="8" t="e">
        <f aca="false">IF(INDEX([1]Freelancer!$A$1140:$J$2572,MATCH(Лист1!M326,[1]Freelancer!$G$1140:$G$2572,0),10)=0,"",INDEX([1]Freelancer!$A$1140:$J$2572,MATCH(Лист1!M326,[1]Freelancer!$G$1140:$G$2572,0),10))</f>
        <v>#N/A</v>
      </c>
      <c r="S326" s="13" t="s">
        <v>87</v>
      </c>
      <c r="T326" s="13" t="str">
        <f aca="false">"y"&amp;S326&amp;"y"</f>
        <v>y1_9_2y</v>
      </c>
      <c r="U326" s="13" t="str">
        <f aca="false">INDEX([1]Lista!$O$2:$S$206,MATCH(Лист1!T326,[1]Lista!$P$2:$P$206,0),3)</f>
        <v>Logaritmer - andra baser</v>
      </c>
      <c r="V326" s="13" t="str">
        <f aca="false">INDEX([1]Lista!$O$2:$S$206,MATCH(Лист1!T326,[1]Lista!$P$2:$P$206,0),4)</f>
        <v>T_1_9</v>
      </c>
      <c r="W326" s="13" t="str">
        <f aca="false">INDEX([1]Lista!$O$2:$S$206,MATCH(Лист1!T326,[1]Lista!$P$2:$P$206,0),5)</f>
        <v>Logaritmer</v>
      </c>
      <c r="X326" s="14" t="s">
        <v>32</v>
      </c>
    </row>
    <row r="327" customFormat="false" ht="15.65" hidden="false" customHeight="false" outlineLevel="0" collapsed="false">
      <c r="A327" s="7" t="n">
        <v>9789152302484</v>
      </c>
      <c r="B327" s="11" t="n">
        <v>1</v>
      </c>
      <c r="C327" s="11" t="s">
        <v>24</v>
      </c>
      <c r="D327" s="8" t="s">
        <v>25</v>
      </c>
      <c r="E327" s="8" t="s">
        <v>26</v>
      </c>
      <c r="F327" s="8" t="s">
        <v>191</v>
      </c>
      <c r="G327" s="8" t="s">
        <v>192</v>
      </c>
      <c r="H327" s="11" t="s">
        <v>193</v>
      </c>
      <c r="I327" s="11" t="n">
        <v>40</v>
      </c>
      <c r="J327" s="11" t="s">
        <v>38</v>
      </c>
      <c r="K327" s="10" t="str">
        <f aca="false">G327</f>
        <v>Blå kurs</v>
      </c>
      <c r="L327" s="11" t="s">
        <v>30</v>
      </c>
      <c r="M327" s="11" t="str">
        <f aca="false">B327&amp;"_"&amp;F327&amp;"_"&amp;H327&amp;"_"&amp;I327&amp;J327</f>
        <v>1_x1_3x_B_40c</v>
      </c>
      <c r="N327" s="11" t="str">
        <f aca="false">A327&amp;"-"&amp;B327&amp;"-"&amp;F327&amp;"-"&amp;H327&amp;"-"&amp;I327&amp;J327</f>
        <v>9789152302484-1-x1_3x-B-40c</v>
      </c>
      <c r="O327" s="11" t="str">
        <f aca="false">INDEX([1]'Kap 1'!$E$2:$H$1089,MATCH(Лист1!N327,[1]'Kap 1'!$E$2:$E$1089,0),4)</f>
        <v>Beräkna</v>
      </c>
      <c r="P327" s="11" t="s">
        <v>26</v>
      </c>
      <c r="Q327" s="12" t="str">
        <f aca="false">INDEX([1]Freelancer!$A$1140:$J$2572,MATCH(Лист1!M327,[1]Freelancer!$G$1140:$G$2572,0),9)</f>
        <v>Avrunda svaret till heltal. $\sqrt{911}$</v>
      </c>
      <c r="R327" s="8" t="e">
        <f aca="false">IF(INDEX([1]Freelancer!$A$1140:$J$2572,MATCH(Лист1!M327,[1]Freelancer!$G$1140:$G$2572,0),10)=0,"",INDEX([1]Freelancer!$A$1140:$J$2572,MATCH(Лист1!M327,[1]Freelancer!$G$1140:$G$2572,0),10))</f>
        <v>#N/A</v>
      </c>
      <c r="S327" s="13" t="s">
        <v>231</v>
      </c>
      <c r="T327" s="13" t="str">
        <f aca="false">"y"&amp;S327&amp;"y"</f>
        <v>y4_6_3y</v>
      </c>
      <c r="U327" s="13" t="str">
        <f aca="false">INDEX([1]Lista!$O$2:$S$206,MATCH(Лист1!T327,[1]Lista!$P$2:$P$206,0),3)</f>
        <v>Geometrienheter - Area</v>
      </c>
      <c r="V327" s="13" t="str">
        <f aca="false">INDEX([1]Lista!$O$2:$S$206,MATCH(Лист1!T327,[1]Lista!$P$2:$P$206,0),4)</f>
        <v>G_4_6</v>
      </c>
      <c r="W327" s="13" t="str">
        <f aca="false">INDEX([1]Lista!$O$2:$S$206,MATCH(Лист1!T327,[1]Lista!$P$2:$P$206,0),5)</f>
        <v>Geometrienheter</v>
      </c>
      <c r="X327" s="14" t="s">
        <v>32</v>
      </c>
    </row>
    <row r="328" customFormat="false" ht="23.85" hidden="false" customHeight="false" outlineLevel="0" collapsed="false">
      <c r="A328" s="7" t="n">
        <v>9789152302484</v>
      </c>
      <c r="B328" s="11" t="n">
        <v>1</v>
      </c>
      <c r="C328" s="11" t="s">
        <v>24</v>
      </c>
      <c r="D328" s="8" t="s">
        <v>25</v>
      </c>
      <c r="E328" s="8" t="s">
        <v>26</v>
      </c>
      <c r="F328" s="8" t="s">
        <v>191</v>
      </c>
      <c r="G328" s="8" t="s">
        <v>192</v>
      </c>
      <c r="H328" s="11" t="s">
        <v>193</v>
      </c>
      <c r="I328" s="11" t="n">
        <v>41</v>
      </c>
      <c r="J328" s="11" t="s">
        <v>33</v>
      </c>
      <c r="K328" s="10" t="str">
        <f aca="false">G328</f>
        <v>Blå kurs</v>
      </c>
      <c r="L328" s="11" t="s">
        <v>30</v>
      </c>
      <c r="M328" s="11" t="str">
        <f aca="false">B328&amp;"_"&amp;F328&amp;"_"&amp;H328&amp;"_"&amp;I328&amp;J328</f>
        <v>1_x1_3x_B_41a</v>
      </c>
      <c r="N328" s="11" t="str">
        <f aca="false">A328&amp;"-"&amp;B328&amp;"-"&amp;F328&amp;"-"&amp;H328&amp;"-"&amp;I328&amp;J328</f>
        <v>9789152302484-1-x1_3x-B-41a</v>
      </c>
      <c r="O328" s="11" t="str">
        <f aca="false">INDEX([1]'Kap 1'!$E$2:$H$1089,MATCH(Лист1!N328,[1]'Kap 1'!$E$2:$E$1089,0),4)</f>
        <v>Resonera</v>
      </c>
      <c r="P328" s="11"/>
      <c r="Q328" s="12" t="str">
        <f aca="false">INDEX([1]Freelancer!$A$1140:$J$2572,MATCH(Лист1!M328,[1]Freelancer!$G$1140:$G$2572,0),9)</f>
        <v>Undersök om trianglarna har rät vinkel. Använd Pythagoras sats.</v>
      </c>
      <c r="R328" s="8" t="str">
        <f aca="false">IF(INDEX([1]Freelancer!$A$1140:$J$2572,MATCH(Лист1!M328,[1]Freelancer!$G$1140:$G$2572,0),10)=0,"",INDEX([1]Freelancer!$A$1140:$J$2572,MATCH(Лист1!M328,[1]Freelancer!$G$1140:$G$2572,0),10))</f>
        <v>MD9_30_1</v>
      </c>
      <c r="S328" s="13" t="s">
        <v>154</v>
      </c>
      <c r="T328" s="13" t="str">
        <f aca="false">"y"&amp;S328&amp;"y"</f>
        <v>y4_22_11y</v>
      </c>
      <c r="U328" s="13" t="str">
        <f aca="false">INDEX([1]Lista!$O$2:$S$206,MATCH(Лист1!T328,[1]Lista!$P$2:$P$206,0),3)</f>
        <v>Trigonometri - Sinus, Cosinus &amp; Tangens</v>
      </c>
      <c r="V328" s="13" t="str">
        <f aca="false">INDEX([1]Lista!$O$2:$S$206,MATCH(Лист1!T328,[1]Lista!$P$2:$P$206,0),4)</f>
        <v>G_4_22</v>
      </c>
      <c r="W328" s="13" t="str">
        <f aca="false">INDEX([1]Lista!$O$2:$S$206,MATCH(Лист1!T328,[1]Lista!$P$2:$P$206,0),5)</f>
        <v>Trigonometri</v>
      </c>
      <c r="X328" s="14" t="s">
        <v>32</v>
      </c>
    </row>
    <row r="329" customFormat="false" ht="23.85" hidden="false" customHeight="false" outlineLevel="0" collapsed="false">
      <c r="A329" s="7" t="n">
        <v>9789152302484</v>
      </c>
      <c r="B329" s="11" t="n">
        <v>1</v>
      </c>
      <c r="C329" s="11" t="s">
        <v>24</v>
      </c>
      <c r="D329" s="8" t="s">
        <v>25</v>
      </c>
      <c r="E329" s="8" t="s">
        <v>26</v>
      </c>
      <c r="F329" s="8" t="s">
        <v>191</v>
      </c>
      <c r="G329" s="8" t="s">
        <v>192</v>
      </c>
      <c r="H329" s="11" t="s">
        <v>193</v>
      </c>
      <c r="I329" s="11" t="n">
        <v>41</v>
      </c>
      <c r="J329" s="11" t="s">
        <v>36</v>
      </c>
      <c r="K329" s="10" t="str">
        <f aca="false">G329</f>
        <v>Blå kurs</v>
      </c>
      <c r="L329" s="11" t="s">
        <v>30</v>
      </c>
      <c r="M329" s="11" t="str">
        <f aca="false">B329&amp;"_"&amp;F329&amp;"_"&amp;H329&amp;"_"&amp;I329&amp;J329</f>
        <v>1_x1_3x_B_41b</v>
      </c>
      <c r="N329" s="11" t="str">
        <f aca="false">A329&amp;"-"&amp;B329&amp;"-"&amp;F329&amp;"-"&amp;H329&amp;"-"&amp;I329&amp;J329</f>
        <v>9789152302484-1-x1_3x-B-41b</v>
      </c>
      <c r="O329" s="11" t="str">
        <f aca="false">INDEX([1]'Kap 1'!$E$2:$H$1089,MATCH(Лист1!N329,[1]'Kap 1'!$E$2:$E$1089,0),4)</f>
        <v>Resonera</v>
      </c>
      <c r="P329" s="11"/>
      <c r="Q329" s="12" t="str">
        <f aca="false">INDEX([1]Freelancer!$A$1140:$J$2572,MATCH(Лист1!M329,[1]Freelancer!$G$1140:$G$2572,0),9)</f>
        <v>Undersök om trianglarna har rät vinkel. Använd Pythagoras sats.</v>
      </c>
      <c r="R329" s="8" t="str">
        <f aca="false">IF(INDEX([1]Freelancer!$A$1140:$J$2572,MATCH(Лист1!M329,[1]Freelancer!$G$1140:$G$2572,0),10)=0,"",INDEX([1]Freelancer!$A$1140:$J$2572,MATCH(Лист1!M329,[1]Freelancer!$G$1140:$G$2572,0),10))</f>
        <v>MD9_30_2</v>
      </c>
      <c r="S329" s="13" t="s">
        <v>134</v>
      </c>
      <c r="T329" s="13" t="str">
        <f aca="false">"y"&amp;S329&amp;"y"</f>
        <v>y1_6_2y</v>
      </c>
      <c r="U329" s="13" t="str">
        <f aca="false">INDEX([1]Lista!$O$2:$S$206,MATCH(Лист1!T329,[1]Lista!$P$2:$P$206,0),3)</f>
        <v>Enheter - Tid</v>
      </c>
      <c r="V329" s="13" t="str">
        <f aca="false">INDEX([1]Lista!$O$2:$S$206,MATCH(Лист1!T329,[1]Lista!$P$2:$P$206,0),4)</f>
        <v>T_1_6</v>
      </c>
      <c r="W329" s="13" t="str">
        <f aca="false">INDEX([1]Lista!$O$2:$S$206,MATCH(Лист1!T329,[1]Lista!$P$2:$P$206,0),5)</f>
        <v>Enheter</v>
      </c>
      <c r="X329" s="14" t="s">
        <v>32</v>
      </c>
    </row>
    <row r="330" customFormat="false" ht="23.85" hidden="false" customHeight="false" outlineLevel="0" collapsed="false">
      <c r="A330" s="7" t="n">
        <v>9789152302484</v>
      </c>
      <c r="B330" s="11" t="n">
        <v>1</v>
      </c>
      <c r="C330" s="11" t="s">
        <v>24</v>
      </c>
      <c r="D330" s="8" t="s">
        <v>25</v>
      </c>
      <c r="E330" s="8" t="s">
        <v>26</v>
      </c>
      <c r="F330" s="8" t="s">
        <v>191</v>
      </c>
      <c r="G330" s="8" t="s">
        <v>192</v>
      </c>
      <c r="H330" s="11" t="s">
        <v>193</v>
      </c>
      <c r="I330" s="11" t="n">
        <v>41</v>
      </c>
      <c r="J330" s="11" t="s">
        <v>38</v>
      </c>
      <c r="K330" s="10" t="str">
        <f aca="false">G330</f>
        <v>Blå kurs</v>
      </c>
      <c r="L330" s="11" t="s">
        <v>30</v>
      </c>
      <c r="M330" s="11" t="str">
        <f aca="false">B330&amp;"_"&amp;F330&amp;"_"&amp;H330&amp;"_"&amp;I330&amp;J330</f>
        <v>1_x1_3x_B_41c</v>
      </c>
      <c r="N330" s="11" t="str">
        <f aca="false">A330&amp;"-"&amp;B330&amp;"-"&amp;F330&amp;"-"&amp;H330&amp;"-"&amp;I330&amp;J330</f>
        <v>9789152302484-1-x1_3x-B-41c</v>
      </c>
      <c r="O330" s="11" t="str">
        <f aca="false">INDEX([1]'Kap 1'!$E$2:$H$1089,MATCH(Лист1!N330,[1]'Kap 1'!$E$2:$E$1089,0),4)</f>
        <v>Resonera</v>
      </c>
      <c r="P330" s="11"/>
      <c r="Q330" s="12" t="str">
        <f aca="false">INDEX([1]Freelancer!$A$1140:$J$2572,MATCH(Лист1!M330,[1]Freelancer!$G$1140:$G$2572,0),9)</f>
        <v>Undersök om trianglarna har rät vinkel. Använd Pythagoras sats.</v>
      </c>
      <c r="R330" s="8" t="str">
        <f aca="false">IF(INDEX([1]Freelancer!$A$1140:$J$2572,MATCH(Лист1!M330,[1]Freelancer!$G$1140:$G$2572,0),10)=0,"",INDEX([1]Freelancer!$A$1140:$J$2572,MATCH(Лист1!M330,[1]Freelancer!$G$1140:$G$2572,0),10))</f>
        <v>MD9_30_3</v>
      </c>
      <c r="S330" s="13" t="s">
        <v>148</v>
      </c>
      <c r="T330" s="13" t="str">
        <f aca="false">"y"&amp;S330&amp;"y"</f>
        <v>y3_2_1y</v>
      </c>
      <c r="U330" s="13" t="str">
        <f aca="false">INDEX([1]Lista!$O$2:$S$206,MATCH(Лист1!T330,[1]Lista!$P$2:$P$206,0),3)</f>
        <v>Statistik - Att göra en statistisk undersökning</v>
      </c>
      <c r="V330" s="13" t="str">
        <f aca="false">INDEX([1]Lista!$O$2:$S$206,MATCH(Лист1!T330,[1]Lista!$P$2:$P$206,0),4)</f>
        <v>SS_3_2</v>
      </c>
      <c r="W330" s="13" t="str">
        <f aca="false">INDEX([1]Lista!$O$2:$S$206,MATCH(Лист1!T330,[1]Lista!$P$2:$P$206,0),5)</f>
        <v>Statistik</v>
      </c>
      <c r="X330" s="14" t="s">
        <v>32</v>
      </c>
    </row>
    <row r="331" customFormat="false" ht="23.85" hidden="false" customHeight="false" outlineLevel="0" collapsed="false">
      <c r="A331" s="7" t="n">
        <v>9789152302484</v>
      </c>
      <c r="B331" s="11" t="n">
        <v>1</v>
      </c>
      <c r="C331" s="11" t="s">
        <v>24</v>
      </c>
      <c r="D331" s="8" t="s">
        <v>25</v>
      </c>
      <c r="E331" s="8" t="s">
        <v>26</v>
      </c>
      <c r="F331" s="8" t="s">
        <v>191</v>
      </c>
      <c r="G331" s="8" t="s">
        <v>192</v>
      </c>
      <c r="H331" s="11" t="s">
        <v>193</v>
      </c>
      <c r="I331" s="11" t="n">
        <v>42</v>
      </c>
      <c r="J331" s="11" t="s">
        <v>33</v>
      </c>
      <c r="K331" s="10" t="str">
        <f aca="false">G331</f>
        <v>Blå kurs</v>
      </c>
      <c r="L331" s="11" t="s">
        <v>30</v>
      </c>
      <c r="M331" s="11" t="str">
        <f aca="false">B331&amp;"_"&amp;F331&amp;"_"&amp;H331&amp;"_"&amp;I331&amp;J331</f>
        <v>1_x1_3x_B_42a</v>
      </c>
      <c r="N331" s="11" t="str">
        <f aca="false">A331&amp;"-"&amp;B331&amp;"-"&amp;F331&amp;"-"&amp;H331&amp;"-"&amp;I331&amp;J331</f>
        <v>9789152302484-1-x1_3x-B-42a</v>
      </c>
      <c r="O331" s="11" t="str">
        <f aca="false">INDEX([1]'Kap 1'!$E$2:$H$1089,MATCH(Лист1!N331,[1]'Kap 1'!$E$2:$E$1089,0),4)</f>
        <v>Resonera</v>
      </c>
      <c r="P331" s="11"/>
      <c r="Q331" s="12" t="str">
        <f aca="false">INDEX([1]Freelancer!$A$1140:$J$2572,MATCH(Лист1!M331,[1]Freelancer!$G$1140:$G$2572,0),9)</f>
        <v>Kontrollera med hjälp av Pythagoras sats om det blir rät vinkel i hörnen.</v>
      </c>
      <c r="R331" s="8" t="str">
        <f aca="false">IF(INDEX([1]Freelancer!$A$1140:$J$2572,MATCH(Лист1!M331,[1]Freelancer!$G$1140:$G$2572,0),10)=0,"",INDEX([1]Freelancer!$A$1140:$J$2572,MATCH(Лист1!M331,[1]Freelancer!$G$1140:$G$2572,0),10))</f>
        <v>MD9_30_4</v>
      </c>
      <c r="S331" s="13" t="s">
        <v>215</v>
      </c>
      <c r="T331" s="13" t="str">
        <f aca="false">"y"&amp;S331&amp;"y"</f>
        <v>y1_12_4y</v>
      </c>
      <c r="U331" s="13" t="str">
        <f aca="false">INDEX([1]Lista!$O$2:$S$206,MATCH(Лист1!T331,[1]Lista!$P$2:$P$206,0),3)</f>
        <v>Potenser - Positiv heltalsexponent</v>
      </c>
      <c r="V331" s="13" t="str">
        <f aca="false">INDEX([1]Lista!$O$2:$S$206,MATCH(Лист1!T331,[1]Lista!$P$2:$P$206,0),4)</f>
        <v>T_1_12</v>
      </c>
      <c r="W331" s="13" t="str">
        <f aca="false">INDEX([1]Lista!$O$2:$S$206,MATCH(Лист1!T331,[1]Lista!$P$2:$P$206,0),5)</f>
        <v>Potenser</v>
      </c>
      <c r="X331" s="14" t="s">
        <v>32</v>
      </c>
    </row>
    <row r="332" customFormat="false" ht="23.85" hidden="false" customHeight="false" outlineLevel="0" collapsed="false">
      <c r="A332" s="7" t="n">
        <v>9789152302484</v>
      </c>
      <c r="B332" s="11" t="n">
        <v>1</v>
      </c>
      <c r="C332" s="11" t="s">
        <v>24</v>
      </c>
      <c r="D332" s="8" t="s">
        <v>25</v>
      </c>
      <c r="E332" s="8" t="s">
        <v>26</v>
      </c>
      <c r="F332" s="8" t="s">
        <v>191</v>
      </c>
      <c r="G332" s="8" t="s">
        <v>192</v>
      </c>
      <c r="H332" s="11" t="s">
        <v>193</v>
      </c>
      <c r="I332" s="11" t="n">
        <v>42</v>
      </c>
      <c r="J332" s="11" t="s">
        <v>36</v>
      </c>
      <c r="K332" s="10" t="str">
        <f aca="false">G332</f>
        <v>Blå kurs</v>
      </c>
      <c r="L332" s="11" t="s">
        <v>30</v>
      </c>
      <c r="M332" s="11" t="str">
        <f aca="false">B332&amp;"_"&amp;F332&amp;"_"&amp;H332&amp;"_"&amp;I332&amp;J332</f>
        <v>1_x1_3x_B_42b</v>
      </c>
      <c r="N332" s="11" t="str">
        <f aca="false">A332&amp;"-"&amp;B332&amp;"-"&amp;F332&amp;"-"&amp;H332&amp;"-"&amp;I332&amp;J332</f>
        <v>9789152302484-1-x1_3x-B-42b</v>
      </c>
      <c r="O332" s="11" t="str">
        <f aca="false">INDEX([1]'Kap 1'!$E$2:$H$1089,MATCH(Лист1!N332,[1]'Kap 1'!$E$2:$E$1089,0),4)</f>
        <v>Resonera</v>
      </c>
      <c r="P332" s="11"/>
      <c r="Q332" s="12" t="str">
        <f aca="false">INDEX([1]Freelancer!$A$1140:$J$2572,MATCH(Лист1!M332,[1]Freelancer!$G$1140:$G$2572,0),9)</f>
        <v>Kontrollera med hjälp av Pythagoras sats om det blir rät vinkel i hörnen.</v>
      </c>
      <c r="R332" s="8" t="str">
        <f aca="false">IF(INDEX([1]Freelancer!$A$1140:$J$2572,MATCH(Лист1!M332,[1]Freelancer!$G$1140:$G$2572,0),10)=0,"",INDEX([1]Freelancer!$A$1140:$J$2572,MATCH(Лист1!M332,[1]Freelancer!$G$1140:$G$2572,0),10))</f>
        <v>MD9_30_5</v>
      </c>
      <c r="S332" s="13" t="s">
        <v>140</v>
      </c>
      <c r="T332" s="13" t="str">
        <f aca="false">"y"&amp;S332&amp;"y"</f>
        <v>y2_19_5y</v>
      </c>
      <c r="U332" s="13" t="str">
        <f aca="false">INDEX([1]Lista!$O$2:$S$206,MATCH(Лист1!T332,[1]Lista!$P$2:$P$206,0),3)</f>
        <v>Procent - Jämförelser</v>
      </c>
      <c r="V332" s="13" t="str">
        <f aca="false">INDEX([1]Lista!$O$2:$S$206,MATCH(Лист1!T332,[1]Lista!$P$2:$P$206,0),4)</f>
        <v>SF_2_19</v>
      </c>
      <c r="W332" s="13" t="str">
        <f aca="false">INDEX([1]Lista!$O$2:$S$206,MATCH(Лист1!T332,[1]Lista!$P$2:$P$206,0),5)</f>
        <v>Procent</v>
      </c>
      <c r="X332" s="14" t="s">
        <v>32</v>
      </c>
    </row>
    <row r="333" customFormat="false" ht="23.85" hidden="false" customHeight="false" outlineLevel="0" collapsed="false">
      <c r="A333" s="7" t="n">
        <v>9789152302484</v>
      </c>
      <c r="B333" s="11" t="n">
        <v>1</v>
      </c>
      <c r="C333" s="11" t="s">
        <v>24</v>
      </c>
      <c r="D333" s="8" t="s">
        <v>25</v>
      </c>
      <c r="E333" s="8" t="s">
        <v>26</v>
      </c>
      <c r="F333" s="8" t="s">
        <v>191</v>
      </c>
      <c r="G333" s="8" t="s">
        <v>192</v>
      </c>
      <c r="H333" s="11" t="s">
        <v>193</v>
      </c>
      <c r="I333" s="11" t="n">
        <v>43</v>
      </c>
      <c r="J333" s="11" t="s">
        <v>33</v>
      </c>
      <c r="K333" s="10" t="str">
        <f aca="false">G333</f>
        <v>Blå kurs</v>
      </c>
      <c r="L333" s="11" t="s">
        <v>30</v>
      </c>
      <c r="M333" s="11" t="str">
        <f aca="false">B333&amp;"_"&amp;F333&amp;"_"&amp;H333&amp;"_"&amp;I333&amp;J333</f>
        <v>1_x1_3x_B_43a</v>
      </c>
      <c r="N333" s="11" t="str">
        <f aca="false">A333&amp;"-"&amp;B333&amp;"-"&amp;F333&amp;"-"&amp;H333&amp;"-"&amp;I333&amp;J333</f>
        <v>9789152302484-1-x1_3x-B-43a</v>
      </c>
      <c r="O333" s="11" t="str">
        <f aca="false">INDEX([1]'Kap 1'!$E$2:$H$1089,MATCH(Лист1!N333,[1]'Kap 1'!$E$2:$E$1089,0),4)</f>
        <v>Problemlösning</v>
      </c>
      <c r="P333" s="11"/>
      <c r="Q333" s="12" t="str">
        <f aca="false">INDEX([1]Freelancer!$A$1140:$J$2572,MATCH(Лист1!M333,[1]Freelancer!$G$1140:$G$2572,0),9)</f>
        <v>Hur långt är den streckade diagonalen när det är rät vinkel i hörnen?</v>
      </c>
      <c r="R333" s="8" t="str">
        <f aca="false">IF(INDEX([1]Freelancer!$A$1140:$J$2572,MATCH(Лист1!M333,[1]Freelancer!$G$1140:$G$2572,0),10)=0,"",INDEX([1]Freelancer!$A$1140:$J$2572,MATCH(Лист1!M333,[1]Freelancer!$G$1140:$G$2572,0),10))</f>
        <v>MD9_31_1</v>
      </c>
      <c r="S333" s="13" t="s">
        <v>179</v>
      </c>
      <c r="T333" s="13" t="str">
        <f aca="false">"y"&amp;S333&amp;"y"</f>
        <v>y3_2_15y</v>
      </c>
      <c r="U333" s="13" t="str">
        <f aca="false">INDEX([1]Lista!$O$2:$S$206,MATCH(Лист1!T333,[1]Lista!$P$2:$P$206,0),3)</f>
        <v>Statistik - Vilseledande statistik</v>
      </c>
      <c r="V333" s="13" t="str">
        <f aca="false">INDEX([1]Lista!$O$2:$S$206,MATCH(Лист1!T333,[1]Lista!$P$2:$P$206,0),4)</f>
        <v>SS_3_2</v>
      </c>
      <c r="W333" s="13" t="str">
        <f aca="false">INDEX([1]Lista!$O$2:$S$206,MATCH(Лист1!T333,[1]Lista!$P$2:$P$206,0),5)</f>
        <v>Statistik</v>
      </c>
      <c r="X333" s="14" t="s">
        <v>32</v>
      </c>
    </row>
    <row r="334" customFormat="false" ht="23.85" hidden="false" customHeight="false" outlineLevel="0" collapsed="false">
      <c r="A334" s="7" t="n">
        <v>9789152302484</v>
      </c>
      <c r="B334" s="11" t="n">
        <v>1</v>
      </c>
      <c r="C334" s="11" t="s">
        <v>24</v>
      </c>
      <c r="D334" s="8" t="s">
        <v>25</v>
      </c>
      <c r="E334" s="8" t="s">
        <v>26</v>
      </c>
      <c r="F334" s="8" t="s">
        <v>191</v>
      </c>
      <c r="G334" s="8" t="s">
        <v>192</v>
      </c>
      <c r="H334" s="11" t="s">
        <v>193</v>
      </c>
      <c r="I334" s="11" t="n">
        <v>43</v>
      </c>
      <c r="J334" s="11" t="s">
        <v>36</v>
      </c>
      <c r="K334" s="10" t="str">
        <f aca="false">G334</f>
        <v>Blå kurs</v>
      </c>
      <c r="L334" s="11" t="s">
        <v>30</v>
      </c>
      <c r="M334" s="11" t="str">
        <f aca="false">B334&amp;"_"&amp;F334&amp;"_"&amp;H334&amp;"_"&amp;I334&amp;J334</f>
        <v>1_x1_3x_B_43b</v>
      </c>
      <c r="N334" s="11" t="str">
        <f aca="false">A334&amp;"-"&amp;B334&amp;"-"&amp;F334&amp;"-"&amp;H334&amp;"-"&amp;I334&amp;J334</f>
        <v>9789152302484-1-x1_3x-B-43b</v>
      </c>
      <c r="O334" s="11" t="str">
        <f aca="false">INDEX([1]'Kap 1'!$E$2:$H$1089,MATCH(Лист1!N334,[1]'Kap 1'!$E$2:$E$1089,0),4)</f>
        <v>Problemlösning</v>
      </c>
      <c r="P334" s="11"/>
      <c r="Q334" s="12" t="str">
        <f aca="false">INDEX([1]Freelancer!$A$1140:$J$2572,MATCH(Лист1!M334,[1]Freelancer!$G$1140:$G$2572,0),9)</f>
        <v>Hur långt är den streckade diagonalen när det är rät vinkel i hörnen?</v>
      </c>
      <c r="R334" s="8" t="str">
        <f aca="false">IF(INDEX([1]Freelancer!$A$1140:$J$2572,MATCH(Лист1!M334,[1]Freelancer!$G$1140:$G$2572,0),10)=0,"",INDEX([1]Freelancer!$A$1140:$J$2572,MATCH(Лист1!M334,[1]Freelancer!$G$1140:$G$2572,0),10))</f>
        <v>MD9_31_2</v>
      </c>
      <c r="S334" s="13" t="s">
        <v>167</v>
      </c>
      <c r="T334" s="13" t="str">
        <f aca="false">"y"&amp;S334&amp;"y"</f>
        <v>y4_19_1y</v>
      </c>
      <c r="U334" s="13" t="str">
        <f aca="false">INDEX([1]Lista!$O$2:$S$206,MATCH(Лист1!T334,[1]Lista!$P$2:$P$206,0),3)</f>
        <v>Skala - Area och volymskala</v>
      </c>
      <c r="V334" s="13" t="str">
        <f aca="false">INDEX([1]Lista!$O$2:$S$206,MATCH(Лист1!T334,[1]Lista!$P$2:$P$206,0),4)</f>
        <v>G_4_19</v>
      </c>
      <c r="W334" s="13" t="str">
        <f aca="false">INDEX([1]Lista!$O$2:$S$206,MATCH(Лист1!T334,[1]Lista!$P$2:$P$206,0),5)</f>
        <v>Skala</v>
      </c>
      <c r="X334" s="14" t="s">
        <v>32</v>
      </c>
    </row>
    <row r="335" customFormat="false" ht="23.85" hidden="false" customHeight="false" outlineLevel="0" collapsed="false">
      <c r="A335" s="7" t="n">
        <v>9789152302484</v>
      </c>
      <c r="B335" s="11" t="n">
        <v>1</v>
      </c>
      <c r="C335" s="11" t="s">
        <v>24</v>
      </c>
      <c r="D335" s="8" t="s">
        <v>25</v>
      </c>
      <c r="E335" s="8" t="s">
        <v>26</v>
      </c>
      <c r="F335" s="8" t="s">
        <v>191</v>
      </c>
      <c r="G335" s="8" t="s">
        <v>192</v>
      </c>
      <c r="H335" s="11" t="s">
        <v>193</v>
      </c>
      <c r="I335" s="11" t="n">
        <v>43</v>
      </c>
      <c r="J335" s="11" t="s">
        <v>38</v>
      </c>
      <c r="K335" s="10" t="str">
        <f aca="false">G335</f>
        <v>Blå kurs</v>
      </c>
      <c r="L335" s="11" t="s">
        <v>30</v>
      </c>
      <c r="M335" s="11" t="str">
        <f aca="false">B335&amp;"_"&amp;F335&amp;"_"&amp;H335&amp;"_"&amp;I335&amp;J335</f>
        <v>1_x1_3x_B_43c</v>
      </c>
      <c r="N335" s="11" t="str">
        <f aca="false">A335&amp;"-"&amp;B335&amp;"-"&amp;F335&amp;"-"&amp;H335&amp;"-"&amp;I335&amp;J335</f>
        <v>9789152302484-1-x1_3x-B-43c</v>
      </c>
      <c r="O335" s="11" t="str">
        <f aca="false">INDEX([1]'Kap 1'!$E$2:$H$1089,MATCH(Лист1!N335,[1]'Kap 1'!$E$2:$E$1089,0),4)</f>
        <v>Problemlösning</v>
      </c>
      <c r="P335" s="11"/>
      <c r="Q335" s="12" t="str">
        <f aca="false">INDEX([1]Freelancer!$A$1140:$J$2572,MATCH(Лист1!M335,[1]Freelancer!$G$1140:$G$2572,0),9)</f>
        <v>Hur långt är den streckade diagonalen när det är rät vinkel i hörnen?</v>
      </c>
      <c r="R335" s="8" t="str">
        <f aca="false">IF(INDEX([1]Freelancer!$A$1140:$J$2572,MATCH(Лист1!M335,[1]Freelancer!$G$1140:$G$2572,0),10)=0,"",INDEX([1]Freelancer!$A$1140:$J$2572,MATCH(Лист1!M335,[1]Freelancer!$G$1140:$G$2572,0),10))</f>
        <v>MD9_31_3</v>
      </c>
      <c r="S335" s="13" t="s">
        <v>84</v>
      </c>
      <c r="T335" s="13" t="str">
        <f aca="false">"y"&amp;S335&amp;"y"</f>
        <v>y2_17y</v>
      </c>
      <c r="U335" s="13" t="str">
        <f aca="false">INDEX([1]Lista!$O$2:$S$206,MATCH(Лист1!T335,[1]Lista!$P$2:$P$206,0),3)</f>
        <v>Mönster</v>
      </c>
      <c r="V335" s="13" t="str">
        <f aca="false">INDEX([1]Lista!$O$2:$S$206,MATCH(Лист1!T335,[1]Lista!$P$2:$P$206,0),4)</f>
        <v>SF_2_17</v>
      </c>
      <c r="W335" s="13" t="str">
        <f aca="false">INDEX([1]Lista!$O$2:$S$206,MATCH(Лист1!T335,[1]Lista!$P$2:$P$206,0),5)</f>
        <v>Mönster</v>
      </c>
      <c r="X335" s="14" t="s">
        <v>32</v>
      </c>
    </row>
    <row r="336" customFormat="false" ht="15.65" hidden="false" customHeight="false" outlineLevel="0" collapsed="false">
      <c r="A336" s="7" t="n">
        <v>9789152302484</v>
      </c>
      <c r="B336" s="11" t="n">
        <v>1</v>
      </c>
      <c r="C336" s="11" t="s">
        <v>24</v>
      </c>
      <c r="D336" s="8" t="s">
        <v>25</v>
      </c>
      <c r="E336" s="8" t="s">
        <v>26</v>
      </c>
      <c r="F336" s="8" t="s">
        <v>191</v>
      </c>
      <c r="G336" s="8" t="s">
        <v>192</v>
      </c>
      <c r="H336" s="11" t="s">
        <v>193</v>
      </c>
      <c r="I336" s="11" t="n">
        <v>44</v>
      </c>
      <c r="J336" s="11"/>
      <c r="K336" s="10" t="str">
        <f aca="false">G336</f>
        <v>Blå kurs</v>
      </c>
      <c r="L336" s="11" t="s">
        <v>30</v>
      </c>
      <c r="M336" s="11" t="str">
        <f aca="false">B336&amp;"_"&amp;F336&amp;"_"&amp;H336&amp;"_"&amp;I336&amp;J336</f>
        <v>1_x1_3x_B_44</v>
      </c>
      <c r="N336" s="11" t="str">
        <f aca="false">A336&amp;"-"&amp;B336&amp;"-"&amp;F336&amp;"-"&amp;H336&amp;"-"&amp;I336&amp;J336</f>
        <v>9789152302484-1-x1_3x-B-44</v>
      </c>
      <c r="O336" s="11" t="str">
        <f aca="false">INDEX([1]'Kap 1'!$E$2:$H$1089,MATCH(Лист1!N336,[1]'Kap 1'!$E$2:$E$1089,0),4)</f>
        <v>Problemlösning</v>
      </c>
      <c r="P336" s="11"/>
      <c r="Q336" s="12" t="str">
        <f aca="false">INDEX([1]Freelancer!$A$1140:$J$2572,MATCH(Лист1!M336,[1]Freelancer!$G$1140:$G$2572,0),9)</f>
        <v>Hur lång är stigen?</v>
      </c>
      <c r="R336" s="8" t="str">
        <f aca="false">IF(INDEX([1]Freelancer!$A$1140:$J$2572,MATCH(Лист1!M336,[1]Freelancer!$G$1140:$G$2572,0),10)=0,"",INDEX([1]Freelancer!$A$1140:$J$2572,MATCH(Лист1!M336,[1]Freelancer!$G$1140:$G$2572,0),10))</f>
        <v>MD9_31_4</v>
      </c>
      <c r="S336" s="13" t="s">
        <v>232</v>
      </c>
      <c r="T336" s="13" t="str">
        <f aca="false">"y"&amp;S336&amp;"y"</f>
        <v>y4_22_18y</v>
      </c>
      <c r="U336" s="13" t="str">
        <f aca="false">INDEX([1]Lista!$O$2:$S$206,MATCH(Лист1!T336,[1]Lista!$P$2:$P$206,0),3)</f>
        <v>Trigonometri - Vinklar</v>
      </c>
      <c r="V336" s="13" t="str">
        <f aca="false">INDEX([1]Lista!$O$2:$S$206,MATCH(Лист1!T336,[1]Lista!$P$2:$P$206,0),4)</f>
        <v>G_4_22</v>
      </c>
      <c r="W336" s="13" t="str">
        <f aca="false">INDEX([1]Lista!$O$2:$S$206,MATCH(Лист1!T336,[1]Lista!$P$2:$P$206,0),5)</f>
        <v>Trigonometri</v>
      </c>
      <c r="X336" s="14" t="s">
        <v>32</v>
      </c>
    </row>
    <row r="337" customFormat="false" ht="23.85" hidden="false" customHeight="false" outlineLevel="0" collapsed="false">
      <c r="A337" s="7" t="n">
        <v>9789152302484</v>
      </c>
      <c r="B337" s="11" t="n">
        <v>1</v>
      </c>
      <c r="C337" s="11" t="s">
        <v>24</v>
      </c>
      <c r="D337" s="8" t="s">
        <v>25</v>
      </c>
      <c r="E337" s="8" t="s">
        <v>26</v>
      </c>
      <c r="F337" s="8" t="s">
        <v>191</v>
      </c>
      <c r="G337" s="8" t="s">
        <v>192</v>
      </c>
      <c r="H337" s="11" t="s">
        <v>193</v>
      </c>
      <c r="I337" s="11" t="n">
        <v>45</v>
      </c>
      <c r="J337" s="11"/>
      <c r="K337" s="10" t="str">
        <f aca="false">G337</f>
        <v>Blå kurs</v>
      </c>
      <c r="L337" s="11" t="s">
        <v>30</v>
      </c>
      <c r="M337" s="11" t="str">
        <f aca="false">B337&amp;"_"&amp;F337&amp;"_"&amp;H337&amp;"_"&amp;I337&amp;J337</f>
        <v>1_x1_3x_B_45</v>
      </c>
      <c r="N337" s="11" t="str">
        <f aca="false">A337&amp;"-"&amp;B337&amp;"-"&amp;F337&amp;"-"&amp;H337&amp;"-"&amp;I337&amp;J337</f>
        <v>9789152302484-1-x1_3x-B-45</v>
      </c>
      <c r="O337" s="11" t="str">
        <f aca="false">INDEX([1]'Kap 1'!$E$2:$H$1089,MATCH(Лист1!N337,[1]'Kap 1'!$E$2:$E$1089,0),4)</f>
        <v>Problemlösning</v>
      </c>
      <c r="P337" s="11"/>
      <c r="Q337" s="12" t="str">
        <f aca="false">INDEX([1]Freelancer!$A$1140:$J$2572,MATCH(Лист1!M337,[1]Freelancer!$G$1140:$G$2572,0),9)</f>
        <v>Hur lång är rutschbanan? Svara i meter med en decimal.</v>
      </c>
      <c r="R337" s="8" t="str">
        <f aca="false">IF(INDEX([1]Freelancer!$A$1140:$J$2572,MATCH(Лист1!M337,[1]Freelancer!$G$1140:$G$2572,0),10)=0,"",INDEX([1]Freelancer!$A$1140:$J$2572,MATCH(Лист1!M337,[1]Freelancer!$G$1140:$G$2572,0),10))</f>
        <v>MD9_31_5</v>
      </c>
      <c r="S337" s="13" t="s">
        <v>154</v>
      </c>
      <c r="T337" s="13" t="str">
        <f aca="false">"y"&amp;S337&amp;"y"</f>
        <v>y4_22_11y</v>
      </c>
      <c r="U337" s="13" t="str">
        <f aca="false">INDEX([1]Lista!$O$2:$S$206,MATCH(Лист1!T337,[1]Lista!$P$2:$P$206,0),3)</f>
        <v>Trigonometri - Sinus, Cosinus &amp; Tangens</v>
      </c>
      <c r="V337" s="13" t="str">
        <f aca="false">INDEX([1]Lista!$O$2:$S$206,MATCH(Лист1!T337,[1]Lista!$P$2:$P$206,0),4)</f>
        <v>G_4_22</v>
      </c>
      <c r="W337" s="13" t="str">
        <f aca="false">INDEX([1]Lista!$O$2:$S$206,MATCH(Лист1!T337,[1]Lista!$P$2:$P$206,0),5)</f>
        <v>Trigonometri</v>
      </c>
      <c r="X337" s="14" t="s">
        <v>32</v>
      </c>
    </row>
    <row r="338" customFormat="false" ht="46.25" hidden="false" customHeight="false" outlineLevel="0" collapsed="false">
      <c r="A338" s="7" t="n">
        <v>9789152302484</v>
      </c>
      <c r="B338" s="11" t="n">
        <v>1</v>
      </c>
      <c r="C338" s="11" t="s">
        <v>24</v>
      </c>
      <c r="D338" s="8" t="s">
        <v>25</v>
      </c>
      <c r="E338" s="8" t="s">
        <v>26</v>
      </c>
      <c r="F338" s="8" t="s">
        <v>191</v>
      </c>
      <c r="G338" s="8" t="s">
        <v>192</v>
      </c>
      <c r="H338" s="11" t="s">
        <v>193</v>
      </c>
      <c r="I338" s="11" t="n">
        <v>46</v>
      </c>
      <c r="J338" s="11" t="s">
        <v>33</v>
      </c>
      <c r="K338" s="10" t="str">
        <f aca="false">G338</f>
        <v>Blå kurs</v>
      </c>
      <c r="L338" s="11" t="s">
        <v>30</v>
      </c>
      <c r="M338" s="11" t="str">
        <f aca="false">B338&amp;"_"&amp;F338&amp;"_"&amp;H338&amp;"_"&amp;I338&amp;J338</f>
        <v>1_x1_3x_B_46a</v>
      </c>
      <c r="N338" s="11" t="str">
        <f aca="false">A338&amp;"-"&amp;B338&amp;"-"&amp;F338&amp;"-"&amp;H338&amp;"-"&amp;I338&amp;J338</f>
        <v>9789152302484-1-x1_3x-B-46a</v>
      </c>
      <c r="O338" s="11" t="str">
        <f aca="false">INDEX([1]'Kap 1'!$E$2:$H$1089,MATCH(Лист1!N338,[1]'Kap 1'!$E$2:$E$1089,0),4)</f>
        <v>Problemlösning</v>
      </c>
      <c r="P338" s="11"/>
      <c r="Q338" s="12" t="str">
        <f aca="false">INDEX([1]Freelancer!$A$1140:$J$2572,MATCH(Лист1!M338,[1]Freelancer!$G$1140:$G$2572,0),9)</f>
        <v>Storleken på teveskärmen anges som längden av skärmens diagonal. Den mäts i tum. En tum är ca 2,5 cm. Beräkna skärmens diagonal.</v>
      </c>
      <c r="R338" s="8" t="str">
        <f aca="false">IF(INDEX([1]Freelancer!$A$1140:$J$2572,MATCH(Лист1!M338,[1]Freelancer!$G$1140:$G$2572,0),10)=0,"",INDEX([1]Freelancer!$A$1140:$J$2572,MATCH(Лист1!M338,[1]Freelancer!$G$1140:$G$2572,0),10))</f>
        <v>MD9_31_6</v>
      </c>
      <c r="S338" s="13" t="s">
        <v>158</v>
      </c>
      <c r="T338" s="13" t="str">
        <f aca="false">"y"&amp;S338&amp;"y"</f>
        <v>y4_5y</v>
      </c>
      <c r="U338" s="13" t="str">
        <f aca="false">INDEX([1]Lista!$O$2:$S$206,MATCH(Лист1!T338,[1]Lista!$P$2:$P$206,0),3)</f>
        <v>Cirkelsektor</v>
      </c>
      <c r="V338" s="13" t="str">
        <f aca="false">INDEX([1]Lista!$O$2:$S$206,MATCH(Лист1!T338,[1]Lista!$P$2:$P$206,0),4)</f>
        <v>G_4_5</v>
      </c>
      <c r="W338" s="13" t="str">
        <f aca="false">INDEX([1]Lista!$O$2:$S$206,MATCH(Лист1!T338,[1]Lista!$P$2:$P$206,0),5)</f>
        <v>Cirkelsektor</v>
      </c>
      <c r="X338" s="14" t="s">
        <v>32</v>
      </c>
    </row>
    <row r="339" customFormat="false" ht="46.25" hidden="false" customHeight="false" outlineLevel="0" collapsed="false">
      <c r="A339" s="7" t="n">
        <v>9789152302484</v>
      </c>
      <c r="B339" s="11" t="n">
        <v>1</v>
      </c>
      <c r="C339" s="11" t="s">
        <v>24</v>
      </c>
      <c r="D339" s="8" t="s">
        <v>25</v>
      </c>
      <c r="E339" s="8" t="s">
        <v>26</v>
      </c>
      <c r="F339" s="8" t="s">
        <v>191</v>
      </c>
      <c r="G339" s="8" t="s">
        <v>192</v>
      </c>
      <c r="H339" s="11" t="s">
        <v>193</v>
      </c>
      <c r="I339" s="11" t="n">
        <v>46</v>
      </c>
      <c r="J339" s="11" t="s">
        <v>36</v>
      </c>
      <c r="K339" s="10" t="str">
        <f aca="false">G339</f>
        <v>Blå kurs</v>
      </c>
      <c r="L339" s="11" t="s">
        <v>30</v>
      </c>
      <c r="M339" s="11" t="str">
        <f aca="false">B339&amp;"_"&amp;F339&amp;"_"&amp;H339&amp;"_"&amp;I339&amp;J339</f>
        <v>1_x1_3x_B_46b</v>
      </c>
      <c r="N339" s="11" t="str">
        <f aca="false">A339&amp;"-"&amp;B339&amp;"-"&amp;F339&amp;"-"&amp;H339&amp;"-"&amp;I339&amp;J339</f>
        <v>9789152302484-1-x1_3x-B-46b</v>
      </c>
      <c r="O339" s="11" t="str">
        <f aca="false">INDEX([1]'Kap 1'!$E$2:$H$1089,MATCH(Лист1!N339,[1]'Kap 1'!$E$2:$E$1089,0),4)</f>
        <v>Problemlösning</v>
      </c>
      <c r="P339" s="11"/>
      <c r="Q339" s="12" t="str">
        <f aca="false">INDEX([1]Freelancer!$A$1140:$J$2572,MATCH(Лист1!M339,[1]Freelancer!$G$1140:$G$2572,0),9)</f>
        <v>Storleken på teveskärmen anges som längden av skärmens diagonal. Den mäts i tum. En tum är ca 2,5 cm. Är det en 24-tummare, 28-tummare eller 32-tummare?</v>
      </c>
      <c r="R339" s="8" t="str">
        <f aca="false">IF(INDEX([1]Freelancer!$A$1140:$J$2572,MATCH(Лист1!M339,[1]Freelancer!$G$1140:$G$2572,0),10)=0,"",INDEX([1]Freelancer!$A$1140:$J$2572,MATCH(Лист1!M339,[1]Freelancer!$G$1140:$G$2572,0),10))</f>
        <v>MD9_31_6</v>
      </c>
      <c r="S339" s="13" t="s">
        <v>139</v>
      </c>
      <c r="T339" s="13" t="str">
        <f aca="false">"y"&amp;S339&amp;"y"</f>
        <v>y3_2_11y</v>
      </c>
      <c r="U339" s="13" t="str">
        <f aca="false">INDEX([1]Lista!$O$2:$S$206,MATCH(Лист1!T339,[1]Lista!$P$2:$P$206,0),3)</f>
        <v>Statistik - Spridningsmått</v>
      </c>
      <c r="V339" s="13" t="str">
        <f aca="false">INDEX([1]Lista!$O$2:$S$206,MATCH(Лист1!T339,[1]Lista!$P$2:$P$206,0),4)</f>
        <v>SS_3_2</v>
      </c>
      <c r="W339" s="13" t="str">
        <f aca="false">INDEX([1]Lista!$O$2:$S$206,MATCH(Лист1!T339,[1]Lista!$P$2:$P$206,0),5)</f>
        <v>Statistik</v>
      </c>
      <c r="X339" s="14" t="s">
        <v>32</v>
      </c>
    </row>
    <row r="340" customFormat="false" ht="15.65" hidden="false" customHeight="false" outlineLevel="0" collapsed="false">
      <c r="A340" s="7" t="n">
        <v>9789152302484</v>
      </c>
      <c r="B340" s="11" t="n">
        <v>1</v>
      </c>
      <c r="C340" s="11" t="s">
        <v>24</v>
      </c>
      <c r="D340" s="8" t="s">
        <v>25</v>
      </c>
      <c r="E340" s="8" t="s">
        <v>26</v>
      </c>
      <c r="F340" s="8" t="s">
        <v>233</v>
      </c>
      <c r="G340" s="8" t="s">
        <v>234</v>
      </c>
      <c r="H340" s="11" t="s">
        <v>235</v>
      </c>
      <c r="I340" s="11" t="n">
        <v>1</v>
      </c>
      <c r="J340" s="11" t="s">
        <v>33</v>
      </c>
      <c r="K340" s="10" t="str">
        <f aca="false">G340</f>
        <v>Röd kurs</v>
      </c>
      <c r="L340" s="11" t="s">
        <v>236</v>
      </c>
      <c r="M340" s="11" t="str">
        <f aca="false">B340&amp;"_"&amp;F340&amp;"_"&amp;H340&amp;"_"&amp;I340&amp;J340</f>
        <v>1_x1_4x_R_1a</v>
      </c>
      <c r="N340" s="11" t="str">
        <f aca="false">A340&amp;"-"&amp;B340&amp;"-"&amp;F340&amp;"-"&amp;H340&amp;"-"&amp;I340&amp;J340</f>
        <v>9789152302484-1-x1_4x-R-1a</v>
      </c>
      <c r="O340" s="11" t="str">
        <f aca="false">INDEX([1]'Kap 1'!$E$2:$H$1089,MATCH(Лист1!N340,[1]'Kap 1'!$E$2:$E$1089,0),4)</f>
        <v>Beräkna</v>
      </c>
      <c r="P340" s="11"/>
      <c r="Q340" s="12" t="str">
        <f aca="false">INDEX([1]Freelancer!$A$1140:$J$2572,MATCH(Лист1!M340,[1]Freelancer!$G$1140:$G$2572,0),9)</f>
        <v>Beräkna $5 \cdot (-3) + 24$</v>
      </c>
      <c r="R340" s="8" t="e">
        <f aca="false">IF(INDEX([1]Freelancer!$A$1140:$J$2572,MATCH(Лист1!M340,[1]Freelancer!$G$1140:$G$2572,0),10)=0,"",INDEX([1]Freelancer!$A$1140:$J$2572,MATCH(Лист1!M340,[1]Freelancer!$G$1140:$G$2572,0),10))</f>
        <v>#N/A</v>
      </c>
      <c r="S340" s="13" t="s">
        <v>237</v>
      </c>
      <c r="T340" s="13" t="str">
        <f aca="false">"y"&amp;S340&amp;"y"</f>
        <v>y1_5_4y</v>
      </c>
      <c r="U340" s="13" t="str">
        <f aca="false">INDEX([1]Lista!$O$2:$S$206,MATCH(Лист1!T340,[1]Lista!$P$2:$P$206,0),3)</f>
        <v>Ekvationssystem - Två lösningsmetoder</v>
      </c>
      <c r="V340" s="13" t="str">
        <f aca="false">INDEX([1]Lista!$O$2:$S$206,MATCH(Лист1!T340,[1]Lista!$P$2:$P$206,0),4)</f>
        <v>T_1_5</v>
      </c>
      <c r="W340" s="13" t="str">
        <f aca="false">INDEX([1]Lista!$O$2:$S$206,MATCH(Лист1!T340,[1]Lista!$P$2:$P$206,0),5)</f>
        <v>Ekvationssystem</v>
      </c>
      <c r="X340" s="14" t="s">
        <v>32</v>
      </c>
    </row>
    <row r="341" customFormat="false" ht="15.65" hidden="false" customHeight="false" outlineLevel="0" collapsed="false">
      <c r="A341" s="7" t="n">
        <v>9789152302484</v>
      </c>
      <c r="B341" s="11" t="n">
        <v>1</v>
      </c>
      <c r="C341" s="11" t="s">
        <v>24</v>
      </c>
      <c r="D341" s="8" t="s">
        <v>25</v>
      </c>
      <c r="E341" s="8" t="s">
        <v>26</v>
      </c>
      <c r="F341" s="8" t="s">
        <v>233</v>
      </c>
      <c r="G341" s="8" t="s">
        <v>234</v>
      </c>
      <c r="H341" s="11" t="s">
        <v>235</v>
      </c>
      <c r="I341" s="11" t="n">
        <v>1</v>
      </c>
      <c r="J341" s="11" t="s">
        <v>36</v>
      </c>
      <c r="K341" s="10" t="str">
        <f aca="false">G341</f>
        <v>Röd kurs</v>
      </c>
      <c r="L341" s="11" t="s">
        <v>236</v>
      </c>
      <c r="M341" s="11" t="str">
        <f aca="false">B341&amp;"_"&amp;F341&amp;"_"&amp;H341&amp;"_"&amp;I341&amp;J341</f>
        <v>1_x1_4x_R_1b</v>
      </c>
      <c r="N341" s="11" t="str">
        <f aca="false">A341&amp;"-"&amp;B341&amp;"-"&amp;F341&amp;"-"&amp;H341&amp;"-"&amp;I341&amp;J341</f>
        <v>9789152302484-1-x1_4x-R-1b</v>
      </c>
      <c r="O341" s="11" t="str">
        <f aca="false">INDEX([1]'Kap 1'!$E$2:$H$1089,MATCH(Лист1!N341,[1]'Kap 1'!$E$2:$E$1089,0),4)</f>
        <v>Beräkna</v>
      </c>
      <c r="P341" s="11"/>
      <c r="Q341" s="12" t="str">
        <f aca="false">INDEX([1]Freelancer!$A$1140:$J$2572,MATCH(Лист1!M341,[1]Freelancer!$G$1140:$G$2572,0),9)</f>
        <v>Beräkna $400 - 8 \cdot (-4)$</v>
      </c>
      <c r="R341" s="8" t="e">
        <f aca="false">IF(INDEX([1]Freelancer!$A$1140:$J$2572,MATCH(Лист1!M341,[1]Freelancer!$G$1140:$G$2572,0),10)=0,"",INDEX([1]Freelancer!$A$1140:$J$2572,MATCH(Лист1!M341,[1]Freelancer!$G$1140:$G$2572,0),10))</f>
        <v>#N/A</v>
      </c>
      <c r="S341" s="13" t="s">
        <v>95</v>
      </c>
      <c r="T341" s="13" t="str">
        <f aca="false">"y"&amp;S341&amp;"y"</f>
        <v>y2_19_16y</v>
      </c>
      <c r="U341" s="13" t="str">
        <f aca="false">INDEX([1]Lista!$O$2:$S$206,MATCH(Лист1!T341,[1]Lista!$P$2:$P$206,0),3)</f>
        <v>Procent - Vi söker det hela</v>
      </c>
      <c r="V341" s="13" t="str">
        <f aca="false">INDEX([1]Lista!$O$2:$S$206,MATCH(Лист1!T341,[1]Lista!$P$2:$P$206,0),4)</f>
        <v>SF_2_19</v>
      </c>
      <c r="W341" s="13" t="str">
        <f aca="false">INDEX([1]Lista!$O$2:$S$206,MATCH(Лист1!T341,[1]Lista!$P$2:$P$206,0),5)</f>
        <v>Procent</v>
      </c>
      <c r="X341" s="14" t="s">
        <v>32</v>
      </c>
    </row>
    <row r="342" customFormat="false" ht="15.65" hidden="false" customHeight="false" outlineLevel="0" collapsed="false">
      <c r="A342" s="7" t="n">
        <v>9789152302484</v>
      </c>
      <c r="B342" s="11" t="n">
        <v>1</v>
      </c>
      <c r="C342" s="11" t="s">
        <v>24</v>
      </c>
      <c r="D342" s="8" t="s">
        <v>25</v>
      </c>
      <c r="E342" s="8" t="s">
        <v>26</v>
      </c>
      <c r="F342" s="8" t="s">
        <v>233</v>
      </c>
      <c r="G342" s="8" t="s">
        <v>234</v>
      </c>
      <c r="H342" s="11" t="s">
        <v>235</v>
      </c>
      <c r="I342" s="11" t="n">
        <v>2</v>
      </c>
      <c r="J342" s="11" t="s">
        <v>33</v>
      </c>
      <c r="K342" s="10" t="str">
        <f aca="false">G342</f>
        <v>Röd kurs</v>
      </c>
      <c r="L342" s="11" t="s">
        <v>236</v>
      </c>
      <c r="M342" s="11" t="str">
        <f aca="false">B342&amp;"_"&amp;F342&amp;"_"&amp;H342&amp;"_"&amp;I342&amp;J342</f>
        <v>1_x1_4x_R_2a</v>
      </c>
      <c r="N342" s="11" t="str">
        <f aca="false">A342&amp;"-"&amp;B342&amp;"-"&amp;F342&amp;"-"&amp;H342&amp;"-"&amp;I342&amp;J342</f>
        <v>9789152302484-1-x1_4x-R-2a</v>
      </c>
      <c r="O342" s="11" t="str">
        <f aca="false">INDEX([1]'Kap 1'!$E$2:$H$1089,MATCH(Лист1!N342,[1]'Kap 1'!$E$2:$E$1089,0),4)</f>
        <v>Beräkna</v>
      </c>
      <c r="P342" s="11"/>
      <c r="Q342" s="12" t="str">
        <f aca="false">INDEX([1]Freelancer!$A$1140:$J$2572,MATCH(Лист1!M342,[1]Freelancer!$G$1140:$G$2572,0),9)</f>
        <v>Beräkna $45 + (-25) - (-3) \cdot (-8)$</v>
      </c>
      <c r="R342" s="8" t="e">
        <f aca="false">IF(INDEX([1]Freelancer!$A$1140:$J$2572,MATCH(Лист1!M342,[1]Freelancer!$G$1140:$G$2572,0),10)=0,"",INDEX([1]Freelancer!$A$1140:$J$2572,MATCH(Лист1!M342,[1]Freelancer!$G$1140:$G$2572,0),10))</f>
        <v>#N/A</v>
      </c>
      <c r="S342" s="13" t="s">
        <v>62</v>
      </c>
      <c r="T342" s="13" t="str">
        <f aca="false">"y"&amp;S342&amp;"y"</f>
        <v>y4_15_3y</v>
      </c>
      <c r="U342" s="13" t="str">
        <f aca="false">INDEX([1]Lista!$O$2:$S$206,MATCH(Лист1!T342,[1]Lista!$P$2:$P$206,0),3)</f>
        <v>Volym &amp; olika sorters kroppar - Klot</v>
      </c>
      <c r="V342" s="13" t="str">
        <f aca="false">INDEX([1]Lista!$O$2:$S$206,MATCH(Лист1!T342,[1]Lista!$P$2:$P$206,0),4)</f>
        <v>G_4_15</v>
      </c>
      <c r="W342" s="13" t="str">
        <f aca="false">INDEX([1]Lista!$O$2:$S$206,MATCH(Лист1!T342,[1]Lista!$P$2:$P$206,0),5)</f>
        <v>Volym &amp; olika sorters kroppar</v>
      </c>
      <c r="X342" s="14" t="s">
        <v>32</v>
      </c>
    </row>
    <row r="343" customFormat="false" ht="15.65" hidden="false" customHeight="false" outlineLevel="0" collapsed="false">
      <c r="A343" s="7" t="n">
        <v>9789152302484</v>
      </c>
      <c r="B343" s="11" t="n">
        <v>1</v>
      </c>
      <c r="C343" s="11" t="s">
        <v>24</v>
      </c>
      <c r="D343" s="8" t="s">
        <v>25</v>
      </c>
      <c r="E343" s="8" t="s">
        <v>26</v>
      </c>
      <c r="F343" s="8" t="s">
        <v>233</v>
      </c>
      <c r="G343" s="8" t="s">
        <v>234</v>
      </c>
      <c r="H343" s="11" t="s">
        <v>235</v>
      </c>
      <c r="I343" s="11" t="n">
        <v>2</v>
      </c>
      <c r="J343" s="11" t="s">
        <v>36</v>
      </c>
      <c r="K343" s="10" t="str">
        <f aca="false">G343</f>
        <v>Röd kurs</v>
      </c>
      <c r="L343" s="11" t="s">
        <v>236</v>
      </c>
      <c r="M343" s="11" t="str">
        <f aca="false">B343&amp;"_"&amp;F343&amp;"_"&amp;H343&amp;"_"&amp;I343&amp;J343</f>
        <v>1_x1_4x_R_2b</v>
      </c>
      <c r="N343" s="11" t="str">
        <f aca="false">A343&amp;"-"&amp;B343&amp;"-"&amp;F343&amp;"-"&amp;H343&amp;"-"&amp;I343&amp;J343</f>
        <v>9789152302484-1-x1_4x-R-2b</v>
      </c>
      <c r="O343" s="11" t="str">
        <f aca="false">INDEX([1]'Kap 1'!$E$2:$H$1089,MATCH(Лист1!N343,[1]'Kap 1'!$E$2:$E$1089,0),4)</f>
        <v>Beräkna</v>
      </c>
      <c r="P343" s="11"/>
      <c r="Q343" s="12" t="str">
        <f aca="false">INDEX([1]Freelancer!$A$1140:$J$2572,MATCH(Лист1!M343,[1]Freelancer!$G$1140:$G$2572,0),9)</f>
        <v>Beräkna $(-12) \cdot (-4) + 100 \cdot (-3)$</v>
      </c>
      <c r="R343" s="8" t="e">
        <f aca="false">IF(INDEX([1]Freelancer!$A$1140:$J$2572,MATCH(Лист1!M343,[1]Freelancer!$G$1140:$G$2572,0),10)=0,"",INDEX([1]Freelancer!$A$1140:$J$2572,MATCH(Лист1!M343,[1]Freelancer!$G$1140:$G$2572,0),10))</f>
        <v>#N/A</v>
      </c>
      <c r="S343" s="13" t="s">
        <v>41</v>
      </c>
      <c r="T343" s="13" t="str">
        <f aca="false">"y"&amp;S343&amp;"y"</f>
        <v>y2_19_14y</v>
      </c>
      <c r="U343" s="13" t="str">
        <f aca="false">INDEX([1]Lista!$O$2:$S$206,MATCH(Лист1!T343,[1]Lista!$P$2:$P$206,0),3)</f>
        <v>Procent - Procentuell förändring</v>
      </c>
      <c r="V343" s="13" t="str">
        <f aca="false">INDEX([1]Lista!$O$2:$S$206,MATCH(Лист1!T343,[1]Lista!$P$2:$P$206,0),4)</f>
        <v>SF_2_19</v>
      </c>
      <c r="W343" s="13" t="str">
        <f aca="false">INDEX([1]Lista!$O$2:$S$206,MATCH(Лист1!T343,[1]Lista!$P$2:$P$206,0),5)</f>
        <v>Procent</v>
      </c>
      <c r="X343" s="14" t="s">
        <v>32</v>
      </c>
    </row>
    <row r="344" customFormat="false" ht="15.65" hidden="false" customHeight="false" outlineLevel="0" collapsed="false">
      <c r="A344" s="7" t="n">
        <v>9789152302484</v>
      </c>
      <c r="B344" s="11" t="n">
        <v>1</v>
      </c>
      <c r="C344" s="11" t="s">
        <v>24</v>
      </c>
      <c r="D344" s="8" t="s">
        <v>25</v>
      </c>
      <c r="E344" s="8" t="s">
        <v>26</v>
      </c>
      <c r="F344" s="8" t="s">
        <v>233</v>
      </c>
      <c r="G344" s="8" t="s">
        <v>234</v>
      </c>
      <c r="H344" s="11" t="s">
        <v>235</v>
      </c>
      <c r="I344" s="11" t="n">
        <v>3</v>
      </c>
      <c r="J344" s="11" t="s">
        <v>33</v>
      </c>
      <c r="K344" s="10" t="str">
        <f aca="false">G344</f>
        <v>Röd kurs</v>
      </c>
      <c r="L344" s="11" t="s">
        <v>236</v>
      </c>
      <c r="M344" s="11" t="str">
        <f aca="false">B344&amp;"_"&amp;F344&amp;"_"&amp;H344&amp;"_"&amp;I344&amp;J344</f>
        <v>1_x1_4x_R_3a</v>
      </c>
      <c r="N344" s="11" t="str">
        <f aca="false">A344&amp;"-"&amp;B344&amp;"-"&amp;F344&amp;"-"&amp;H344&amp;"-"&amp;I344&amp;J344</f>
        <v>9789152302484-1-x1_4x-R-3a</v>
      </c>
      <c r="O344" s="11" t="str">
        <f aca="false">INDEX([1]'Kap 1'!$E$2:$H$1089,MATCH(Лист1!N344,[1]'Kap 1'!$E$2:$E$1089,0),4)</f>
        <v>Beräkna</v>
      </c>
      <c r="P344" s="11"/>
      <c r="Q344" s="12" t="str">
        <f aca="false">INDEX([1]Freelancer!$A$1140:$J$2572,MATCH(Лист1!M344,[1]Freelancer!$G$1140:$G$2572,0),9)</f>
        <v>Beräkna $\displaystyle \frac{(-30)}{4} + 15$</v>
      </c>
      <c r="R344" s="8" t="e">
        <f aca="false">IF(INDEX([1]Freelancer!$A$1140:$J$2572,MATCH(Лист1!M344,[1]Freelancer!$G$1140:$G$2572,0),10)=0,"",INDEX([1]Freelancer!$A$1140:$J$2572,MATCH(Лист1!M344,[1]Freelancer!$G$1140:$G$2572,0),10))</f>
        <v>#N/A</v>
      </c>
      <c r="S344" s="13" t="s">
        <v>238</v>
      </c>
      <c r="T344" s="13" t="str">
        <f aca="false">"y"&amp;S344&amp;"y"</f>
        <v>y1_5y</v>
      </c>
      <c r="U344" s="13" t="str">
        <f aca="false">INDEX([1]Lista!$O$2:$S$206,MATCH(Лист1!T344,[1]Lista!$P$2:$P$206,0),3)</f>
        <v>Ekvationssystem</v>
      </c>
      <c r="V344" s="13" t="str">
        <f aca="false">INDEX([1]Lista!$O$2:$S$206,MATCH(Лист1!T344,[1]Lista!$P$2:$P$206,0),4)</f>
        <v>T_1_5</v>
      </c>
      <c r="W344" s="13" t="str">
        <f aca="false">INDEX([1]Lista!$O$2:$S$206,MATCH(Лист1!T344,[1]Lista!$P$2:$P$206,0),5)</f>
        <v>Ekvationssystem</v>
      </c>
      <c r="X344" s="14" t="s">
        <v>32</v>
      </c>
    </row>
    <row r="345" customFormat="false" ht="23.85" hidden="false" customHeight="false" outlineLevel="0" collapsed="false">
      <c r="A345" s="7" t="n">
        <v>9789152302484</v>
      </c>
      <c r="B345" s="11" t="n">
        <v>1</v>
      </c>
      <c r="C345" s="11" t="s">
        <v>24</v>
      </c>
      <c r="D345" s="8" t="s">
        <v>25</v>
      </c>
      <c r="E345" s="8" t="s">
        <v>26</v>
      </c>
      <c r="F345" s="8" t="s">
        <v>233</v>
      </c>
      <c r="G345" s="8" t="s">
        <v>234</v>
      </c>
      <c r="H345" s="11" t="s">
        <v>235</v>
      </c>
      <c r="I345" s="11" t="n">
        <v>3</v>
      </c>
      <c r="J345" s="11" t="s">
        <v>36</v>
      </c>
      <c r="K345" s="10" t="str">
        <f aca="false">G345</f>
        <v>Röd kurs</v>
      </c>
      <c r="L345" s="11" t="s">
        <v>236</v>
      </c>
      <c r="M345" s="11" t="str">
        <f aca="false">B345&amp;"_"&amp;F345&amp;"_"&amp;H345&amp;"_"&amp;I345&amp;J345</f>
        <v>1_x1_4x_R_3b</v>
      </c>
      <c r="N345" s="11" t="str">
        <f aca="false">A345&amp;"-"&amp;B345&amp;"-"&amp;F345&amp;"-"&amp;H345&amp;"-"&amp;I345&amp;J345</f>
        <v>9789152302484-1-x1_4x-R-3b</v>
      </c>
      <c r="O345" s="11" t="str">
        <f aca="false">INDEX([1]'Kap 1'!$E$2:$H$1089,MATCH(Лист1!N345,[1]'Kap 1'!$E$2:$E$1089,0),4)</f>
        <v>Beräkna</v>
      </c>
      <c r="P345" s="11"/>
      <c r="Q345" s="12" t="str">
        <f aca="false">INDEX([1]Freelancer!$A$1140:$J$2572,MATCH(Лист1!M345,[1]Freelancer!$G$1140:$G$2572,0),9)</f>
        <v>Beräkna $\displaystyle 6 \cdot (-3) + \frac{24}{(-4)}</v>
      </c>
      <c r="R345" s="8" t="e">
        <f aca="false">IF(INDEX([1]Freelancer!$A$1140:$J$2572,MATCH(Лист1!M345,[1]Freelancer!$G$1140:$G$2572,0),10)=0,"",INDEX([1]Freelancer!$A$1140:$J$2572,MATCH(Лист1!M345,[1]Freelancer!$G$1140:$G$2572,0),10))</f>
        <v>#N/A</v>
      </c>
      <c r="S345" s="13" t="s">
        <v>125</v>
      </c>
      <c r="T345" s="13" t="str">
        <f aca="false">"y"&amp;S345&amp;"y"</f>
        <v>y2_8_9y</v>
      </c>
      <c r="U345" s="13" t="str">
        <f aca="false">INDEX([1]Lista!$O$2:$S$206,MATCH(Лист1!T345,[1]Lista!$P$2:$P$206,0),3)</f>
        <v>Funktioner - Linjära funktioner</v>
      </c>
      <c r="V345" s="13" t="str">
        <f aca="false">INDEX([1]Lista!$O$2:$S$206,MATCH(Лист1!T345,[1]Lista!$P$2:$P$206,0),4)</f>
        <v>SF_2_8</v>
      </c>
      <c r="W345" s="13" t="str">
        <f aca="false">INDEX([1]Lista!$O$2:$S$206,MATCH(Лист1!T345,[1]Lista!$P$2:$P$206,0),5)</f>
        <v>Funktioner</v>
      </c>
      <c r="X345" s="14" t="s">
        <v>32</v>
      </c>
    </row>
    <row r="346" customFormat="false" ht="23.85" hidden="false" customHeight="false" outlineLevel="0" collapsed="false">
      <c r="A346" s="7" t="n">
        <v>9789152302484</v>
      </c>
      <c r="B346" s="11" t="n">
        <v>1</v>
      </c>
      <c r="C346" s="11" t="s">
        <v>24</v>
      </c>
      <c r="D346" s="8" t="s">
        <v>25</v>
      </c>
      <c r="E346" s="8" t="s">
        <v>26</v>
      </c>
      <c r="F346" s="8" t="s">
        <v>233</v>
      </c>
      <c r="G346" s="8" t="s">
        <v>234</v>
      </c>
      <c r="H346" s="11" t="s">
        <v>235</v>
      </c>
      <c r="I346" s="11" t="n">
        <v>4</v>
      </c>
      <c r="J346" s="11" t="s">
        <v>33</v>
      </c>
      <c r="K346" s="10" t="str">
        <f aca="false">G346</f>
        <v>Röd kurs</v>
      </c>
      <c r="L346" s="11" t="s">
        <v>236</v>
      </c>
      <c r="M346" s="11" t="str">
        <f aca="false">B346&amp;"_"&amp;F346&amp;"_"&amp;H346&amp;"_"&amp;I346&amp;J346</f>
        <v>1_x1_4x_R_4a</v>
      </c>
      <c r="N346" s="11" t="str">
        <f aca="false">A346&amp;"-"&amp;B346&amp;"-"&amp;F346&amp;"-"&amp;H346&amp;"-"&amp;I346&amp;J346</f>
        <v>9789152302484-1-x1_4x-R-4a</v>
      </c>
      <c r="O346" s="11" t="str">
        <f aca="false">INDEX([1]'Kap 1'!$E$2:$H$1089,MATCH(Лист1!N346,[1]'Kap 1'!$E$2:$E$1089,0),4)</f>
        <v>Beräkna</v>
      </c>
      <c r="P346" s="11"/>
      <c r="Q346" s="12" t="str">
        <f aca="false">INDEX([1]Freelancer!$A$1140:$J$2572,MATCH(Лист1!M346,[1]Freelancer!$G$1140:$G$2572,0),9)</f>
        <v>Beräkna $\displaystyle 20 \cdot (-4) - \frac{100}{(-4)}</v>
      </c>
      <c r="R346" s="8" t="e">
        <f aca="false">IF(INDEX([1]Freelancer!$A$1140:$J$2572,MATCH(Лист1!M346,[1]Freelancer!$G$1140:$G$2572,0),10)=0,"",INDEX([1]Freelancer!$A$1140:$J$2572,MATCH(Лист1!M346,[1]Freelancer!$G$1140:$G$2572,0),10))</f>
        <v>#N/A</v>
      </c>
      <c r="S346" s="13" t="s">
        <v>113</v>
      </c>
      <c r="T346" s="13" t="str">
        <f aca="false">"y"&amp;S346&amp;"y"</f>
        <v>y2_19_7y</v>
      </c>
      <c r="U346" s="13" t="str">
        <f aca="false">INDEX([1]Lista!$O$2:$S$206,MATCH(Лист1!T346,[1]Lista!$P$2:$P$206,0),3)</f>
        <v>Procent - Olika typer av lån</v>
      </c>
      <c r="V346" s="13" t="str">
        <f aca="false">INDEX([1]Lista!$O$2:$S$206,MATCH(Лист1!T346,[1]Lista!$P$2:$P$206,0),4)</f>
        <v>SF_2_19</v>
      </c>
      <c r="W346" s="13" t="str">
        <f aca="false">INDEX([1]Lista!$O$2:$S$206,MATCH(Лист1!T346,[1]Lista!$P$2:$P$206,0),5)</f>
        <v>Procent</v>
      </c>
      <c r="X346" s="14" t="s">
        <v>32</v>
      </c>
    </row>
    <row r="347" customFormat="false" ht="23.85" hidden="false" customHeight="false" outlineLevel="0" collapsed="false">
      <c r="A347" s="7" t="n">
        <v>9789152302484</v>
      </c>
      <c r="B347" s="11" t="n">
        <v>1</v>
      </c>
      <c r="C347" s="11" t="s">
        <v>24</v>
      </c>
      <c r="D347" s="8" t="s">
        <v>25</v>
      </c>
      <c r="E347" s="8" t="s">
        <v>26</v>
      </c>
      <c r="F347" s="8" t="s">
        <v>233</v>
      </c>
      <c r="G347" s="8" t="s">
        <v>234</v>
      </c>
      <c r="H347" s="11" t="s">
        <v>235</v>
      </c>
      <c r="I347" s="11" t="n">
        <v>4</v>
      </c>
      <c r="J347" s="11" t="s">
        <v>36</v>
      </c>
      <c r="K347" s="10" t="str">
        <f aca="false">G347</f>
        <v>Röd kurs</v>
      </c>
      <c r="L347" s="11" t="s">
        <v>236</v>
      </c>
      <c r="M347" s="11" t="str">
        <f aca="false">B347&amp;"_"&amp;F347&amp;"_"&amp;H347&amp;"_"&amp;I347&amp;J347</f>
        <v>1_x1_4x_R_4b</v>
      </c>
      <c r="N347" s="11" t="str">
        <f aca="false">A347&amp;"-"&amp;B347&amp;"-"&amp;F347&amp;"-"&amp;H347&amp;"-"&amp;I347&amp;J347</f>
        <v>9789152302484-1-x1_4x-R-4b</v>
      </c>
      <c r="O347" s="11" t="str">
        <f aca="false">INDEX([1]'Kap 1'!$E$2:$H$1089,MATCH(Лист1!N347,[1]'Kap 1'!$E$2:$E$1089,0),4)</f>
        <v>Beräkna</v>
      </c>
      <c r="P347" s="11"/>
      <c r="Q347" s="12" t="str">
        <f aca="false">INDEX([1]Freelancer!$A$1140:$J$2572,MATCH(Лист1!M347,[1]Freelancer!$G$1140:$G$2572,0),9)</f>
        <v>Beräkna $\displaystyle (-0,1) \cdot (-50) + \frac{2,5}{(-0,5)}</v>
      </c>
      <c r="R347" s="8" t="e">
        <f aca="false">IF(INDEX([1]Freelancer!$A$1140:$J$2572,MATCH(Лист1!M347,[1]Freelancer!$G$1140:$G$2572,0),10)=0,"",INDEX([1]Freelancer!$A$1140:$J$2572,MATCH(Лист1!M347,[1]Freelancer!$G$1140:$G$2572,0),10))</f>
        <v>#N/A</v>
      </c>
      <c r="S347" s="13" t="s">
        <v>223</v>
      </c>
      <c r="T347" s="13" t="str">
        <f aca="false">"y"&amp;S347&amp;"y"</f>
        <v>y3_1y</v>
      </c>
      <c r="U347" s="13" t="str">
        <f aca="false">INDEX([1]Lista!$O$2:$S$206,MATCH(Лист1!T347,[1]Lista!$P$2:$P$206,0),3)</f>
        <v>Sannolikhetslära</v>
      </c>
      <c r="V347" s="13" t="str">
        <f aca="false">INDEX([1]Lista!$O$2:$S$206,MATCH(Лист1!T347,[1]Lista!$P$2:$P$206,0),4)</f>
        <v>SS_3_1</v>
      </c>
      <c r="W347" s="13" t="str">
        <f aca="false">INDEX([1]Lista!$O$2:$S$206,MATCH(Лист1!T347,[1]Lista!$P$2:$P$206,0),5)</f>
        <v>Sannolikhetslära</v>
      </c>
      <c r="X347" s="14" t="s">
        <v>32</v>
      </c>
    </row>
    <row r="348" customFormat="false" ht="23.85" hidden="false" customHeight="false" outlineLevel="0" collapsed="false">
      <c r="A348" s="7" t="n">
        <v>9789152302484</v>
      </c>
      <c r="B348" s="11" t="n">
        <v>1</v>
      </c>
      <c r="C348" s="11" t="s">
        <v>24</v>
      </c>
      <c r="D348" s="8" t="s">
        <v>25</v>
      </c>
      <c r="E348" s="8" t="s">
        <v>26</v>
      </c>
      <c r="F348" s="8" t="s">
        <v>233</v>
      </c>
      <c r="G348" s="8" t="s">
        <v>234</v>
      </c>
      <c r="H348" s="11" t="s">
        <v>235</v>
      </c>
      <c r="I348" s="11" t="n">
        <v>5</v>
      </c>
      <c r="J348" s="11" t="s">
        <v>33</v>
      </c>
      <c r="K348" s="10" t="str">
        <f aca="false">G348</f>
        <v>Röd kurs</v>
      </c>
      <c r="L348" s="11" t="s">
        <v>236</v>
      </c>
      <c r="M348" s="11" t="str">
        <f aca="false">B348&amp;"_"&amp;F348&amp;"_"&amp;H348&amp;"_"&amp;I348&amp;J348</f>
        <v>1_x1_4x_R_5a</v>
      </c>
      <c r="N348" s="11" t="str">
        <f aca="false">A348&amp;"-"&amp;B348&amp;"-"&amp;F348&amp;"-"&amp;H348&amp;"-"&amp;I348&amp;J348</f>
        <v>9789152302484-1-x1_4x-R-5a</v>
      </c>
      <c r="O348" s="11" t="str">
        <f aca="false">INDEX([1]'Kap 1'!$E$2:$H$1089,MATCH(Лист1!N348,[1]'Kap 1'!$E$2:$E$1089,0),4)</f>
        <v>Beräkna</v>
      </c>
      <c r="P348" s="11"/>
      <c r="Q348" s="12" t="str">
        <f aca="false">INDEX([1]Freelancer!$A$1140:$J$2572,MATCH(Лист1!M348,[1]Freelancer!$G$1140:$G$2572,0),9)</f>
        <v>Beräkna $\displaystyle 4 + (-9) \cdot 3 - \frac{35}{(-0,5)}</v>
      </c>
      <c r="R348" s="8" t="e">
        <f aca="false">IF(INDEX([1]Freelancer!$A$1140:$J$2572,MATCH(Лист1!M348,[1]Freelancer!$G$1140:$G$2572,0),10)=0,"",INDEX([1]Freelancer!$A$1140:$J$2572,MATCH(Лист1!M348,[1]Freelancer!$G$1140:$G$2572,0),10))</f>
        <v>#N/A</v>
      </c>
      <c r="S348" s="13" t="s">
        <v>132</v>
      </c>
      <c r="T348" s="13" t="str">
        <f aca="false">"y"&amp;S348&amp;"y"</f>
        <v>y1_3_10y</v>
      </c>
      <c r="U348" s="13" t="str">
        <f aca="false">INDEX([1]Lista!$O$2:$S$206,MATCH(Лист1!T348,[1]Lista!$P$2:$P$206,0),3)</f>
        <v>Ekvationer - Kvadratkomplettering</v>
      </c>
      <c r="V348" s="13" t="str">
        <f aca="false">INDEX([1]Lista!$O$2:$S$206,MATCH(Лист1!T348,[1]Lista!$P$2:$P$206,0),4)</f>
        <v>T_1_3</v>
      </c>
      <c r="W348" s="13" t="str">
        <f aca="false">INDEX([1]Lista!$O$2:$S$206,MATCH(Лист1!T348,[1]Lista!$P$2:$P$206,0),5)</f>
        <v>Ekvationer</v>
      </c>
      <c r="X348" s="14" t="s">
        <v>32</v>
      </c>
    </row>
    <row r="349" customFormat="false" ht="23.85" hidden="false" customHeight="false" outlineLevel="0" collapsed="false">
      <c r="A349" s="7" t="n">
        <v>9789152302484</v>
      </c>
      <c r="B349" s="11" t="n">
        <v>1</v>
      </c>
      <c r="C349" s="11" t="s">
        <v>24</v>
      </c>
      <c r="D349" s="8" t="s">
        <v>25</v>
      </c>
      <c r="E349" s="8" t="s">
        <v>26</v>
      </c>
      <c r="F349" s="8" t="s">
        <v>233</v>
      </c>
      <c r="G349" s="8" t="s">
        <v>234</v>
      </c>
      <c r="H349" s="11" t="s">
        <v>235</v>
      </c>
      <c r="I349" s="11" t="n">
        <v>5</v>
      </c>
      <c r="J349" s="11" t="s">
        <v>36</v>
      </c>
      <c r="K349" s="10" t="str">
        <f aca="false">G349</f>
        <v>Röd kurs</v>
      </c>
      <c r="L349" s="11" t="s">
        <v>236</v>
      </c>
      <c r="M349" s="11" t="str">
        <f aca="false">B349&amp;"_"&amp;F349&amp;"_"&amp;H349&amp;"_"&amp;I349&amp;J349</f>
        <v>1_x1_4x_R_5b</v>
      </c>
      <c r="N349" s="11" t="str">
        <f aca="false">A349&amp;"-"&amp;B349&amp;"-"&amp;F349&amp;"-"&amp;H349&amp;"-"&amp;I349&amp;J349</f>
        <v>9789152302484-1-x1_4x-R-5b</v>
      </c>
      <c r="O349" s="11" t="str">
        <f aca="false">INDEX([1]'Kap 1'!$E$2:$H$1089,MATCH(Лист1!N349,[1]'Kap 1'!$E$2:$E$1089,0),4)</f>
        <v>Beräkna</v>
      </c>
      <c r="P349" s="11"/>
      <c r="Q349" s="12" t="str">
        <f aca="false">INDEX([1]Freelancer!$A$1140:$J$2572,MATCH(Лист1!M349,[1]Freelancer!$G$1140:$G$2572,0),9)</f>
        <v>Beräkna $\displaystyle \frac{(-125)}{(-0,5)} +  \frac{(-105)}{3} +  \frac{45}{(-9)}$</v>
      </c>
      <c r="R349" s="8" t="e">
        <f aca="false">IF(INDEX([1]Freelancer!$A$1140:$J$2572,MATCH(Лист1!M349,[1]Freelancer!$G$1140:$G$2572,0),10)=0,"",INDEX([1]Freelancer!$A$1140:$J$2572,MATCH(Лист1!M349,[1]Freelancer!$G$1140:$G$2572,0),10))</f>
        <v>#N/A</v>
      </c>
      <c r="S349" s="13" t="s">
        <v>185</v>
      </c>
      <c r="T349" s="13" t="str">
        <f aca="false">"y"&amp;S349&amp;"y"</f>
        <v>y3_2_3y</v>
      </c>
      <c r="U349" s="13" t="str">
        <f aca="false">INDEX([1]Lista!$O$2:$S$206,MATCH(Лист1!T349,[1]Lista!$P$2:$P$206,0),3)</f>
        <v>Statistik - Felkällor</v>
      </c>
      <c r="V349" s="13" t="str">
        <f aca="false">INDEX([1]Lista!$O$2:$S$206,MATCH(Лист1!T349,[1]Lista!$P$2:$P$206,0),4)</f>
        <v>SS_3_2</v>
      </c>
      <c r="W349" s="13" t="str">
        <f aca="false">INDEX([1]Lista!$O$2:$S$206,MATCH(Лист1!T349,[1]Lista!$P$2:$P$206,0),5)</f>
        <v>Statistik</v>
      </c>
      <c r="X349" s="14" t="s">
        <v>32</v>
      </c>
    </row>
    <row r="350" customFormat="false" ht="23.85" hidden="false" customHeight="false" outlineLevel="0" collapsed="false">
      <c r="A350" s="7" t="n">
        <v>9789152302484</v>
      </c>
      <c r="B350" s="11" t="n">
        <v>1</v>
      </c>
      <c r="C350" s="11" t="s">
        <v>24</v>
      </c>
      <c r="D350" s="8" t="s">
        <v>25</v>
      </c>
      <c r="E350" s="8" t="s">
        <v>26</v>
      </c>
      <c r="F350" s="8" t="s">
        <v>233</v>
      </c>
      <c r="G350" s="8" t="s">
        <v>234</v>
      </c>
      <c r="H350" s="11" t="s">
        <v>235</v>
      </c>
      <c r="I350" s="11" t="n">
        <v>6</v>
      </c>
      <c r="J350" s="11" t="s">
        <v>33</v>
      </c>
      <c r="K350" s="10" t="str">
        <f aca="false">G350</f>
        <v>Röd kurs</v>
      </c>
      <c r="L350" s="11" t="s">
        <v>236</v>
      </c>
      <c r="M350" s="11" t="str">
        <f aca="false">B350&amp;"_"&amp;F350&amp;"_"&amp;H350&amp;"_"&amp;I350&amp;J350</f>
        <v>1_x1_4x_R_6a</v>
      </c>
      <c r="N350" s="11" t="str">
        <f aca="false">A350&amp;"-"&amp;B350&amp;"-"&amp;F350&amp;"-"&amp;H350&amp;"-"&amp;I350&amp;J350</f>
        <v>9789152302484-1-x1_4x-R-6a</v>
      </c>
      <c r="O350" s="11" t="str">
        <f aca="false">INDEX([1]'Kap 1'!$E$2:$H$1089,MATCH(Лист1!N350,[1]'Kap 1'!$E$2:$E$1089,0),4)</f>
        <v>Beräkna</v>
      </c>
      <c r="P350" s="11"/>
      <c r="Q350" s="12" t="str">
        <f aca="false">INDEX([1]Freelancer!$A$1140:$J$2572,MATCH(Лист1!M350,[1]Freelancer!$G$1140:$G$2572,0),9)</f>
        <v>Beräkna värdet av uttrycket $3x - 4y$ när $x = (-10)$ och $y - 5$</v>
      </c>
      <c r="R350" s="8" t="e">
        <f aca="false">IF(INDEX([1]Freelancer!$A$1140:$J$2572,MATCH(Лист1!M350,[1]Freelancer!$G$1140:$G$2572,0),10)=0,"",INDEX([1]Freelancer!$A$1140:$J$2572,MATCH(Лист1!M350,[1]Freelancer!$G$1140:$G$2572,0),10))</f>
        <v>#N/A</v>
      </c>
      <c r="S350" s="13" t="s">
        <v>87</v>
      </c>
      <c r="T350" s="13" t="str">
        <f aca="false">"y"&amp;S350&amp;"y"</f>
        <v>y1_9_2y</v>
      </c>
      <c r="U350" s="13" t="str">
        <f aca="false">INDEX([1]Lista!$O$2:$S$206,MATCH(Лист1!T350,[1]Lista!$P$2:$P$206,0),3)</f>
        <v>Logaritmer - andra baser</v>
      </c>
      <c r="V350" s="13" t="str">
        <f aca="false">INDEX([1]Lista!$O$2:$S$206,MATCH(Лист1!T350,[1]Lista!$P$2:$P$206,0),4)</f>
        <v>T_1_9</v>
      </c>
      <c r="W350" s="13" t="str">
        <f aca="false">INDEX([1]Lista!$O$2:$S$206,MATCH(Лист1!T350,[1]Lista!$P$2:$P$206,0),5)</f>
        <v>Logaritmer</v>
      </c>
      <c r="X350" s="14" t="s">
        <v>32</v>
      </c>
    </row>
    <row r="351" customFormat="false" ht="23.85" hidden="false" customHeight="false" outlineLevel="0" collapsed="false">
      <c r="A351" s="7" t="n">
        <v>9789152302484</v>
      </c>
      <c r="B351" s="11" t="n">
        <v>1</v>
      </c>
      <c r="C351" s="11" t="s">
        <v>24</v>
      </c>
      <c r="D351" s="8" t="s">
        <v>25</v>
      </c>
      <c r="E351" s="8" t="s">
        <v>26</v>
      </c>
      <c r="F351" s="8" t="s">
        <v>233</v>
      </c>
      <c r="G351" s="8" t="s">
        <v>234</v>
      </c>
      <c r="H351" s="11" t="s">
        <v>235</v>
      </c>
      <c r="I351" s="11" t="n">
        <v>6</v>
      </c>
      <c r="J351" s="11" t="s">
        <v>36</v>
      </c>
      <c r="K351" s="10" t="str">
        <f aca="false">G351</f>
        <v>Röd kurs</v>
      </c>
      <c r="L351" s="11" t="s">
        <v>236</v>
      </c>
      <c r="M351" s="11" t="str">
        <f aca="false">B351&amp;"_"&amp;F351&amp;"_"&amp;H351&amp;"_"&amp;I351&amp;J351</f>
        <v>1_x1_4x_R_6b</v>
      </c>
      <c r="N351" s="11" t="str">
        <f aca="false">A351&amp;"-"&amp;B351&amp;"-"&amp;F351&amp;"-"&amp;H351&amp;"-"&amp;I351&amp;J351</f>
        <v>9789152302484-1-x1_4x-R-6b</v>
      </c>
      <c r="O351" s="11" t="str">
        <f aca="false">INDEX([1]'Kap 1'!$E$2:$H$1089,MATCH(Лист1!N351,[1]'Kap 1'!$E$2:$E$1089,0),4)</f>
        <v>Beräkna</v>
      </c>
      <c r="P351" s="11"/>
      <c r="Q351" s="12" t="str">
        <f aca="false">INDEX([1]Freelancer!$A$1140:$J$2572,MATCH(Лист1!M351,[1]Freelancer!$G$1140:$G$2572,0),9)</f>
        <v>Beräkna värdet av uttrycket $3x - 4y$ när $x = 10$ och $y - (-5)$</v>
      </c>
      <c r="R351" s="8" t="e">
        <f aca="false">IF(INDEX([1]Freelancer!$A$1140:$J$2572,MATCH(Лист1!M351,[1]Freelancer!$G$1140:$G$2572,0),10)=0,"",INDEX([1]Freelancer!$A$1140:$J$2572,MATCH(Лист1!M351,[1]Freelancer!$G$1140:$G$2572,0),10))</f>
        <v>#N/A</v>
      </c>
      <c r="S351" s="13" t="s">
        <v>181</v>
      </c>
      <c r="T351" s="13" t="str">
        <f aca="false">"y"&amp;S351&amp;"y"</f>
        <v>y4_2y</v>
      </c>
      <c r="U351" s="13" t="str">
        <f aca="false">INDEX([1]Lista!$O$2:$S$206,MATCH(Лист1!T351,[1]Lista!$P$2:$P$206,0),3)</f>
        <v>Argumentation</v>
      </c>
      <c r="V351" s="13" t="str">
        <f aca="false">INDEX([1]Lista!$O$2:$S$206,MATCH(Лист1!T351,[1]Lista!$P$2:$P$206,0),4)</f>
        <v>G_4_2</v>
      </c>
      <c r="W351" s="13" t="str">
        <f aca="false">INDEX([1]Lista!$O$2:$S$206,MATCH(Лист1!T351,[1]Lista!$P$2:$P$206,0),5)</f>
        <v>Argumentation</v>
      </c>
      <c r="X351" s="14" t="s">
        <v>32</v>
      </c>
    </row>
    <row r="352" customFormat="false" ht="23.85" hidden="false" customHeight="false" outlineLevel="0" collapsed="false">
      <c r="A352" s="7" t="n">
        <v>9789152302484</v>
      </c>
      <c r="B352" s="11" t="n">
        <v>1</v>
      </c>
      <c r="C352" s="11" t="s">
        <v>24</v>
      </c>
      <c r="D352" s="8" t="s">
        <v>25</v>
      </c>
      <c r="E352" s="8" t="s">
        <v>26</v>
      </c>
      <c r="F352" s="8" t="s">
        <v>233</v>
      </c>
      <c r="G352" s="8" t="s">
        <v>234</v>
      </c>
      <c r="H352" s="11" t="s">
        <v>235</v>
      </c>
      <c r="I352" s="11" t="n">
        <v>7</v>
      </c>
      <c r="J352" s="11" t="s">
        <v>33</v>
      </c>
      <c r="K352" s="10" t="str">
        <f aca="false">G352</f>
        <v>Röd kurs</v>
      </c>
      <c r="L352" s="11" t="s">
        <v>236</v>
      </c>
      <c r="M352" s="11" t="str">
        <f aca="false">B352&amp;"_"&amp;F352&amp;"_"&amp;H352&amp;"_"&amp;I352&amp;J352</f>
        <v>1_x1_4x_R_7a</v>
      </c>
      <c r="N352" s="11" t="str">
        <f aca="false">A352&amp;"-"&amp;B352&amp;"-"&amp;F352&amp;"-"&amp;H352&amp;"-"&amp;I352&amp;J352</f>
        <v>9789152302484-1-x1_4x-R-7a</v>
      </c>
      <c r="O352" s="11" t="str">
        <f aca="false">INDEX([1]'Kap 1'!$E$2:$H$1089,MATCH(Лист1!N352,[1]'Kap 1'!$E$2:$E$1089,0),4)</f>
        <v>Beräkna</v>
      </c>
      <c r="P352" s="11"/>
      <c r="Q352" s="12" t="str">
        <f aca="false">INDEX([1]Freelancer!$A$1140:$J$2572,MATCH(Лист1!M352,[1]Freelancer!$G$1140:$G$2572,0),9)</f>
        <v>Beräkna värdet av uttrycket $5x + y -3z$ när $x = 2,y= (-2)$ och $z = (-6)$</v>
      </c>
      <c r="R352" s="8" t="e">
        <f aca="false">IF(INDEX([1]Freelancer!$A$1140:$J$2572,MATCH(Лист1!M352,[1]Freelancer!$G$1140:$G$2572,0),10)=0,"",INDEX([1]Freelancer!$A$1140:$J$2572,MATCH(Лист1!M352,[1]Freelancer!$G$1140:$G$2572,0),10))</f>
        <v>#N/A</v>
      </c>
      <c r="S352" s="13" t="s">
        <v>239</v>
      </c>
      <c r="T352" s="13" t="str">
        <f aca="false">"y"&amp;S352&amp;"y"</f>
        <v>y1_17_1y</v>
      </c>
      <c r="U352" s="13" t="str">
        <f aca="false">INDEX([1]Lista!$O$2:$S$206,MATCH(Лист1!T352,[1]Lista!$P$2:$P$206,0),3)</f>
        <v>Tal - Komplexa tal</v>
      </c>
      <c r="V352" s="13" t="str">
        <f aca="false">INDEX([1]Lista!$O$2:$S$206,MATCH(Лист1!T352,[1]Lista!$P$2:$P$206,0),4)</f>
        <v>T_1_17</v>
      </c>
      <c r="W352" s="13" t="str">
        <f aca="false">INDEX([1]Lista!$O$2:$S$206,MATCH(Лист1!T352,[1]Lista!$P$2:$P$206,0),5)</f>
        <v>Tal</v>
      </c>
      <c r="X352" s="14" t="s">
        <v>32</v>
      </c>
    </row>
    <row r="353" customFormat="false" ht="23.85" hidden="false" customHeight="false" outlineLevel="0" collapsed="false">
      <c r="A353" s="7" t="n">
        <v>9789152302484</v>
      </c>
      <c r="B353" s="11" t="n">
        <v>1</v>
      </c>
      <c r="C353" s="11" t="s">
        <v>24</v>
      </c>
      <c r="D353" s="8" t="s">
        <v>25</v>
      </c>
      <c r="E353" s="8" t="s">
        <v>26</v>
      </c>
      <c r="F353" s="8" t="s">
        <v>233</v>
      </c>
      <c r="G353" s="8" t="s">
        <v>234</v>
      </c>
      <c r="H353" s="11" t="s">
        <v>235</v>
      </c>
      <c r="I353" s="11" t="n">
        <v>7</v>
      </c>
      <c r="J353" s="11" t="s">
        <v>36</v>
      </c>
      <c r="K353" s="10" t="str">
        <f aca="false">G353</f>
        <v>Röd kurs</v>
      </c>
      <c r="L353" s="11" t="s">
        <v>236</v>
      </c>
      <c r="M353" s="11" t="str">
        <f aca="false">B353&amp;"_"&amp;F353&amp;"_"&amp;H353&amp;"_"&amp;I353&amp;J353</f>
        <v>1_x1_4x_R_7b</v>
      </c>
      <c r="N353" s="11" t="str">
        <f aca="false">A353&amp;"-"&amp;B353&amp;"-"&amp;F353&amp;"-"&amp;H353&amp;"-"&amp;I353&amp;J353</f>
        <v>9789152302484-1-x1_4x-R-7b</v>
      </c>
      <c r="O353" s="11" t="str">
        <f aca="false">INDEX([1]'Kap 1'!$E$2:$H$1089,MATCH(Лист1!N353,[1]'Kap 1'!$E$2:$E$1089,0),4)</f>
        <v>Beräkna</v>
      </c>
      <c r="P353" s="11"/>
      <c r="Q353" s="12" t="str">
        <f aca="false">INDEX([1]Freelancer!$A$1140:$J$2572,MATCH(Лист1!M353,[1]Freelancer!$G$1140:$G$2572,0),9)</f>
        <v>Beräkna värdet av uttrycket $5x + y -3z$ när $x= (-6),y = 2$ och $z = (-2)$</v>
      </c>
      <c r="R353" s="8" t="e">
        <f aca="false">IF(INDEX([1]Freelancer!$A$1140:$J$2572,MATCH(Лист1!M353,[1]Freelancer!$G$1140:$G$2572,0),10)=0,"",INDEX([1]Freelancer!$A$1140:$J$2572,MATCH(Лист1!M353,[1]Freelancer!$G$1140:$G$2572,0),10))</f>
        <v>#N/A</v>
      </c>
      <c r="S353" s="13" t="s">
        <v>91</v>
      </c>
      <c r="T353" s="13" t="str">
        <f aca="false">"y"&amp;S353&amp;"y"</f>
        <v>y1_6_4y</v>
      </c>
      <c r="U353" s="13" t="str">
        <f aca="false">INDEX([1]Lista!$O$2:$S$206,MATCH(Лист1!T353,[1]Lista!$P$2:$P$206,0),3)</f>
        <v>Enheter - Prefix</v>
      </c>
      <c r="V353" s="13" t="str">
        <f aca="false">INDEX([1]Lista!$O$2:$S$206,MATCH(Лист1!T353,[1]Lista!$P$2:$P$206,0),4)</f>
        <v>T_1_6</v>
      </c>
      <c r="W353" s="13" t="str">
        <f aca="false">INDEX([1]Lista!$O$2:$S$206,MATCH(Лист1!T353,[1]Lista!$P$2:$P$206,0),5)</f>
        <v>Enheter</v>
      </c>
      <c r="X353" s="14" t="s">
        <v>32</v>
      </c>
    </row>
    <row r="354" customFormat="false" ht="23.85" hidden="false" customHeight="false" outlineLevel="0" collapsed="false">
      <c r="A354" s="7" t="n">
        <v>9789152302484</v>
      </c>
      <c r="B354" s="11" t="n">
        <v>1</v>
      </c>
      <c r="C354" s="11" t="s">
        <v>24</v>
      </c>
      <c r="D354" s="8" t="s">
        <v>25</v>
      </c>
      <c r="E354" s="8" t="s">
        <v>26</v>
      </c>
      <c r="F354" s="8" t="s">
        <v>233</v>
      </c>
      <c r="G354" s="8" t="s">
        <v>234</v>
      </c>
      <c r="H354" s="11" t="s">
        <v>235</v>
      </c>
      <c r="I354" s="11" t="n">
        <v>8</v>
      </c>
      <c r="J354" s="11" t="s">
        <v>33</v>
      </c>
      <c r="K354" s="10" t="str">
        <f aca="false">G354</f>
        <v>Röd kurs</v>
      </c>
      <c r="L354" s="11" t="s">
        <v>236</v>
      </c>
      <c r="M354" s="11" t="str">
        <f aca="false">B354&amp;"_"&amp;F354&amp;"_"&amp;H354&amp;"_"&amp;I354&amp;J354</f>
        <v>1_x1_4x_R_8a</v>
      </c>
      <c r="N354" s="11" t="str">
        <f aca="false">A354&amp;"-"&amp;B354&amp;"-"&amp;F354&amp;"-"&amp;H354&amp;"-"&amp;I354&amp;J354</f>
        <v>9789152302484-1-x1_4x-R-8a</v>
      </c>
      <c r="O354" s="11" t="str">
        <f aca="false">INDEX([1]'Kap 1'!$E$2:$H$1089,MATCH(Лист1!N354,[1]'Kap 1'!$E$2:$E$1089,0),4)</f>
        <v>Beräkna</v>
      </c>
      <c r="P354" s="11"/>
      <c r="Q354" s="12" t="str">
        <f aca="false">INDEX([1]Freelancer!$A$1140:$J$2572,MATCH(Лист1!M354,[1]Freelancer!$G$1140:$G$2572,0),9)</f>
        <v>Beräkna värdet av uttrycket $\displaystyle 2ab - \frac{b}{a}$ när $a = 4$ och $b = (-12)$</v>
      </c>
      <c r="R354" s="8" t="e">
        <f aca="false">IF(INDEX([1]Freelancer!$A$1140:$J$2572,MATCH(Лист1!M354,[1]Freelancer!$G$1140:$G$2572,0),10)=0,"",INDEX([1]Freelancer!$A$1140:$J$2572,MATCH(Лист1!M354,[1]Freelancer!$G$1140:$G$2572,0),10))</f>
        <v>#N/A</v>
      </c>
      <c r="S354" s="13" t="s">
        <v>80</v>
      </c>
      <c r="T354" s="13" t="str">
        <f aca="false">"y"&amp;S354&amp;"y"</f>
        <v>y1_6_1y</v>
      </c>
      <c r="U354" s="13" t="str">
        <f aca="false">INDEX([1]Lista!$O$2:$S$206,MATCH(Лист1!T354,[1]Lista!$P$2:$P$206,0),3)</f>
        <v>Enheter - Längdenheter</v>
      </c>
      <c r="V354" s="13" t="str">
        <f aca="false">INDEX([1]Lista!$O$2:$S$206,MATCH(Лист1!T354,[1]Lista!$P$2:$P$206,0),4)</f>
        <v>T_1_6</v>
      </c>
      <c r="W354" s="13" t="str">
        <f aca="false">INDEX([1]Lista!$O$2:$S$206,MATCH(Лист1!T354,[1]Lista!$P$2:$P$206,0),5)</f>
        <v>Enheter</v>
      </c>
      <c r="X354" s="14" t="s">
        <v>32</v>
      </c>
    </row>
    <row r="355" customFormat="false" ht="35.05" hidden="false" customHeight="false" outlineLevel="0" collapsed="false">
      <c r="A355" s="7" t="n">
        <v>9789152302484</v>
      </c>
      <c r="B355" s="11" t="n">
        <v>1</v>
      </c>
      <c r="C355" s="11" t="s">
        <v>24</v>
      </c>
      <c r="D355" s="8" t="s">
        <v>25</v>
      </c>
      <c r="E355" s="8" t="s">
        <v>26</v>
      </c>
      <c r="F355" s="8" t="s">
        <v>233</v>
      </c>
      <c r="G355" s="8" t="s">
        <v>234</v>
      </c>
      <c r="H355" s="11" t="s">
        <v>235</v>
      </c>
      <c r="I355" s="11" t="n">
        <v>8</v>
      </c>
      <c r="J355" s="11" t="s">
        <v>36</v>
      </c>
      <c r="K355" s="10" t="str">
        <f aca="false">G355</f>
        <v>Röd kurs</v>
      </c>
      <c r="L355" s="11" t="s">
        <v>236</v>
      </c>
      <c r="M355" s="11" t="str">
        <f aca="false">B355&amp;"_"&amp;F355&amp;"_"&amp;H355&amp;"_"&amp;I355&amp;J355</f>
        <v>1_x1_4x_R_8b</v>
      </c>
      <c r="N355" s="11" t="str">
        <f aca="false">A355&amp;"-"&amp;B355&amp;"-"&amp;F355&amp;"-"&amp;H355&amp;"-"&amp;I355&amp;J355</f>
        <v>9789152302484-1-x1_4x-R-8b</v>
      </c>
      <c r="O355" s="11" t="str">
        <f aca="false">INDEX([1]'Kap 1'!$E$2:$H$1089,MATCH(Лист1!N355,[1]'Kap 1'!$E$2:$E$1089,0),4)</f>
        <v>Beräkna</v>
      </c>
      <c r="P355" s="11"/>
      <c r="Q355" s="12" t="str">
        <f aca="false">INDEX([1]Freelancer!$A$1140:$J$2572,MATCH(Лист1!M355,[1]Freelancer!$G$1140:$G$2572,0),9)</f>
        <v>Beräkna värdet av uttrycket $\displaystyle 2ab - \frac{b}{a}$ när $a = (-0,6)$ och $b = (-3)$</v>
      </c>
      <c r="R355" s="8" t="e">
        <f aca="false">IF(INDEX([1]Freelancer!$A$1140:$J$2572,MATCH(Лист1!M355,[1]Freelancer!$G$1140:$G$2572,0),10)=0,"",INDEX([1]Freelancer!$A$1140:$J$2572,MATCH(Лист1!M355,[1]Freelancer!$G$1140:$G$2572,0),10))</f>
        <v>#N/A</v>
      </c>
      <c r="S355" s="13" t="s">
        <v>240</v>
      </c>
      <c r="T355" s="13" t="str">
        <f aca="false">"y"&amp;S355&amp;"y"</f>
        <v>y1_16_3y</v>
      </c>
      <c r="U355" s="13" t="str">
        <f aca="false">INDEX([1]Lista!$O$2:$S$206,MATCH(Лист1!T355,[1]Lista!$P$2:$P$206,0),3)</f>
        <v>Räta linjen - formen y=kx+m</v>
      </c>
      <c r="V355" s="13" t="str">
        <f aca="false">INDEX([1]Lista!$O$2:$S$206,MATCH(Лист1!T355,[1]Lista!$P$2:$P$206,0),4)</f>
        <v>T_1_16</v>
      </c>
      <c r="W355" s="13" t="str">
        <f aca="false">INDEX([1]Lista!$O$2:$S$206,MATCH(Лист1!T355,[1]Lista!$P$2:$P$206,0),5)</f>
        <v>Räta linjen</v>
      </c>
      <c r="X355" s="14" t="s">
        <v>32</v>
      </c>
    </row>
    <row r="356" customFormat="false" ht="35.05" hidden="false" customHeight="false" outlineLevel="0" collapsed="false">
      <c r="A356" s="7" t="n">
        <v>9789152302484</v>
      </c>
      <c r="B356" s="11" t="n">
        <v>1</v>
      </c>
      <c r="C356" s="11" t="s">
        <v>24</v>
      </c>
      <c r="D356" s="8" t="s">
        <v>25</v>
      </c>
      <c r="E356" s="8" t="s">
        <v>26</v>
      </c>
      <c r="F356" s="8" t="s">
        <v>233</v>
      </c>
      <c r="G356" s="8" t="s">
        <v>234</v>
      </c>
      <c r="H356" s="11" t="s">
        <v>235</v>
      </c>
      <c r="I356" s="11" t="n">
        <v>9</v>
      </c>
      <c r="J356" s="11"/>
      <c r="K356" s="10" t="str">
        <f aca="false">G356</f>
        <v>Röd kurs</v>
      </c>
      <c r="L356" s="11" t="s">
        <v>236</v>
      </c>
      <c r="M356" s="11" t="str">
        <f aca="false">B356&amp;"_"&amp;F356&amp;"_"&amp;H356&amp;"_"&amp;I356&amp;J356</f>
        <v>1_x1_4x_R_9</v>
      </c>
      <c r="N356" s="11" t="str">
        <f aca="false">A356&amp;"-"&amp;B356&amp;"-"&amp;F356&amp;"-"&amp;H356&amp;"-"&amp;I356&amp;J356</f>
        <v>9789152302484-1-x1_4x-R-9</v>
      </c>
      <c r="O356" s="11" t="str">
        <f aca="false">INDEX([1]'Kap 1'!$E$2:$H$1089,MATCH(Лист1!N356,[1]'Kap 1'!$E$2:$E$1089,0),4)</f>
        <v>Beräkna</v>
      </c>
      <c r="P356" s="11"/>
      <c r="Q356" s="12" t="str">
        <f aca="false">INDEX([1]Freelancer!$A$1140:$J$2572,MATCH(Лист1!M356,[1]Freelancer!$G$1140:$G$2572,0),9)</f>
        <v>Vilket tal är störst av $a = (-8) (-8) (-8) (-8)$ eller $b = (-18)(-18)(-18)$? Besvara frågan utan att göra beräkningen.</v>
      </c>
      <c r="R356" s="8" t="e">
        <f aca="false">IF(INDEX([1]Freelancer!$A$1140:$J$2572,MATCH(Лист1!M356,[1]Freelancer!$G$1140:$G$2572,0),10)=0,"",INDEX([1]Freelancer!$A$1140:$J$2572,MATCH(Лист1!M356,[1]Freelancer!$G$1140:$G$2572,0),10))</f>
        <v>#N/A</v>
      </c>
      <c r="S356" s="13" t="s">
        <v>241</v>
      </c>
      <c r="T356" s="13" t="str">
        <f aca="false">"y"&amp;S356&amp;"y"</f>
        <v>y4_6y</v>
      </c>
      <c r="U356" s="13" t="str">
        <f aca="false">INDEX([1]Lista!$O$2:$S$206,MATCH(Лист1!T356,[1]Lista!$P$2:$P$206,0),3)</f>
        <v>Geometrienheter</v>
      </c>
      <c r="V356" s="13" t="str">
        <f aca="false">INDEX([1]Lista!$O$2:$S$206,MATCH(Лист1!T356,[1]Lista!$P$2:$P$206,0),4)</f>
        <v>G_4_6</v>
      </c>
      <c r="W356" s="13" t="str">
        <f aca="false">INDEX([1]Lista!$O$2:$S$206,MATCH(Лист1!T356,[1]Lista!$P$2:$P$206,0),5)</f>
        <v>Geometrienheter</v>
      </c>
      <c r="X356" s="14" t="s">
        <v>32</v>
      </c>
    </row>
    <row r="357" customFormat="false" ht="35.05" hidden="false" customHeight="false" outlineLevel="0" collapsed="false">
      <c r="A357" s="7" t="n">
        <v>9789152302484</v>
      </c>
      <c r="B357" s="11" t="n">
        <v>1</v>
      </c>
      <c r="C357" s="11" t="s">
        <v>24</v>
      </c>
      <c r="D357" s="8" t="s">
        <v>25</v>
      </c>
      <c r="E357" s="8" t="s">
        <v>26</v>
      </c>
      <c r="F357" s="8" t="s">
        <v>233</v>
      </c>
      <c r="G357" s="8" t="s">
        <v>234</v>
      </c>
      <c r="H357" s="11" t="s">
        <v>235</v>
      </c>
      <c r="I357" s="11" t="n">
        <v>10</v>
      </c>
      <c r="J357" s="11" t="s">
        <v>33</v>
      </c>
      <c r="K357" s="10" t="str">
        <f aca="false">G357</f>
        <v>Röd kurs</v>
      </c>
      <c r="L357" s="11" t="s">
        <v>236</v>
      </c>
      <c r="M357" s="11" t="str">
        <f aca="false">B357&amp;"_"&amp;F357&amp;"_"&amp;H357&amp;"_"&amp;I357&amp;J357</f>
        <v>1_x1_4x_R_10a</v>
      </c>
      <c r="N357" s="11" t="str">
        <f aca="false">A357&amp;"-"&amp;B357&amp;"-"&amp;F357&amp;"-"&amp;H357&amp;"-"&amp;I357&amp;J357</f>
        <v>9789152302484-1-x1_4x-R-10a</v>
      </c>
      <c r="O357" s="11" t="str">
        <f aca="false">INDEX([1]'Kap 1'!$E$2:$H$1089,MATCH(Лист1!N357,[1]'Kap 1'!$E$2:$E$1089,0),4)</f>
        <v>Resonera</v>
      </c>
      <c r="P357" s="11"/>
      <c r="Q357" s="12" t="str">
        <f aca="false">INDEX([1]Freelancer!$A$1140:$J$2572,MATCH(Лист1!M357,[1]Freelancer!$G$1140:$G$2572,0),9)</f>
        <v>$x$ är ett positivt tal och $y - (-x)$. Bestäm om följande påståenden är sanna eller falska. $x^2y &gt;0$</v>
      </c>
      <c r="R357" s="8" t="e">
        <f aca="false">IF(INDEX([1]Freelancer!$A$1140:$J$2572,MATCH(Лист1!M357,[1]Freelancer!$G$1140:$G$2572,0),10)=0,"",INDEX([1]Freelancer!$A$1140:$J$2572,MATCH(Лист1!M357,[1]Freelancer!$G$1140:$G$2572,0),10))</f>
        <v>#N/A</v>
      </c>
      <c r="S357" s="13" t="s">
        <v>222</v>
      </c>
      <c r="T357" s="13" t="str">
        <f aca="false">"y"&amp;S357&amp;"y"</f>
        <v>y2_16y</v>
      </c>
      <c r="U357" s="13" t="str">
        <f aca="false">INDEX([1]Lista!$O$2:$S$206,MATCH(Лист1!T357,[1]Lista!$P$2:$P$206,0),3)</f>
        <v>Moms</v>
      </c>
      <c r="V357" s="13" t="str">
        <f aca="false">INDEX([1]Lista!$O$2:$S$206,MATCH(Лист1!T357,[1]Lista!$P$2:$P$206,0),4)</f>
        <v>SF_2_16</v>
      </c>
      <c r="W357" s="13" t="str">
        <f aca="false">INDEX([1]Lista!$O$2:$S$206,MATCH(Лист1!T357,[1]Lista!$P$2:$P$206,0),5)</f>
        <v>Moms</v>
      </c>
      <c r="X357" s="14" t="s">
        <v>32</v>
      </c>
    </row>
    <row r="358" customFormat="false" ht="35.05" hidden="false" customHeight="false" outlineLevel="0" collapsed="false">
      <c r="A358" s="7" t="n">
        <v>9789152302484</v>
      </c>
      <c r="B358" s="11" t="n">
        <v>1</v>
      </c>
      <c r="C358" s="11" t="s">
        <v>24</v>
      </c>
      <c r="D358" s="8" t="s">
        <v>25</v>
      </c>
      <c r="E358" s="8" t="s">
        <v>26</v>
      </c>
      <c r="F358" s="8" t="s">
        <v>233</v>
      </c>
      <c r="G358" s="8" t="s">
        <v>234</v>
      </c>
      <c r="H358" s="11" t="s">
        <v>235</v>
      </c>
      <c r="I358" s="11" t="n">
        <v>10</v>
      </c>
      <c r="J358" s="11" t="s">
        <v>36</v>
      </c>
      <c r="K358" s="10" t="str">
        <f aca="false">G358</f>
        <v>Röd kurs</v>
      </c>
      <c r="L358" s="11" t="s">
        <v>236</v>
      </c>
      <c r="M358" s="11" t="str">
        <f aca="false">B358&amp;"_"&amp;F358&amp;"_"&amp;H358&amp;"_"&amp;I358&amp;J358</f>
        <v>1_x1_4x_R_10b</v>
      </c>
      <c r="N358" s="11" t="str">
        <f aca="false">A358&amp;"-"&amp;B358&amp;"-"&amp;F358&amp;"-"&amp;H358&amp;"-"&amp;I358&amp;J358</f>
        <v>9789152302484-1-x1_4x-R-10b</v>
      </c>
      <c r="O358" s="11" t="str">
        <f aca="false">INDEX([1]'Kap 1'!$E$2:$H$1089,MATCH(Лист1!N358,[1]'Kap 1'!$E$2:$E$1089,0),4)</f>
        <v>Resonera</v>
      </c>
      <c r="P358" s="11"/>
      <c r="Q358" s="12" t="str">
        <f aca="false">INDEX([1]Freelancer!$A$1140:$J$2572,MATCH(Лист1!M358,[1]Freelancer!$G$1140:$G$2572,0),9)</f>
        <v>$x$ är ett positivt tal och $y - (-x)$. Bestäm om följande påståenden är sanna eller falska. $x + y = 0$</v>
      </c>
      <c r="R358" s="8" t="e">
        <f aca="false">IF(INDEX([1]Freelancer!$A$1140:$J$2572,MATCH(Лист1!M358,[1]Freelancer!$G$1140:$G$2572,0),10)=0,"",INDEX([1]Freelancer!$A$1140:$J$2572,MATCH(Лист1!M358,[1]Freelancer!$G$1140:$G$2572,0),10))</f>
        <v>#N/A</v>
      </c>
      <c r="S358" s="13" t="s">
        <v>204</v>
      </c>
      <c r="T358" s="13" t="str">
        <f aca="false">"y"&amp;S358&amp;"y"</f>
        <v>y3_2_4y</v>
      </c>
      <c r="U358" s="13" t="str">
        <f aca="false">INDEX([1]Lista!$O$2:$S$206,MATCH(Лист1!T358,[1]Lista!$P$2:$P$206,0),3)</f>
        <v>Statistik - Korrelation &amp; regression</v>
      </c>
      <c r="V358" s="13" t="str">
        <f aca="false">INDEX([1]Lista!$O$2:$S$206,MATCH(Лист1!T358,[1]Lista!$P$2:$P$206,0),4)</f>
        <v>SS_3_2</v>
      </c>
      <c r="W358" s="13" t="str">
        <f aca="false">INDEX([1]Lista!$O$2:$S$206,MATCH(Лист1!T358,[1]Lista!$P$2:$P$206,0),5)</f>
        <v>Statistik</v>
      </c>
      <c r="X358" s="14" t="s">
        <v>32</v>
      </c>
    </row>
    <row r="359" customFormat="false" ht="35.05" hidden="false" customHeight="false" outlineLevel="0" collapsed="false">
      <c r="A359" s="7" t="n">
        <v>9789152302484</v>
      </c>
      <c r="B359" s="11" t="n">
        <v>1</v>
      </c>
      <c r="C359" s="11" t="s">
        <v>24</v>
      </c>
      <c r="D359" s="8" t="s">
        <v>25</v>
      </c>
      <c r="E359" s="8" t="s">
        <v>26</v>
      </c>
      <c r="F359" s="8" t="s">
        <v>233</v>
      </c>
      <c r="G359" s="8" t="s">
        <v>234</v>
      </c>
      <c r="H359" s="11" t="s">
        <v>235</v>
      </c>
      <c r="I359" s="11" t="n">
        <v>10</v>
      </c>
      <c r="J359" s="11" t="s">
        <v>38</v>
      </c>
      <c r="K359" s="10" t="str">
        <f aca="false">G359</f>
        <v>Röd kurs</v>
      </c>
      <c r="L359" s="11" t="s">
        <v>236</v>
      </c>
      <c r="M359" s="11" t="str">
        <f aca="false">B359&amp;"_"&amp;F359&amp;"_"&amp;H359&amp;"_"&amp;I359&amp;J359</f>
        <v>1_x1_4x_R_10c</v>
      </c>
      <c r="N359" s="11" t="str">
        <f aca="false">A359&amp;"-"&amp;B359&amp;"-"&amp;F359&amp;"-"&amp;H359&amp;"-"&amp;I359&amp;J359</f>
        <v>9789152302484-1-x1_4x-R-10c</v>
      </c>
      <c r="O359" s="11" t="str">
        <f aca="false">INDEX([1]'Kap 1'!$E$2:$H$1089,MATCH(Лист1!N359,[1]'Kap 1'!$E$2:$E$1089,0),4)</f>
        <v>Resonera</v>
      </c>
      <c r="P359" s="11"/>
      <c r="Q359" s="12" t="str">
        <f aca="false">INDEX([1]Freelancer!$A$1140:$J$2572,MATCH(Лист1!M359,[1]Freelancer!$G$1140:$G$2572,0),9)</f>
        <v>$x$ är ett positivt tal och $y - (-x)$. Bestäm om följande påståenden är sanna eller falska. $xy$ är negativt</v>
      </c>
      <c r="R359" s="8" t="e">
        <f aca="false">IF(INDEX([1]Freelancer!$A$1140:$J$2572,MATCH(Лист1!M359,[1]Freelancer!$G$1140:$G$2572,0),10)=0,"",INDEX([1]Freelancer!$A$1140:$J$2572,MATCH(Лист1!M359,[1]Freelancer!$G$1140:$G$2572,0),10))</f>
        <v>#N/A</v>
      </c>
      <c r="S359" s="13" t="s">
        <v>106</v>
      </c>
      <c r="T359" s="13" t="str">
        <f aca="false">"y"&amp;S359&amp;"y"</f>
        <v>y4_21_1y</v>
      </c>
      <c r="U359" s="13" t="str">
        <f aca="false">INDEX([1]Lista!$O$2:$S$206,MATCH(Лист1!T359,[1]Lista!$P$2:$P$206,0),3)</f>
        <v>Triangeln - Rätvinkliga trianglar</v>
      </c>
      <c r="V359" s="13" t="str">
        <f aca="false">INDEX([1]Lista!$O$2:$S$206,MATCH(Лист1!T359,[1]Lista!$P$2:$P$206,0),4)</f>
        <v>G_4_21</v>
      </c>
      <c r="W359" s="13" t="str">
        <f aca="false">INDEX([1]Lista!$O$2:$S$206,MATCH(Лист1!T359,[1]Lista!$P$2:$P$206,0),5)</f>
        <v>Triangeln</v>
      </c>
      <c r="X359" s="14" t="s">
        <v>32</v>
      </c>
    </row>
    <row r="360" customFormat="false" ht="35.05" hidden="false" customHeight="false" outlineLevel="0" collapsed="false">
      <c r="A360" s="7" t="n">
        <v>9789152302484</v>
      </c>
      <c r="B360" s="11" t="n">
        <v>1</v>
      </c>
      <c r="C360" s="11" t="s">
        <v>24</v>
      </c>
      <c r="D360" s="8" t="s">
        <v>25</v>
      </c>
      <c r="E360" s="8" t="s">
        <v>26</v>
      </c>
      <c r="F360" s="8" t="s">
        <v>233</v>
      </c>
      <c r="G360" s="8" t="s">
        <v>234</v>
      </c>
      <c r="H360" s="11" t="s">
        <v>235</v>
      </c>
      <c r="I360" s="11" t="n">
        <v>10</v>
      </c>
      <c r="J360" s="11" t="s">
        <v>40</v>
      </c>
      <c r="K360" s="10" t="str">
        <f aca="false">G360</f>
        <v>Röd kurs</v>
      </c>
      <c r="L360" s="11" t="s">
        <v>236</v>
      </c>
      <c r="M360" s="11" t="str">
        <f aca="false">B360&amp;"_"&amp;F360&amp;"_"&amp;H360&amp;"_"&amp;I360&amp;J360</f>
        <v>1_x1_4x_R_10d</v>
      </c>
      <c r="N360" s="11" t="str">
        <f aca="false">A360&amp;"-"&amp;B360&amp;"-"&amp;F360&amp;"-"&amp;H360&amp;"-"&amp;I360&amp;J360</f>
        <v>9789152302484-1-x1_4x-R-10d</v>
      </c>
      <c r="O360" s="11" t="str">
        <f aca="false">INDEX([1]'Kap 1'!$E$2:$H$1089,MATCH(Лист1!N360,[1]'Kap 1'!$E$2:$E$1089,0),4)</f>
        <v>Resonera</v>
      </c>
      <c r="P360" s="11"/>
      <c r="Q360" s="12" t="str">
        <f aca="false">INDEX([1]Freelancer!$A$1140:$J$2572,MATCH(Лист1!M360,[1]Freelancer!$G$1140:$G$2572,0),9)</f>
        <v>$x$ är ett positivt tal och $y - (-x)$. Bestäm om följande påståenden är sanna eller falska. $xy^2$ är positivt</v>
      </c>
      <c r="R360" s="8" t="e">
        <f aca="false">IF(INDEX([1]Freelancer!$A$1140:$J$2572,MATCH(Лист1!M360,[1]Freelancer!$G$1140:$G$2572,0),10)=0,"",INDEX([1]Freelancer!$A$1140:$J$2572,MATCH(Лист1!M360,[1]Freelancer!$G$1140:$G$2572,0),10))</f>
        <v>#N/A</v>
      </c>
      <c r="S360" s="13" t="s">
        <v>107</v>
      </c>
      <c r="T360" s="13" t="str">
        <f aca="false">"y"&amp;S360&amp;"y"</f>
        <v>y1_1y</v>
      </c>
      <c r="U360" s="13" t="str">
        <f aca="false">INDEX([1]Lista!$O$2:$S$206,MATCH(Лист1!T360,[1]Lista!$P$2:$P$206,0),3)</f>
        <v>Algebra</v>
      </c>
      <c r="V360" s="13" t="str">
        <f aca="false">INDEX([1]Lista!$O$2:$S$206,MATCH(Лист1!T360,[1]Lista!$P$2:$P$206,0),4)</f>
        <v>T_1_1</v>
      </c>
      <c r="W360" s="13" t="str">
        <f aca="false">INDEX([1]Lista!$O$2:$S$206,MATCH(Лист1!T360,[1]Lista!$P$2:$P$206,0),5)</f>
        <v>Algebra</v>
      </c>
      <c r="X360" s="14" t="s">
        <v>32</v>
      </c>
    </row>
    <row r="361" customFormat="false" ht="15.65" hidden="false" customHeight="false" outlineLevel="0" collapsed="false">
      <c r="A361" s="7" t="n">
        <v>9789152302484</v>
      </c>
      <c r="B361" s="11" t="n">
        <v>1</v>
      </c>
      <c r="C361" s="11" t="s">
        <v>24</v>
      </c>
      <c r="D361" s="8" t="s">
        <v>25</v>
      </c>
      <c r="E361" s="8" t="s">
        <v>26</v>
      </c>
      <c r="F361" s="8" t="s">
        <v>233</v>
      </c>
      <c r="G361" s="8" t="s">
        <v>234</v>
      </c>
      <c r="H361" s="11" t="s">
        <v>235</v>
      </c>
      <c r="I361" s="11" t="n">
        <v>11</v>
      </c>
      <c r="J361" s="11" t="s">
        <v>33</v>
      </c>
      <c r="K361" s="10" t="str">
        <f aca="false">G361</f>
        <v>Röd kurs</v>
      </c>
      <c r="L361" s="11" t="s">
        <v>236</v>
      </c>
      <c r="M361" s="11" t="str">
        <f aca="false">B361&amp;"_"&amp;F361&amp;"_"&amp;H361&amp;"_"&amp;I361&amp;J361</f>
        <v>1_x1_4x_R_11a</v>
      </c>
      <c r="N361" s="11" t="str">
        <f aca="false">A361&amp;"-"&amp;B361&amp;"-"&amp;F361&amp;"-"&amp;H361&amp;"-"&amp;I361&amp;J361</f>
        <v>9789152302484-1-x1_4x-R-11a</v>
      </c>
      <c r="O361" s="11" t="str">
        <f aca="false">INDEX([1]'Kap 1'!$E$2:$H$1089,MATCH(Лист1!N361,[1]'Kap 1'!$E$2:$E$1089,0),4)</f>
        <v>Beräkna</v>
      </c>
      <c r="P361" s="11"/>
      <c r="Q361" s="12" t="str">
        <f aca="false">INDEX([1]Freelancer!$A$1140:$J$2572,MATCH(Лист1!M361,[1]Freelancer!$G$1140:$G$2572,0),9)</f>
        <v>$\sqrt{2} \cdot \sqrt{50}$</v>
      </c>
      <c r="R361" s="8" t="s">
        <v>242</v>
      </c>
      <c r="S361" s="13" t="s">
        <v>128</v>
      </c>
      <c r="T361" s="13" t="str">
        <f aca="false">"y"&amp;S361&amp;"y"</f>
        <v>y2_19y</v>
      </c>
      <c r="U361" s="13" t="str">
        <f aca="false">INDEX([1]Lista!$O$2:$S$206,MATCH(Лист1!T361,[1]Lista!$P$2:$P$206,0),3)</f>
        <v>Procent - Intro</v>
      </c>
      <c r="V361" s="13" t="str">
        <f aca="false">INDEX([1]Lista!$O$2:$S$206,MATCH(Лист1!T361,[1]Lista!$P$2:$P$206,0),4)</f>
        <v>SF_2_19</v>
      </c>
      <c r="W361" s="13" t="str">
        <f aca="false">INDEX([1]Lista!$O$2:$S$206,MATCH(Лист1!T361,[1]Lista!$P$2:$P$206,0),5)</f>
        <v>Procent</v>
      </c>
      <c r="X361" s="14" t="s">
        <v>32</v>
      </c>
    </row>
    <row r="362" customFormat="false" ht="15.65" hidden="false" customHeight="false" outlineLevel="0" collapsed="false">
      <c r="A362" s="7" t="n">
        <v>9789152302484</v>
      </c>
      <c r="B362" s="11" t="n">
        <v>1</v>
      </c>
      <c r="C362" s="11" t="s">
        <v>24</v>
      </c>
      <c r="D362" s="8" t="s">
        <v>25</v>
      </c>
      <c r="E362" s="8" t="s">
        <v>26</v>
      </c>
      <c r="F362" s="8" t="s">
        <v>233</v>
      </c>
      <c r="G362" s="8" t="s">
        <v>234</v>
      </c>
      <c r="H362" s="11" t="s">
        <v>235</v>
      </c>
      <c r="I362" s="11" t="n">
        <v>11</v>
      </c>
      <c r="J362" s="11" t="s">
        <v>36</v>
      </c>
      <c r="K362" s="10" t="str">
        <f aca="false">G362</f>
        <v>Röd kurs</v>
      </c>
      <c r="L362" s="11" t="s">
        <v>236</v>
      </c>
      <c r="M362" s="11" t="str">
        <f aca="false">B362&amp;"_"&amp;F362&amp;"_"&amp;H362&amp;"_"&amp;I362&amp;J362</f>
        <v>1_x1_4x_R_11b</v>
      </c>
      <c r="N362" s="11" t="str">
        <f aca="false">A362&amp;"-"&amp;B362&amp;"-"&amp;F362&amp;"-"&amp;H362&amp;"-"&amp;I362&amp;J362</f>
        <v>9789152302484-1-x1_4x-R-11b</v>
      </c>
      <c r="O362" s="11" t="str">
        <f aca="false">INDEX([1]'Kap 1'!$E$2:$H$1089,MATCH(Лист1!N362,[1]'Kap 1'!$E$2:$E$1089,0),4)</f>
        <v>Beräkna</v>
      </c>
      <c r="P362" s="11"/>
      <c r="Q362" s="12" t="str">
        <f aca="false">INDEX([1]Freelancer!$A$1140:$J$2572,MATCH(Лист1!M362,[1]Freelancer!$G$1140:$G$2572,0),9)</f>
        <v>$\sqrt{2} \cdot \sqrt{8}$</v>
      </c>
      <c r="R362" s="8" t="s">
        <v>242</v>
      </c>
      <c r="S362" s="13" t="s">
        <v>125</v>
      </c>
      <c r="T362" s="13" t="str">
        <f aca="false">"y"&amp;S362&amp;"y"</f>
        <v>y2_8_9y</v>
      </c>
      <c r="U362" s="13" t="str">
        <f aca="false">INDEX([1]Lista!$O$2:$S$206,MATCH(Лист1!T362,[1]Lista!$P$2:$P$206,0),3)</f>
        <v>Funktioner - Linjära funktioner</v>
      </c>
      <c r="V362" s="13" t="str">
        <f aca="false">INDEX([1]Lista!$O$2:$S$206,MATCH(Лист1!T362,[1]Lista!$P$2:$P$206,0),4)</f>
        <v>SF_2_8</v>
      </c>
      <c r="W362" s="13" t="str">
        <f aca="false">INDEX([1]Lista!$O$2:$S$206,MATCH(Лист1!T362,[1]Lista!$P$2:$P$206,0),5)</f>
        <v>Funktioner</v>
      </c>
      <c r="X362" s="14" t="s">
        <v>32</v>
      </c>
    </row>
    <row r="363" customFormat="false" ht="15.65" hidden="false" customHeight="false" outlineLevel="0" collapsed="false">
      <c r="A363" s="7" t="n">
        <v>9789152302484</v>
      </c>
      <c r="B363" s="11" t="n">
        <v>1</v>
      </c>
      <c r="C363" s="11" t="s">
        <v>24</v>
      </c>
      <c r="D363" s="8" t="s">
        <v>25</v>
      </c>
      <c r="E363" s="8" t="s">
        <v>26</v>
      </c>
      <c r="F363" s="8" t="s">
        <v>233</v>
      </c>
      <c r="G363" s="8" t="s">
        <v>234</v>
      </c>
      <c r="H363" s="11" t="s">
        <v>235</v>
      </c>
      <c r="I363" s="11" t="n">
        <v>11</v>
      </c>
      <c r="J363" s="11" t="s">
        <v>38</v>
      </c>
      <c r="K363" s="10" t="str">
        <f aca="false">G363</f>
        <v>Röd kurs</v>
      </c>
      <c r="L363" s="11" t="s">
        <v>236</v>
      </c>
      <c r="M363" s="11" t="str">
        <f aca="false">B363&amp;"_"&amp;F363&amp;"_"&amp;H363&amp;"_"&amp;I363&amp;J363</f>
        <v>1_x1_4x_R_11c</v>
      </c>
      <c r="N363" s="11" t="str">
        <f aca="false">A363&amp;"-"&amp;B363&amp;"-"&amp;F363&amp;"-"&amp;H363&amp;"-"&amp;I363&amp;J363</f>
        <v>9789152302484-1-x1_4x-R-11c</v>
      </c>
      <c r="O363" s="11" t="str">
        <f aca="false">INDEX([1]'Kap 1'!$E$2:$H$1089,MATCH(Лист1!N363,[1]'Kap 1'!$E$2:$E$1089,0),4)</f>
        <v>Beräkna</v>
      </c>
      <c r="P363" s="11"/>
      <c r="Q363" s="12" t="str">
        <f aca="false">INDEX([1]Freelancer!$A$1140:$J$2572,MATCH(Лист1!M363,[1]Freelancer!$G$1140:$G$2572,0),9)</f>
        <v>$\sqrt{3} \cdot \sqrt{27}$</v>
      </c>
      <c r="R363" s="8" t="s">
        <v>242</v>
      </c>
      <c r="S363" s="13" t="s">
        <v>70</v>
      </c>
      <c r="T363" s="13" t="str">
        <f aca="false">"y"&amp;S363&amp;"y"</f>
        <v>y1_17_6y</v>
      </c>
      <c r="U363" s="13" t="str">
        <f aca="false">INDEX([1]Lista!$O$2:$S$206,MATCH(Лист1!T363,[1]Lista!$P$2:$P$206,0),3)</f>
        <v>Tal - Positiva tal</v>
      </c>
      <c r="V363" s="13" t="str">
        <f aca="false">INDEX([1]Lista!$O$2:$S$206,MATCH(Лист1!T363,[1]Lista!$P$2:$P$206,0),4)</f>
        <v>T_1_17</v>
      </c>
      <c r="W363" s="13" t="str">
        <f aca="false">INDEX([1]Lista!$O$2:$S$206,MATCH(Лист1!T363,[1]Lista!$P$2:$P$206,0),5)</f>
        <v>Tal</v>
      </c>
      <c r="X363" s="14" t="s">
        <v>32</v>
      </c>
    </row>
    <row r="364" customFormat="false" ht="15.65" hidden="false" customHeight="false" outlineLevel="0" collapsed="false">
      <c r="A364" s="7" t="n">
        <v>9789152302484</v>
      </c>
      <c r="B364" s="11" t="n">
        <v>1</v>
      </c>
      <c r="C364" s="11" t="s">
        <v>24</v>
      </c>
      <c r="D364" s="8" t="s">
        <v>25</v>
      </c>
      <c r="E364" s="8" t="s">
        <v>26</v>
      </c>
      <c r="F364" s="8" t="s">
        <v>233</v>
      </c>
      <c r="G364" s="8" t="s">
        <v>234</v>
      </c>
      <c r="H364" s="11" t="s">
        <v>235</v>
      </c>
      <c r="I364" s="11" t="n">
        <v>12</v>
      </c>
      <c r="J364" s="11" t="s">
        <v>33</v>
      </c>
      <c r="K364" s="10" t="str">
        <f aca="false">G364</f>
        <v>Röd kurs</v>
      </c>
      <c r="L364" s="11" t="s">
        <v>236</v>
      </c>
      <c r="M364" s="11" t="str">
        <f aca="false">B364&amp;"_"&amp;F364&amp;"_"&amp;H364&amp;"_"&amp;I364&amp;J364</f>
        <v>1_x1_4x_R_12a</v>
      </c>
      <c r="N364" s="11" t="str">
        <f aca="false">A364&amp;"-"&amp;B364&amp;"-"&amp;F364&amp;"-"&amp;H364&amp;"-"&amp;I364&amp;J364</f>
        <v>9789152302484-1-x1_4x-R-12a</v>
      </c>
      <c r="O364" s="11" t="str">
        <f aca="false">INDEX([1]'Kap 1'!$E$2:$H$1089,MATCH(Лист1!N364,[1]'Kap 1'!$E$2:$E$1089,0),4)</f>
        <v>Beräkna</v>
      </c>
      <c r="P364" s="11"/>
      <c r="Q364" s="12" t="str">
        <f aca="false">INDEX([1]Freelancer!$A$1140:$J$2572,MATCH(Лист1!M364,[1]Freelancer!$G$1140:$G$2572,0),9)</f>
        <v>$\sqrt{2} \cdot \sqrt{2}$</v>
      </c>
      <c r="R364" s="8" t="s">
        <v>242</v>
      </c>
      <c r="S364" s="13" t="s">
        <v>159</v>
      </c>
      <c r="T364" s="13" t="str">
        <f aca="false">"y"&amp;S364&amp;"y"</f>
        <v>y1_10_1y</v>
      </c>
      <c r="U364" s="13" t="str">
        <f aca="false">INDEX([1]Lista!$O$2:$S$206,MATCH(Лист1!T364,[1]Lista!$P$2:$P$206,0),3)</f>
        <v>Addition &amp; subtraktion</v>
      </c>
      <c r="V364" s="13" t="str">
        <f aca="false">INDEX([1]Lista!$O$2:$S$206,MATCH(Лист1!T364,[1]Lista!$P$2:$P$206,0),4)</f>
        <v>T_1_10</v>
      </c>
      <c r="W364" s="13" t="str">
        <f aca="false">INDEX([1]Lista!$O$2:$S$206,MATCH(Лист1!T364,[1]Lista!$P$2:$P$206,0),5)</f>
        <v>Olika räknemetoder</v>
      </c>
      <c r="X364" s="14" t="s">
        <v>32</v>
      </c>
    </row>
    <row r="365" customFormat="false" ht="15.65" hidden="false" customHeight="false" outlineLevel="0" collapsed="false">
      <c r="A365" s="7" t="n">
        <v>9789152302484</v>
      </c>
      <c r="B365" s="11" t="n">
        <v>1</v>
      </c>
      <c r="C365" s="11" t="s">
        <v>24</v>
      </c>
      <c r="D365" s="8" t="s">
        <v>25</v>
      </c>
      <c r="E365" s="8" t="s">
        <v>26</v>
      </c>
      <c r="F365" s="8" t="s">
        <v>233</v>
      </c>
      <c r="G365" s="8" t="s">
        <v>234</v>
      </c>
      <c r="H365" s="11" t="s">
        <v>235</v>
      </c>
      <c r="I365" s="11" t="n">
        <v>12</v>
      </c>
      <c r="J365" s="11" t="s">
        <v>36</v>
      </c>
      <c r="K365" s="10" t="str">
        <f aca="false">G365</f>
        <v>Röd kurs</v>
      </c>
      <c r="L365" s="11" t="s">
        <v>236</v>
      </c>
      <c r="M365" s="11" t="str">
        <f aca="false">B365&amp;"_"&amp;F365&amp;"_"&amp;H365&amp;"_"&amp;I365&amp;J365</f>
        <v>1_x1_4x_R_12b</v>
      </c>
      <c r="N365" s="11" t="str">
        <f aca="false">A365&amp;"-"&amp;B365&amp;"-"&amp;F365&amp;"-"&amp;H365&amp;"-"&amp;I365&amp;J365</f>
        <v>9789152302484-1-x1_4x-R-12b</v>
      </c>
      <c r="O365" s="11" t="str">
        <f aca="false">INDEX([1]'Kap 1'!$E$2:$H$1089,MATCH(Лист1!N365,[1]'Kap 1'!$E$2:$E$1089,0),4)</f>
        <v>Beräkna</v>
      </c>
      <c r="P365" s="11"/>
      <c r="Q365" s="12" t="str">
        <f aca="false">INDEX([1]Freelancer!$A$1140:$J$2572,MATCH(Лист1!M365,[1]Freelancer!$G$1140:$G$2572,0),9)</f>
        <v>$\sqrt{b} \cdot \sqrt{b}$</v>
      </c>
      <c r="R365" s="8" t="s">
        <v>242</v>
      </c>
      <c r="S365" s="13" t="s">
        <v>243</v>
      </c>
      <c r="T365" s="13" t="str">
        <f aca="false">"y"&amp;S365&amp;"y"</f>
        <v>y1_2_1y</v>
      </c>
      <c r="U365" s="13" t="str">
        <f aca="false">INDEX([1]Lista!$O$2:$S$206,MATCH(Лист1!T365,[1]Lista!$P$2:$P$206,0),3)</f>
        <v>Bråk - Addera och subtrahera bråk</v>
      </c>
      <c r="V365" s="13" t="str">
        <f aca="false">INDEX([1]Lista!$O$2:$S$206,MATCH(Лист1!T365,[1]Lista!$P$2:$P$206,0),4)</f>
        <v>T_1_2</v>
      </c>
      <c r="W365" s="13" t="str">
        <f aca="false">INDEX([1]Lista!$O$2:$S$206,MATCH(Лист1!T365,[1]Lista!$P$2:$P$206,0),5)</f>
        <v>Bråk</v>
      </c>
      <c r="X365" s="14" t="s">
        <v>32</v>
      </c>
    </row>
    <row r="366" customFormat="false" ht="15.65" hidden="false" customHeight="false" outlineLevel="0" collapsed="false">
      <c r="A366" s="7" t="n">
        <v>9789152302484</v>
      </c>
      <c r="B366" s="11" t="n">
        <v>1</v>
      </c>
      <c r="C366" s="11" t="s">
        <v>24</v>
      </c>
      <c r="D366" s="8" t="s">
        <v>25</v>
      </c>
      <c r="E366" s="8" t="s">
        <v>26</v>
      </c>
      <c r="F366" s="8" t="s">
        <v>233</v>
      </c>
      <c r="G366" s="8" t="s">
        <v>234</v>
      </c>
      <c r="H366" s="11" t="s">
        <v>235</v>
      </c>
      <c r="I366" s="11" t="n">
        <v>12</v>
      </c>
      <c r="J366" s="11" t="s">
        <v>38</v>
      </c>
      <c r="K366" s="10" t="str">
        <f aca="false">G366</f>
        <v>Röd kurs</v>
      </c>
      <c r="L366" s="11" t="s">
        <v>236</v>
      </c>
      <c r="M366" s="11" t="str">
        <f aca="false">B366&amp;"_"&amp;F366&amp;"_"&amp;H366&amp;"_"&amp;I366&amp;J366</f>
        <v>1_x1_4x_R_12c</v>
      </c>
      <c r="N366" s="11" t="str">
        <f aca="false">A366&amp;"-"&amp;B366&amp;"-"&amp;F366&amp;"-"&amp;H366&amp;"-"&amp;I366&amp;J366</f>
        <v>9789152302484-1-x1_4x-R-12c</v>
      </c>
      <c r="O366" s="11" t="str">
        <f aca="false">INDEX([1]'Kap 1'!$E$2:$H$1089,MATCH(Лист1!N366,[1]'Kap 1'!$E$2:$E$1089,0),4)</f>
        <v>Beräkna</v>
      </c>
      <c r="P366" s="11"/>
      <c r="Q366" s="12" t="str">
        <f aca="false">INDEX([1]Freelancer!$A$1140:$J$2572,MATCH(Лист1!M366,[1]Freelancer!$G$1140:$G$2572,0),9)</f>
        <v>$\sqrt{2x} \cdot \sqrt{x}$</v>
      </c>
      <c r="R366" s="8" t="s">
        <v>242</v>
      </c>
      <c r="S366" s="13" t="s">
        <v>58</v>
      </c>
      <c r="T366" s="13" t="str">
        <f aca="false">"y"&amp;S366&amp;"y"</f>
        <v>y2_1_2y</v>
      </c>
      <c r="U366" s="13" t="str">
        <f aca="false">INDEX([1]Lista!$O$2:$S$206,MATCH(Лист1!T366,[1]Lista!$P$2:$P$206,0),3)</f>
        <v>Andragradsfunktionen - Funktionens nollställen</v>
      </c>
      <c r="V366" s="13" t="str">
        <f aca="false">INDEX([1]Lista!$O$2:$S$206,MATCH(Лист1!T366,[1]Lista!$P$2:$P$206,0),4)</f>
        <v>SF_2_1</v>
      </c>
      <c r="W366" s="13" t="str">
        <f aca="false">INDEX([1]Lista!$O$2:$S$206,MATCH(Лист1!T366,[1]Lista!$P$2:$P$206,0),5)</f>
        <v>Andragradsfunktionen</v>
      </c>
      <c r="X366" s="14" t="s">
        <v>32</v>
      </c>
    </row>
    <row r="367" customFormat="false" ht="15.65" hidden="false" customHeight="false" outlineLevel="0" collapsed="false">
      <c r="A367" s="7" t="n">
        <v>9789152302484</v>
      </c>
      <c r="B367" s="11" t="n">
        <v>1</v>
      </c>
      <c r="C367" s="11" t="s">
        <v>24</v>
      </c>
      <c r="D367" s="8" t="s">
        <v>25</v>
      </c>
      <c r="E367" s="8" t="s">
        <v>26</v>
      </c>
      <c r="F367" s="8" t="s">
        <v>233</v>
      </c>
      <c r="G367" s="8" t="s">
        <v>234</v>
      </c>
      <c r="H367" s="11" t="s">
        <v>235</v>
      </c>
      <c r="I367" s="11" t="n">
        <v>13</v>
      </c>
      <c r="J367" s="11" t="s">
        <v>33</v>
      </c>
      <c r="K367" s="10" t="str">
        <f aca="false">G367</f>
        <v>Röd kurs</v>
      </c>
      <c r="L367" s="11" t="s">
        <v>236</v>
      </c>
      <c r="M367" s="11" t="str">
        <f aca="false">B367&amp;"_"&amp;F367&amp;"_"&amp;H367&amp;"_"&amp;I367&amp;J367</f>
        <v>1_x1_4x_R_13a</v>
      </c>
      <c r="N367" s="11" t="str">
        <f aca="false">A367&amp;"-"&amp;B367&amp;"-"&amp;F367&amp;"-"&amp;H367&amp;"-"&amp;I367&amp;J367</f>
        <v>9789152302484-1-x1_4x-R-13a</v>
      </c>
      <c r="O367" s="11" t="str">
        <f aca="false">INDEX([1]'Kap 1'!$E$2:$H$1089,MATCH(Лист1!N367,[1]'Kap 1'!$E$2:$E$1089,0),4)</f>
        <v>Beräkna</v>
      </c>
      <c r="P367" s="11"/>
      <c r="Q367" s="12" t="str">
        <f aca="false">INDEX([1]Freelancer!$A$1140:$J$2572,MATCH(Лист1!M367,[1]Freelancer!$G$1140:$G$2572,0),9)</f>
        <v>$(\sqrt{3})^2$</v>
      </c>
      <c r="R367" s="8" t="s">
        <v>242</v>
      </c>
      <c r="S367" s="13" t="s">
        <v>98</v>
      </c>
      <c r="T367" s="13" t="str">
        <f aca="false">"y"&amp;S367&amp;"y"</f>
        <v>y2_23y</v>
      </c>
      <c r="U367" s="13" t="str">
        <f aca="false">INDEX([1]Lista!$O$2:$S$206,MATCH(Лист1!T367,[1]Lista!$P$2:$P$206,0),3)</f>
        <v>Talföljder och mönster</v>
      </c>
      <c r="V367" s="13" t="str">
        <f aca="false">INDEX([1]Lista!$O$2:$S$206,MATCH(Лист1!T367,[1]Lista!$P$2:$P$206,0),4)</f>
        <v>SF_2_23</v>
      </c>
      <c r="W367" s="13" t="str">
        <f aca="false">INDEX([1]Lista!$O$2:$S$206,MATCH(Лист1!T367,[1]Lista!$P$2:$P$206,0),5)</f>
        <v>Talföljder och mönster</v>
      </c>
      <c r="X367" s="14" t="s">
        <v>32</v>
      </c>
    </row>
    <row r="368" customFormat="false" ht="15.65" hidden="false" customHeight="false" outlineLevel="0" collapsed="false">
      <c r="A368" s="7" t="n">
        <v>9789152302484</v>
      </c>
      <c r="B368" s="11" t="n">
        <v>1</v>
      </c>
      <c r="C368" s="11" t="s">
        <v>24</v>
      </c>
      <c r="D368" s="8" t="s">
        <v>25</v>
      </c>
      <c r="E368" s="8" t="s">
        <v>26</v>
      </c>
      <c r="F368" s="8" t="s">
        <v>233</v>
      </c>
      <c r="G368" s="8" t="s">
        <v>234</v>
      </c>
      <c r="H368" s="11" t="s">
        <v>235</v>
      </c>
      <c r="I368" s="11" t="n">
        <v>13</v>
      </c>
      <c r="J368" s="11" t="s">
        <v>36</v>
      </c>
      <c r="K368" s="10" t="str">
        <f aca="false">G368</f>
        <v>Röd kurs</v>
      </c>
      <c r="L368" s="11" t="s">
        <v>236</v>
      </c>
      <c r="M368" s="11" t="str">
        <f aca="false">B368&amp;"_"&amp;F368&amp;"_"&amp;H368&amp;"_"&amp;I368&amp;J368</f>
        <v>1_x1_4x_R_13b</v>
      </c>
      <c r="N368" s="11" t="str">
        <f aca="false">A368&amp;"-"&amp;B368&amp;"-"&amp;F368&amp;"-"&amp;H368&amp;"-"&amp;I368&amp;J368</f>
        <v>9789152302484-1-x1_4x-R-13b</v>
      </c>
      <c r="O368" s="11" t="str">
        <f aca="false">INDEX([1]'Kap 1'!$E$2:$H$1089,MATCH(Лист1!N368,[1]'Kap 1'!$E$2:$E$1089,0),4)</f>
        <v>Beräkna</v>
      </c>
      <c r="P368" s="11"/>
      <c r="Q368" s="12" t="str">
        <f aca="false">INDEX([1]Freelancer!$A$1140:$J$2572,MATCH(Лист1!M368,[1]Freelancer!$G$1140:$G$2572,0),9)</f>
        <v>$(\sqrt{x})^2$</v>
      </c>
      <c r="R368" s="8" t="s">
        <v>242</v>
      </c>
      <c r="S368" s="13" t="s">
        <v>71</v>
      </c>
      <c r="T368" s="13" t="str">
        <f aca="false">"y"&amp;S368&amp;"y"</f>
        <v>y1_5_2y</v>
      </c>
      <c r="U368" s="13" t="str">
        <f aca="false">INDEX([1]Lista!$O$2:$S$206,MATCH(Лист1!T368,[1]Lista!$P$2:$P$206,0),3)</f>
        <v>Ekvationssystem - Grafisk lösning</v>
      </c>
      <c r="V368" s="13" t="str">
        <f aca="false">INDEX([1]Lista!$O$2:$S$206,MATCH(Лист1!T368,[1]Lista!$P$2:$P$206,0),4)</f>
        <v>T_1_5</v>
      </c>
      <c r="W368" s="13" t="str">
        <f aca="false">INDEX([1]Lista!$O$2:$S$206,MATCH(Лист1!T368,[1]Lista!$P$2:$P$206,0),5)</f>
        <v>Ekvationssystem</v>
      </c>
      <c r="X368" s="14" t="s">
        <v>32</v>
      </c>
    </row>
    <row r="369" customFormat="false" ht="15.65" hidden="false" customHeight="false" outlineLevel="0" collapsed="false">
      <c r="A369" s="7" t="n">
        <v>9789152302484</v>
      </c>
      <c r="B369" s="11" t="n">
        <v>1</v>
      </c>
      <c r="C369" s="11" t="s">
        <v>24</v>
      </c>
      <c r="D369" s="8" t="s">
        <v>25</v>
      </c>
      <c r="E369" s="8" t="s">
        <v>26</v>
      </c>
      <c r="F369" s="8" t="s">
        <v>233</v>
      </c>
      <c r="G369" s="8" t="s">
        <v>234</v>
      </c>
      <c r="H369" s="11" t="s">
        <v>235</v>
      </c>
      <c r="I369" s="11" t="n">
        <v>13</v>
      </c>
      <c r="J369" s="11" t="s">
        <v>38</v>
      </c>
      <c r="K369" s="10" t="str">
        <f aca="false">G369</f>
        <v>Röd kurs</v>
      </c>
      <c r="L369" s="11" t="s">
        <v>236</v>
      </c>
      <c r="M369" s="11" t="str">
        <f aca="false">B369&amp;"_"&amp;F369&amp;"_"&amp;H369&amp;"_"&amp;I369&amp;J369</f>
        <v>1_x1_4x_R_13c</v>
      </c>
      <c r="N369" s="11" t="str">
        <f aca="false">A369&amp;"-"&amp;B369&amp;"-"&amp;F369&amp;"-"&amp;H369&amp;"-"&amp;I369&amp;J369</f>
        <v>9789152302484-1-x1_4x-R-13c</v>
      </c>
      <c r="O369" s="11" t="str">
        <f aca="false">INDEX([1]'Kap 1'!$E$2:$H$1089,MATCH(Лист1!N369,[1]'Kap 1'!$E$2:$E$1089,0),4)</f>
        <v>Beräkna</v>
      </c>
      <c r="P369" s="11"/>
      <c r="Q369" s="12" t="str">
        <f aca="false">INDEX([1]Freelancer!$A$1140:$J$2572,MATCH(Лист1!M369,[1]Freelancer!$G$1140:$G$2572,0),9)</f>
        <v>$(\sqrt{3c})^2$</v>
      </c>
      <c r="R369" s="8" t="s">
        <v>242</v>
      </c>
      <c r="S369" s="13" t="s">
        <v>76</v>
      </c>
      <c r="T369" s="13" t="str">
        <f aca="false">"y"&amp;S369&amp;"y"</f>
        <v>y4_22_7y</v>
      </c>
      <c r="U369" s="13" t="str">
        <f aca="false">INDEX([1]Lista!$O$2:$S$206,MATCH(Лист1!T369,[1]Lista!$P$2:$P$206,0),3)</f>
        <v>Trigonometri - Enhetscirkeln</v>
      </c>
      <c r="V369" s="13" t="str">
        <f aca="false">INDEX([1]Lista!$O$2:$S$206,MATCH(Лист1!T369,[1]Lista!$P$2:$P$206,0),4)</f>
        <v>G_4_22</v>
      </c>
      <c r="W369" s="13" t="str">
        <f aca="false">INDEX([1]Lista!$O$2:$S$206,MATCH(Лист1!T369,[1]Lista!$P$2:$P$206,0),5)</f>
        <v>Trigonometri</v>
      </c>
      <c r="X369" s="14" t="s">
        <v>32</v>
      </c>
    </row>
    <row r="370" customFormat="false" ht="15.65" hidden="false" customHeight="false" outlineLevel="0" collapsed="false">
      <c r="A370" s="7" t="n">
        <v>9789152302484</v>
      </c>
      <c r="B370" s="11" t="n">
        <v>1</v>
      </c>
      <c r="C370" s="11" t="s">
        <v>24</v>
      </c>
      <c r="D370" s="8" t="s">
        <v>25</v>
      </c>
      <c r="E370" s="8" t="s">
        <v>26</v>
      </c>
      <c r="F370" s="8" t="s">
        <v>233</v>
      </c>
      <c r="G370" s="8" t="s">
        <v>234</v>
      </c>
      <c r="H370" s="11" t="s">
        <v>235</v>
      </c>
      <c r="I370" s="11" t="n">
        <v>14</v>
      </c>
      <c r="J370" s="11" t="s">
        <v>33</v>
      </c>
      <c r="K370" s="10" t="str">
        <f aca="false">G370</f>
        <v>Röd kurs</v>
      </c>
      <c r="L370" s="11" t="s">
        <v>236</v>
      </c>
      <c r="M370" s="11" t="str">
        <f aca="false">B370&amp;"_"&amp;F370&amp;"_"&amp;H370&amp;"_"&amp;I370&amp;J370</f>
        <v>1_x1_4x_R_14a</v>
      </c>
      <c r="N370" s="11" t="str">
        <f aca="false">A370&amp;"-"&amp;B370&amp;"-"&amp;F370&amp;"-"&amp;H370&amp;"-"&amp;I370&amp;J370</f>
        <v>9789152302484-1-x1_4x-R-14a</v>
      </c>
      <c r="O370" s="11" t="str">
        <f aca="false">INDEX([1]'Kap 1'!$E$2:$H$1089,MATCH(Лист1!N370,[1]'Kap 1'!$E$2:$E$1089,0),4)</f>
        <v>Beräkna</v>
      </c>
      <c r="P370" s="11"/>
      <c r="Q370" s="12" t="str">
        <f aca="false">INDEX([1]Freelancer!$A$1140:$J$2572,MATCH(Лист1!M370,[1]Freelancer!$G$1140:$G$2572,0),9)</f>
        <v>$\sqrt{12,5} \cdot \sqrt{2}$</v>
      </c>
      <c r="R370" s="8" t="s">
        <v>242</v>
      </c>
      <c r="S370" s="13" t="s">
        <v>100</v>
      </c>
      <c r="T370" s="13" t="str">
        <f aca="false">"y"&amp;S370&amp;"y"</f>
        <v>y1_19_2y</v>
      </c>
      <c r="U370" s="13" t="str">
        <f aca="false">INDEX([1]Lista!$O$2:$S$206,MATCH(Лист1!T370,[1]Lista!$P$2:$P$206,0),3)</f>
        <v>Talsystem - Vårt talsystem</v>
      </c>
      <c r="V370" s="13" t="str">
        <f aca="false">INDEX([1]Lista!$O$2:$S$206,MATCH(Лист1!T370,[1]Lista!$P$2:$P$206,0),4)</f>
        <v>T_1_19</v>
      </c>
      <c r="W370" s="13" t="str">
        <f aca="false">INDEX([1]Lista!$O$2:$S$206,MATCH(Лист1!T370,[1]Lista!$P$2:$P$206,0),5)</f>
        <v>Talsystem</v>
      </c>
      <c r="X370" s="14" t="s">
        <v>32</v>
      </c>
    </row>
    <row r="371" customFormat="false" ht="15.65" hidden="false" customHeight="false" outlineLevel="0" collapsed="false">
      <c r="A371" s="7" t="n">
        <v>9789152302484</v>
      </c>
      <c r="B371" s="11" t="n">
        <v>1</v>
      </c>
      <c r="C371" s="11" t="s">
        <v>24</v>
      </c>
      <c r="D371" s="8" t="s">
        <v>25</v>
      </c>
      <c r="E371" s="8" t="s">
        <v>26</v>
      </c>
      <c r="F371" s="8" t="s">
        <v>233</v>
      </c>
      <c r="G371" s="8" t="s">
        <v>234</v>
      </c>
      <c r="H371" s="11" t="s">
        <v>235</v>
      </c>
      <c r="I371" s="11" t="n">
        <v>14</v>
      </c>
      <c r="J371" s="11" t="s">
        <v>36</v>
      </c>
      <c r="K371" s="10" t="str">
        <f aca="false">G371</f>
        <v>Röd kurs</v>
      </c>
      <c r="L371" s="11" t="s">
        <v>236</v>
      </c>
      <c r="M371" s="11" t="str">
        <f aca="false">B371&amp;"_"&amp;F371&amp;"_"&amp;H371&amp;"_"&amp;I371&amp;J371</f>
        <v>1_x1_4x_R_14b</v>
      </c>
      <c r="N371" s="11" t="str">
        <f aca="false">A371&amp;"-"&amp;B371&amp;"-"&amp;F371&amp;"-"&amp;H371&amp;"-"&amp;I371&amp;J371</f>
        <v>9789152302484-1-x1_4x-R-14b</v>
      </c>
      <c r="O371" s="11" t="str">
        <f aca="false">INDEX([1]'Kap 1'!$E$2:$H$1089,MATCH(Лист1!N371,[1]'Kap 1'!$E$2:$E$1089,0),4)</f>
        <v>Beräkna</v>
      </c>
      <c r="P371" s="11"/>
      <c r="Q371" s="12" t="str">
        <f aca="false">INDEX([1]Freelancer!$A$1140:$J$2572,MATCH(Лист1!M371,[1]Freelancer!$G$1140:$G$2572,0),9)</f>
        <v>$\sqrt{40} \cdot \sqrt{0,4}$</v>
      </c>
      <c r="R371" s="8" t="s">
        <v>242</v>
      </c>
      <c r="S371" s="13" t="s">
        <v>244</v>
      </c>
      <c r="T371" s="13" t="str">
        <f aca="false">"y"&amp;S371&amp;"y"</f>
        <v>y1_15_4y</v>
      </c>
      <c r="U371" s="13" t="str">
        <f aca="false">INDEX([1]Lista!$O$2:$S$206,MATCH(Лист1!T371,[1]Lista!$P$2:$P$206,0),3)</f>
        <v>Räkneregler - Negativa tal</v>
      </c>
      <c r="V371" s="13" t="str">
        <f aca="false">INDEX([1]Lista!$O$2:$S$206,MATCH(Лист1!T371,[1]Lista!$P$2:$P$206,0),4)</f>
        <v>T_1_15</v>
      </c>
      <c r="W371" s="13" t="str">
        <f aca="false">INDEX([1]Lista!$O$2:$S$206,MATCH(Лист1!T371,[1]Lista!$P$2:$P$206,0),5)</f>
        <v>Räkneregler</v>
      </c>
      <c r="X371" s="14" t="s">
        <v>32</v>
      </c>
    </row>
    <row r="372" customFormat="false" ht="15.65" hidden="false" customHeight="false" outlineLevel="0" collapsed="false">
      <c r="A372" s="7" t="n">
        <v>9789152302484</v>
      </c>
      <c r="B372" s="11" t="n">
        <v>1</v>
      </c>
      <c r="C372" s="11" t="s">
        <v>24</v>
      </c>
      <c r="D372" s="8" t="s">
        <v>25</v>
      </c>
      <c r="E372" s="8" t="s">
        <v>26</v>
      </c>
      <c r="F372" s="8" t="s">
        <v>233</v>
      </c>
      <c r="G372" s="8" t="s">
        <v>234</v>
      </c>
      <c r="H372" s="11" t="s">
        <v>235</v>
      </c>
      <c r="I372" s="11" t="n">
        <v>14</v>
      </c>
      <c r="J372" s="11" t="s">
        <v>38</v>
      </c>
      <c r="K372" s="10" t="str">
        <f aca="false">G372</f>
        <v>Röd kurs</v>
      </c>
      <c r="L372" s="11" t="s">
        <v>236</v>
      </c>
      <c r="M372" s="11" t="str">
        <f aca="false">B372&amp;"_"&amp;F372&amp;"_"&amp;H372&amp;"_"&amp;I372&amp;J372</f>
        <v>1_x1_4x_R_14c</v>
      </c>
      <c r="N372" s="11" t="str">
        <f aca="false">A372&amp;"-"&amp;B372&amp;"-"&amp;F372&amp;"-"&amp;H372&amp;"-"&amp;I372&amp;J372</f>
        <v>9789152302484-1-x1_4x-R-14c</v>
      </c>
      <c r="O372" s="11" t="str">
        <f aca="false">INDEX([1]'Kap 1'!$E$2:$H$1089,MATCH(Лист1!N372,[1]'Kap 1'!$E$2:$E$1089,0),4)</f>
        <v>Beräkna</v>
      </c>
      <c r="P372" s="11"/>
      <c r="Q372" s="12" t="str">
        <f aca="false">INDEX([1]Freelancer!$A$1140:$J$2572,MATCH(Лист1!M372,[1]Freelancer!$G$1140:$G$2572,0),9)</f>
        <v>$\sqrt{200} \cdot \sqrt{0,5}$</v>
      </c>
      <c r="R372" s="8" t="s">
        <v>242</v>
      </c>
      <c r="S372" s="13" t="n">
        <v>4</v>
      </c>
      <c r="T372" s="13" t="str">
        <f aca="false">"y"&amp;S372&amp;"y"</f>
        <v>y4y</v>
      </c>
      <c r="U372" s="13" t="str">
        <f aca="false">INDEX([1]Lista!$O$2:$S$206,MATCH(Лист1!T372,[1]Lista!$P$2:$P$206,0),3)</f>
        <v>Geometri</v>
      </c>
      <c r="V372" s="13" t="str">
        <f aca="false">INDEX([1]Lista!$O$2:$S$206,MATCH(Лист1!T372,[1]Lista!$P$2:$P$206,0),4)</f>
        <v>G_4</v>
      </c>
      <c r="W372" s="13" t="str">
        <f aca="false">INDEX([1]Lista!$O$2:$S$206,MATCH(Лист1!T372,[1]Lista!$P$2:$P$206,0),5)</f>
        <v>Geometri</v>
      </c>
      <c r="X372" s="14" t="s">
        <v>32</v>
      </c>
    </row>
    <row r="373" customFormat="false" ht="15.65" hidden="false" customHeight="false" outlineLevel="0" collapsed="false">
      <c r="A373" s="7" t="n">
        <v>9789152302484</v>
      </c>
      <c r="B373" s="11" t="n">
        <v>1</v>
      </c>
      <c r="C373" s="11" t="s">
        <v>24</v>
      </c>
      <c r="D373" s="8" t="s">
        <v>25</v>
      </c>
      <c r="E373" s="8" t="s">
        <v>26</v>
      </c>
      <c r="F373" s="8" t="s">
        <v>233</v>
      </c>
      <c r="G373" s="8" t="s">
        <v>234</v>
      </c>
      <c r="H373" s="11" t="s">
        <v>235</v>
      </c>
      <c r="I373" s="11" t="n">
        <v>15</v>
      </c>
      <c r="J373" s="11" t="s">
        <v>33</v>
      </c>
      <c r="K373" s="10" t="str">
        <f aca="false">G373</f>
        <v>Röd kurs</v>
      </c>
      <c r="L373" s="11" t="s">
        <v>236</v>
      </c>
      <c r="M373" s="11" t="str">
        <f aca="false">B373&amp;"_"&amp;F373&amp;"_"&amp;H373&amp;"_"&amp;I373&amp;J373</f>
        <v>1_x1_4x_R_15a</v>
      </c>
      <c r="N373" s="11" t="str">
        <f aca="false">A373&amp;"-"&amp;B373&amp;"-"&amp;F373&amp;"-"&amp;H373&amp;"-"&amp;I373&amp;J373</f>
        <v>9789152302484-1-x1_4x-R-15a</v>
      </c>
      <c r="O373" s="11" t="str">
        <f aca="false">INDEX([1]'Kap 1'!$E$2:$H$1089,MATCH(Лист1!N373,[1]'Kap 1'!$E$2:$E$1089,0),4)</f>
        <v>Beräkna</v>
      </c>
      <c r="P373" s="11"/>
      <c r="Q373" s="12" t="str">
        <f aca="false">INDEX([1]Freelancer!$A$1140:$J$2572,MATCH(Лист1!M373,[1]Freelancer!$G$1140:$G$2572,0),9)</f>
        <v>$\sqrt{4x} \cdot \sqrt{9x}$</v>
      </c>
      <c r="R373" s="8" t="s">
        <v>242</v>
      </c>
      <c r="S373" s="13" t="s">
        <v>158</v>
      </c>
      <c r="T373" s="13" t="str">
        <f aca="false">"y"&amp;S373&amp;"y"</f>
        <v>y4_5y</v>
      </c>
      <c r="U373" s="13" t="str">
        <f aca="false">INDEX([1]Lista!$O$2:$S$206,MATCH(Лист1!T373,[1]Lista!$P$2:$P$206,0),3)</f>
        <v>Cirkelsektor</v>
      </c>
      <c r="V373" s="13" t="str">
        <f aca="false">INDEX([1]Lista!$O$2:$S$206,MATCH(Лист1!T373,[1]Lista!$P$2:$P$206,0),4)</f>
        <v>G_4_5</v>
      </c>
      <c r="W373" s="13" t="str">
        <f aca="false">INDEX([1]Lista!$O$2:$S$206,MATCH(Лист1!T373,[1]Lista!$P$2:$P$206,0),5)</f>
        <v>Cirkelsektor</v>
      </c>
      <c r="X373" s="14" t="s">
        <v>32</v>
      </c>
    </row>
    <row r="374" customFormat="false" ht="15.65" hidden="false" customHeight="false" outlineLevel="0" collapsed="false">
      <c r="A374" s="7" t="n">
        <v>9789152302484</v>
      </c>
      <c r="B374" s="11" t="n">
        <v>1</v>
      </c>
      <c r="C374" s="11" t="s">
        <v>24</v>
      </c>
      <c r="D374" s="8" t="s">
        <v>25</v>
      </c>
      <c r="E374" s="8" t="s">
        <v>26</v>
      </c>
      <c r="F374" s="8" t="s">
        <v>233</v>
      </c>
      <c r="G374" s="8" t="s">
        <v>234</v>
      </c>
      <c r="H374" s="11" t="s">
        <v>235</v>
      </c>
      <c r="I374" s="11" t="n">
        <v>15</v>
      </c>
      <c r="J374" s="11" t="s">
        <v>36</v>
      </c>
      <c r="K374" s="10" t="str">
        <f aca="false">G374</f>
        <v>Röd kurs</v>
      </c>
      <c r="L374" s="11" t="s">
        <v>236</v>
      </c>
      <c r="M374" s="11" t="str">
        <f aca="false">B374&amp;"_"&amp;F374&amp;"_"&amp;H374&amp;"_"&amp;I374&amp;J374</f>
        <v>1_x1_4x_R_15b</v>
      </c>
      <c r="N374" s="11" t="str">
        <f aca="false">A374&amp;"-"&amp;B374&amp;"-"&amp;F374&amp;"-"&amp;H374&amp;"-"&amp;I374&amp;J374</f>
        <v>9789152302484-1-x1_4x-R-15b</v>
      </c>
      <c r="O374" s="11" t="str">
        <f aca="false">INDEX([1]'Kap 1'!$E$2:$H$1089,MATCH(Лист1!N374,[1]'Kap 1'!$E$2:$E$1089,0),4)</f>
        <v>Beräkna</v>
      </c>
      <c r="P374" s="11"/>
      <c r="Q374" s="12" t="str">
        <f aca="false">INDEX([1]Freelancer!$A$1140:$J$2572,MATCH(Лист1!M374,[1]Freelancer!$G$1140:$G$2572,0),9)</f>
        <v>$\sqrt{8a} \cdot \sqrt{2a}$</v>
      </c>
      <c r="R374" s="8" t="s">
        <v>242</v>
      </c>
      <c r="S374" s="13" t="s">
        <v>110</v>
      </c>
      <c r="T374" s="13" t="str">
        <f aca="false">"y"&amp;S374&amp;"y"</f>
        <v>y2_14y</v>
      </c>
      <c r="U374" s="13" t="str">
        <f aca="false">INDEX([1]Lista!$O$2:$S$206,MATCH(Лист1!T374,[1]Lista!$P$2:$P$206,0),3)</f>
        <v>Koordinatsystem</v>
      </c>
      <c r="V374" s="13" t="str">
        <f aca="false">INDEX([1]Lista!$O$2:$S$206,MATCH(Лист1!T374,[1]Lista!$P$2:$P$206,0),4)</f>
        <v>SF_2_14</v>
      </c>
      <c r="W374" s="13" t="str">
        <f aca="false">INDEX([1]Lista!$O$2:$S$206,MATCH(Лист1!T374,[1]Lista!$P$2:$P$206,0),5)</f>
        <v>Koordinatsystem</v>
      </c>
      <c r="X374" s="14" t="s">
        <v>32</v>
      </c>
    </row>
    <row r="375" customFormat="false" ht="15.65" hidden="false" customHeight="false" outlineLevel="0" collapsed="false">
      <c r="A375" s="7" t="n">
        <v>9789152302484</v>
      </c>
      <c r="B375" s="11" t="n">
        <v>1</v>
      </c>
      <c r="C375" s="11" t="s">
        <v>24</v>
      </c>
      <c r="D375" s="8" t="s">
        <v>25</v>
      </c>
      <c r="E375" s="8" t="s">
        <v>26</v>
      </c>
      <c r="F375" s="8" t="s">
        <v>233</v>
      </c>
      <c r="G375" s="8" t="s">
        <v>234</v>
      </c>
      <c r="H375" s="11" t="s">
        <v>235</v>
      </c>
      <c r="I375" s="11" t="n">
        <v>15</v>
      </c>
      <c r="J375" s="11" t="s">
        <v>38</v>
      </c>
      <c r="K375" s="10" t="str">
        <f aca="false">G375</f>
        <v>Röd kurs</v>
      </c>
      <c r="L375" s="11" t="s">
        <v>236</v>
      </c>
      <c r="M375" s="11" t="str">
        <f aca="false">B375&amp;"_"&amp;F375&amp;"_"&amp;H375&amp;"_"&amp;I375&amp;J375</f>
        <v>1_x1_4x_R_15c</v>
      </c>
      <c r="N375" s="11" t="str">
        <f aca="false">A375&amp;"-"&amp;B375&amp;"-"&amp;F375&amp;"-"&amp;H375&amp;"-"&amp;I375&amp;J375</f>
        <v>9789152302484-1-x1_4x-R-15c</v>
      </c>
      <c r="O375" s="11" t="str">
        <f aca="false">INDEX([1]'Kap 1'!$E$2:$H$1089,MATCH(Лист1!N375,[1]'Kap 1'!$E$2:$E$1089,0),4)</f>
        <v>Beräkna</v>
      </c>
      <c r="P375" s="11"/>
      <c r="Q375" s="12" t="str">
        <f aca="false">INDEX([1]Freelancer!$A$1140:$J$2572,MATCH(Лист1!M375,[1]Freelancer!$G$1140:$G$2572,0),9)</f>
        <v>$\sqrt{27y} \cdot \sqrt{3y}$</v>
      </c>
      <c r="R375" s="8" t="s">
        <v>242</v>
      </c>
      <c r="S375" s="13" t="s">
        <v>118</v>
      </c>
      <c r="T375" s="13" t="str">
        <f aca="false">"y"&amp;S375&amp;"y"</f>
        <v>y4_7y</v>
      </c>
      <c r="U375" s="13" t="str">
        <f aca="false">INDEX([1]Lista!$O$2:$S$206,MATCH(Лист1!T375,[1]Lista!$P$2:$P$206,0),3)</f>
        <v>Geometri och ekvationer</v>
      </c>
      <c r="V375" s="13" t="str">
        <f aca="false">INDEX([1]Lista!$O$2:$S$206,MATCH(Лист1!T375,[1]Lista!$P$2:$P$206,0),4)</f>
        <v>G_4_7</v>
      </c>
      <c r="W375" s="13" t="str">
        <f aca="false">INDEX([1]Lista!$O$2:$S$206,MATCH(Лист1!T375,[1]Lista!$P$2:$P$206,0),5)</f>
        <v>Geometri och ekvationer</v>
      </c>
      <c r="X375" s="14" t="s">
        <v>32</v>
      </c>
    </row>
    <row r="376" customFormat="false" ht="15.65" hidden="false" customHeight="false" outlineLevel="0" collapsed="false">
      <c r="A376" s="7" t="n">
        <v>9789152302484</v>
      </c>
      <c r="B376" s="11" t="n">
        <v>1</v>
      </c>
      <c r="C376" s="11" t="s">
        <v>24</v>
      </c>
      <c r="D376" s="8" t="s">
        <v>25</v>
      </c>
      <c r="E376" s="8" t="s">
        <v>26</v>
      </c>
      <c r="F376" s="8" t="s">
        <v>233</v>
      </c>
      <c r="G376" s="8" t="s">
        <v>234</v>
      </c>
      <c r="H376" s="11" t="s">
        <v>235</v>
      </c>
      <c r="I376" s="11" t="n">
        <v>16</v>
      </c>
      <c r="J376" s="11" t="s">
        <v>33</v>
      </c>
      <c r="K376" s="10" t="str">
        <f aca="false">G376</f>
        <v>Röd kurs</v>
      </c>
      <c r="L376" s="11" t="s">
        <v>236</v>
      </c>
      <c r="M376" s="11" t="str">
        <f aca="false">B376&amp;"_"&amp;F376&amp;"_"&amp;H376&amp;"_"&amp;I376&amp;J376</f>
        <v>1_x1_4x_R_16a</v>
      </c>
      <c r="N376" s="11" t="str">
        <f aca="false">A376&amp;"-"&amp;B376&amp;"-"&amp;F376&amp;"-"&amp;H376&amp;"-"&amp;I376&amp;J376</f>
        <v>9789152302484-1-x1_4x-R-16a</v>
      </c>
      <c r="O376" s="11" t="str">
        <f aca="false">INDEX([1]'Kap 1'!$E$2:$H$1089,MATCH(Лист1!N376,[1]'Kap 1'!$E$2:$E$1089,0),4)</f>
        <v>Beräkna</v>
      </c>
      <c r="P376" s="11"/>
      <c r="Q376" s="12" t="str">
        <f aca="false">INDEX([1]Freelancer!$A$1140:$J$2572,MATCH(Лист1!M376,[1]Freelancer!$G$1140:$G$2572,0),9)</f>
        <v>$\sqrt{2} \cdot \sqrt{8} \cdot \sqrt{4}$</v>
      </c>
      <c r="R376" s="8" t="s">
        <v>242</v>
      </c>
      <c r="S376" s="13" t="s">
        <v>173</v>
      </c>
      <c r="T376" s="13" t="str">
        <f aca="false">"y"&amp;S376&amp;"y"</f>
        <v>y1_12_2y</v>
      </c>
      <c r="U376" s="13" t="str">
        <f aca="false">INDEX([1]Lista!$O$2:$S$206,MATCH(Лист1!T376,[1]Lista!$P$2:$P$206,0),3)</f>
        <v>Potenser - Kvadrat &amp; kvadratrötter</v>
      </c>
      <c r="V376" s="13" t="str">
        <f aca="false">INDEX([1]Lista!$O$2:$S$206,MATCH(Лист1!T376,[1]Lista!$P$2:$P$206,0),4)</f>
        <v>T_1_12</v>
      </c>
      <c r="W376" s="13" t="str">
        <f aca="false">INDEX([1]Lista!$O$2:$S$206,MATCH(Лист1!T376,[1]Lista!$P$2:$P$206,0),5)</f>
        <v>Potenser</v>
      </c>
      <c r="X376" s="14" t="s">
        <v>32</v>
      </c>
    </row>
    <row r="377" customFormat="false" ht="23.85" hidden="false" customHeight="false" outlineLevel="0" collapsed="false">
      <c r="A377" s="7" t="n">
        <v>9789152302484</v>
      </c>
      <c r="B377" s="11" t="n">
        <v>1</v>
      </c>
      <c r="C377" s="11" t="s">
        <v>24</v>
      </c>
      <c r="D377" s="8" t="s">
        <v>25</v>
      </c>
      <c r="E377" s="8" t="s">
        <v>26</v>
      </c>
      <c r="F377" s="8" t="s">
        <v>233</v>
      </c>
      <c r="G377" s="8" t="s">
        <v>234</v>
      </c>
      <c r="H377" s="11" t="s">
        <v>235</v>
      </c>
      <c r="I377" s="11" t="n">
        <v>16</v>
      </c>
      <c r="J377" s="11" t="s">
        <v>36</v>
      </c>
      <c r="K377" s="10" t="str">
        <f aca="false">G377</f>
        <v>Röd kurs</v>
      </c>
      <c r="L377" s="11" t="s">
        <v>236</v>
      </c>
      <c r="M377" s="11" t="str">
        <f aca="false">B377&amp;"_"&amp;F377&amp;"_"&amp;H377&amp;"_"&amp;I377&amp;J377</f>
        <v>1_x1_4x_R_16b</v>
      </c>
      <c r="N377" s="11" t="str">
        <f aca="false">A377&amp;"-"&amp;B377&amp;"-"&amp;F377&amp;"-"&amp;H377&amp;"-"&amp;I377&amp;J377</f>
        <v>9789152302484-1-x1_4x-R-16b</v>
      </c>
      <c r="O377" s="11" t="str">
        <f aca="false">INDEX([1]'Kap 1'!$E$2:$H$1089,MATCH(Лист1!N377,[1]'Kap 1'!$E$2:$E$1089,0),4)</f>
        <v>Beräkna</v>
      </c>
      <c r="P377" s="11"/>
      <c r="Q377" s="12" t="str">
        <f aca="false">INDEX([1]Freelancer!$A$1140:$J$2572,MATCH(Лист1!M377,[1]Freelancer!$G$1140:$G$2572,0),9)</f>
        <v>$\sqrt{3} \cdot \sqrt{3} \cdot \sqrt{3} \cdot \sqrt{3}$</v>
      </c>
      <c r="R377" s="8" t="s">
        <v>242</v>
      </c>
      <c r="S377" s="13" t="s">
        <v>245</v>
      </c>
      <c r="T377" s="13" t="str">
        <f aca="false">"y"&amp;S377&amp;"y"</f>
        <v>y4_1y</v>
      </c>
      <c r="U377" s="13" t="str">
        <f aca="false">INDEX([1]Lista!$O$2:$S$206,MATCH(Лист1!T377,[1]Lista!$P$2:$P$206,0),3)</f>
        <v>Analytisk geometri</v>
      </c>
      <c r="V377" s="13" t="str">
        <f aca="false">INDEX([1]Lista!$O$2:$S$206,MATCH(Лист1!T377,[1]Lista!$P$2:$P$206,0),4)</f>
        <v>G_4_1</v>
      </c>
      <c r="W377" s="13" t="str">
        <f aca="false">INDEX([1]Lista!$O$2:$S$206,MATCH(Лист1!T377,[1]Lista!$P$2:$P$206,0),5)</f>
        <v>Analytisk geometri</v>
      </c>
      <c r="X377" s="14" t="s">
        <v>32</v>
      </c>
    </row>
    <row r="378" customFormat="false" ht="23.85" hidden="false" customHeight="false" outlineLevel="0" collapsed="false">
      <c r="A378" s="7" t="n">
        <v>9789152302484</v>
      </c>
      <c r="B378" s="11" t="n">
        <v>1</v>
      </c>
      <c r="C378" s="11" t="s">
        <v>24</v>
      </c>
      <c r="D378" s="8" t="s">
        <v>25</v>
      </c>
      <c r="E378" s="8" t="s">
        <v>26</v>
      </c>
      <c r="F378" s="8" t="s">
        <v>233</v>
      </c>
      <c r="G378" s="8" t="s">
        <v>234</v>
      </c>
      <c r="H378" s="11" t="s">
        <v>235</v>
      </c>
      <c r="I378" s="11" t="n">
        <v>17</v>
      </c>
      <c r="J378" s="11" t="s">
        <v>33</v>
      </c>
      <c r="K378" s="10" t="str">
        <f aca="false">G378</f>
        <v>Röd kurs</v>
      </c>
      <c r="L378" s="11" t="s">
        <v>236</v>
      </c>
      <c r="M378" s="11" t="str">
        <f aca="false">B378&amp;"_"&amp;F378&amp;"_"&amp;H378&amp;"_"&amp;I378&amp;J378</f>
        <v>1_x1_4x_R_17a</v>
      </c>
      <c r="N378" s="11" t="str">
        <f aca="false">A378&amp;"-"&amp;B378&amp;"-"&amp;F378&amp;"-"&amp;H378&amp;"-"&amp;I378&amp;J378</f>
        <v>9789152302484-1-x1_4x-R-17a</v>
      </c>
      <c r="O378" s="11" t="str">
        <f aca="false">INDEX([1]'Kap 1'!$E$2:$H$1089,MATCH(Лист1!N378,[1]'Kap 1'!$E$2:$E$1089,0),4)</f>
        <v>Beräkna</v>
      </c>
      <c r="P378" s="11"/>
      <c r="Q378" s="12" t="str">
        <f aca="false">INDEX([1]Freelancer!$A$1140:$J$2572,MATCH(Лист1!M378,[1]Freelancer!$G$1140:$G$2572,0),9)</f>
        <v>Vad ska stå i stället för $x$? $\sqrt{x} \cdot \sqrt{8} = 8$</v>
      </c>
      <c r="R378" s="8" t="s">
        <v>242</v>
      </c>
      <c r="S378" s="13" t="s">
        <v>122</v>
      </c>
      <c r="T378" s="13" t="str">
        <f aca="false">"y"&amp;S378&amp;"y"</f>
        <v>y4_3y</v>
      </c>
      <c r="U378" s="13" t="str">
        <f aca="false">INDEX([1]Lista!$O$2:$S$206,MATCH(Лист1!T378,[1]Lista!$P$2:$P$206,0),3)</f>
        <v>Begränsningsarea</v>
      </c>
      <c r="V378" s="13" t="str">
        <f aca="false">INDEX([1]Lista!$O$2:$S$206,MATCH(Лист1!T378,[1]Lista!$P$2:$P$206,0),4)</f>
        <v>G_4_3</v>
      </c>
      <c r="W378" s="13" t="str">
        <f aca="false">INDEX([1]Lista!$O$2:$S$206,MATCH(Лист1!T378,[1]Lista!$P$2:$P$206,0),5)</f>
        <v>Begränsningsarea</v>
      </c>
      <c r="X378" s="14" t="s">
        <v>32</v>
      </c>
    </row>
    <row r="379" customFormat="false" ht="23.85" hidden="false" customHeight="false" outlineLevel="0" collapsed="false">
      <c r="A379" s="7" t="n">
        <v>9789152302484</v>
      </c>
      <c r="B379" s="11" t="n">
        <v>1</v>
      </c>
      <c r="C379" s="11" t="s">
        <v>24</v>
      </c>
      <c r="D379" s="8" t="s">
        <v>25</v>
      </c>
      <c r="E379" s="8" t="s">
        <v>26</v>
      </c>
      <c r="F379" s="8" t="s">
        <v>233</v>
      </c>
      <c r="G379" s="8" t="s">
        <v>234</v>
      </c>
      <c r="H379" s="11" t="s">
        <v>235</v>
      </c>
      <c r="I379" s="11" t="n">
        <v>17</v>
      </c>
      <c r="J379" s="11" t="s">
        <v>36</v>
      </c>
      <c r="K379" s="10" t="str">
        <f aca="false">G379</f>
        <v>Röd kurs</v>
      </c>
      <c r="L379" s="11" t="s">
        <v>236</v>
      </c>
      <c r="M379" s="11" t="str">
        <f aca="false">B379&amp;"_"&amp;F379&amp;"_"&amp;H379&amp;"_"&amp;I379&amp;J379</f>
        <v>1_x1_4x_R_17b</v>
      </c>
      <c r="N379" s="11" t="str">
        <f aca="false">A379&amp;"-"&amp;B379&amp;"-"&amp;F379&amp;"-"&amp;H379&amp;"-"&amp;I379&amp;J379</f>
        <v>9789152302484-1-x1_4x-R-17b</v>
      </c>
      <c r="O379" s="11" t="str">
        <f aca="false">INDEX([1]'Kap 1'!$E$2:$H$1089,MATCH(Лист1!N379,[1]'Kap 1'!$E$2:$E$1089,0),4)</f>
        <v>Beräkna</v>
      </c>
      <c r="P379" s="11"/>
      <c r="Q379" s="12" t="str">
        <f aca="false">INDEX([1]Freelancer!$A$1140:$J$2572,MATCH(Лист1!M379,[1]Freelancer!$G$1140:$G$2572,0),9)</f>
        <v>Vad ska stå i stället för $x$? $\sqrt{12} \cdot \sqrt{x} = 6$</v>
      </c>
      <c r="R379" s="8" t="s">
        <v>242</v>
      </c>
      <c r="S379" s="13" t="s">
        <v>86</v>
      </c>
      <c r="T379" s="13" t="str">
        <f aca="false">"y"&amp;S379&amp;"y"</f>
        <v>y1_4_3y</v>
      </c>
      <c r="U379" s="13" t="str">
        <f aca="false">INDEX([1]Lista!$O$2:$S$206,MATCH(Лист1!T379,[1]Lista!$P$2:$P$206,0),3)</f>
        <v>Ekvationslösning - Grafisk lösning</v>
      </c>
      <c r="V379" s="13" t="str">
        <f aca="false">INDEX([1]Lista!$O$2:$S$206,MATCH(Лист1!T379,[1]Lista!$P$2:$P$206,0),4)</f>
        <v>T_1_4</v>
      </c>
      <c r="W379" s="13" t="str">
        <f aca="false">INDEX([1]Lista!$O$2:$S$206,MATCH(Лист1!T379,[1]Lista!$P$2:$P$206,0),5)</f>
        <v>Ekvationslösning</v>
      </c>
      <c r="X379" s="14" t="s">
        <v>32</v>
      </c>
    </row>
    <row r="380" customFormat="false" ht="23.85" hidden="false" customHeight="false" outlineLevel="0" collapsed="false">
      <c r="A380" s="7" t="n">
        <v>9789152302484</v>
      </c>
      <c r="B380" s="11" t="n">
        <v>1</v>
      </c>
      <c r="C380" s="11" t="s">
        <v>24</v>
      </c>
      <c r="D380" s="8" t="s">
        <v>25</v>
      </c>
      <c r="E380" s="8" t="s">
        <v>26</v>
      </c>
      <c r="F380" s="8" t="s">
        <v>233</v>
      </c>
      <c r="G380" s="8" t="s">
        <v>234</v>
      </c>
      <c r="H380" s="11" t="s">
        <v>235</v>
      </c>
      <c r="I380" s="11" t="n">
        <v>17</v>
      </c>
      <c r="J380" s="11" t="s">
        <v>38</v>
      </c>
      <c r="K380" s="10" t="str">
        <f aca="false">G380</f>
        <v>Röd kurs</v>
      </c>
      <c r="L380" s="11" t="s">
        <v>236</v>
      </c>
      <c r="M380" s="11" t="str">
        <f aca="false">B380&amp;"_"&amp;F380&amp;"_"&amp;H380&amp;"_"&amp;I380&amp;J380</f>
        <v>1_x1_4x_R_17c</v>
      </c>
      <c r="N380" s="11" t="str">
        <f aca="false">A380&amp;"-"&amp;B380&amp;"-"&amp;F380&amp;"-"&amp;H380&amp;"-"&amp;I380&amp;J380</f>
        <v>9789152302484-1-x1_4x-R-17c</v>
      </c>
      <c r="O380" s="11" t="str">
        <f aca="false">INDEX([1]'Kap 1'!$E$2:$H$1089,MATCH(Лист1!N380,[1]'Kap 1'!$E$2:$E$1089,0),4)</f>
        <v>Beräkna</v>
      </c>
      <c r="P380" s="11"/>
      <c r="Q380" s="12" t="str">
        <f aca="false">INDEX([1]Freelancer!$A$1140:$J$2572,MATCH(Лист1!M380,[1]Freelancer!$G$1140:$G$2572,0),9)</f>
        <v>Vad ska stå i stället för $x$? $\sqrt{50} \cdot \sqrt{x} = 10$</v>
      </c>
      <c r="R380" s="8" t="s">
        <v>242</v>
      </c>
      <c r="S380" s="13" t="s">
        <v>134</v>
      </c>
      <c r="T380" s="13" t="str">
        <f aca="false">"y"&amp;S380&amp;"y"</f>
        <v>y1_6_2y</v>
      </c>
      <c r="U380" s="13" t="str">
        <f aca="false">INDEX([1]Lista!$O$2:$S$206,MATCH(Лист1!T380,[1]Lista!$P$2:$P$206,0),3)</f>
        <v>Enheter - Tid</v>
      </c>
      <c r="V380" s="13" t="str">
        <f aca="false">INDEX([1]Lista!$O$2:$S$206,MATCH(Лист1!T380,[1]Lista!$P$2:$P$206,0),4)</f>
        <v>T_1_6</v>
      </c>
      <c r="W380" s="13" t="str">
        <f aca="false">INDEX([1]Lista!$O$2:$S$206,MATCH(Лист1!T380,[1]Lista!$P$2:$P$206,0),5)</f>
        <v>Enheter</v>
      </c>
      <c r="X380" s="14" t="s">
        <v>32</v>
      </c>
    </row>
    <row r="381" customFormat="false" ht="15.65" hidden="false" customHeight="false" outlineLevel="0" collapsed="false">
      <c r="A381" s="7" t="n">
        <v>9789152302484</v>
      </c>
      <c r="B381" s="11" t="n">
        <v>1</v>
      </c>
      <c r="C381" s="11" t="s">
        <v>24</v>
      </c>
      <c r="D381" s="8" t="s">
        <v>25</v>
      </c>
      <c r="E381" s="8" t="s">
        <v>26</v>
      </c>
      <c r="F381" s="8" t="s">
        <v>233</v>
      </c>
      <c r="G381" s="8" t="s">
        <v>234</v>
      </c>
      <c r="H381" s="11" t="s">
        <v>235</v>
      </c>
      <c r="I381" s="11" t="n">
        <v>18</v>
      </c>
      <c r="J381" s="11" t="s">
        <v>33</v>
      </c>
      <c r="K381" s="10" t="str">
        <f aca="false">G381</f>
        <v>Röd kurs</v>
      </c>
      <c r="L381" s="11" t="s">
        <v>236</v>
      </c>
      <c r="M381" s="11" t="str">
        <f aca="false">B381&amp;"_"&amp;F381&amp;"_"&amp;H381&amp;"_"&amp;I381&amp;J381</f>
        <v>1_x1_4x_R_18a</v>
      </c>
      <c r="N381" s="11" t="str">
        <f aca="false">A381&amp;"-"&amp;B381&amp;"-"&amp;F381&amp;"-"&amp;H381&amp;"-"&amp;I381&amp;J381</f>
        <v>9789152302484-1-x1_4x-R-18a</v>
      </c>
      <c r="O381" s="11" t="str">
        <f aca="false">INDEX([1]'Kap 1'!$E$2:$H$1089,MATCH(Лист1!N381,[1]'Kap 1'!$E$2:$E$1089,0),4)</f>
        <v>Resonera</v>
      </c>
      <c r="P381" s="11"/>
      <c r="Q381" s="12" t="str">
        <f aca="false">INDEX([1]Freelancer!$A$1140:$J$2572,MATCH(Лист1!M381,[1]Freelancer!$G$1140:$G$2572,0),9)</f>
        <v>Visa att $\sqrt{40} = 2 \cdot \sqrt{10}$</v>
      </c>
      <c r="R381" s="8" t="s">
        <v>242</v>
      </c>
      <c r="S381" s="13" t="s">
        <v>129</v>
      </c>
      <c r="T381" s="13" t="str">
        <f aca="false">"y"&amp;S381&amp;"y"</f>
        <v>y4_18_8y</v>
      </c>
      <c r="U381" s="13" t="str">
        <f aca="false">INDEX([1]Lista!$O$2:$S$206,MATCH(Лист1!T381,[1]Lista!$P$2:$P$206,0),3)</f>
        <v>Satser &amp; bevis - Topptriangelsatsen &amp; transversalsatsen</v>
      </c>
      <c r="V381" s="13" t="str">
        <f aca="false">INDEX([1]Lista!$O$2:$S$206,MATCH(Лист1!T381,[1]Lista!$P$2:$P$206,0),4)</f>
        <v>G_4_18</v>
      </c>
      <c r="W381" s="13" t="str">
        <f aca="false">INDEX([1]Lista!$O$2:$S$206,MATCH(Лист1!T381,[1]Lista!$P$2:$P$206,0),5)</f>
        <v>Satser &amp; bevis</v>
      </c>
      <c r="X381" s="14" t="s">
        <v>32</v>
      </c>
    </row>
    <row r="382" customFormat="false" ht="15.65" hidden="false" customHeight="false" outlineLevel="0" collapsed="false">
      <c r="A382" s="7" t="n">
        <v>9789152302484</v>
      </c>
      <c r="B382" s="11" t="n">
        <v>1</v>
      </c>
      <c r="C382" s="11" t="s">
        <v>24</v>
      </c>
      <c r="D382" s="8" t="s">
        <v>25</v>
      </c>
      <c r="E382" s="8" t="s">
        <v>26</v>
      </c>
      <c r="F382" s="8" t="s">
        <v>233</v>
      </c>
      <c r="G382" s="8" t="s">
        <v>234</v>
      </c>
      <c r="H382" s="11" t="s">
        <v>235</v>
      </c>
      <c r="I382" s="11" t="n">
        <v>18</v>
      </c>
      <c r="J382" s="11" t="s">
        <v>36</v>
      </c>
      <c r="K382" s="10" t="str">
        <f aca="false">G382</f>
        <v>Röd kurs</v>
      </c>
      <c r="L382" s="11" t="s">
        <v>236</v>
      </c>
      <c r="M382" s="11" t="str">
        <f aca="false">B382&amp;"_"&amp;F382&amp;"_"&amp;H382&amp;"_"&amp;I382&amp;J382</f>
        <v>1_x1_4x_R_18b</v>
      </c>
      <c r="N382" s="11" t="str">
        <f aca="false">A382&amp;"-"&amp;B382&amp;"-"&amp;F382&amp;"-"&amp;H382&amp;"-"&amp;I382&amp;J382</f>
        <v>9789152302484-1-x1_4x-R-18b</v>
      </c>
      <c r="O382" s="11" t="str">
        <f aca="false">INDEX([1]'Kap 1'!$E$2:$H$1089,MATCH(Лист1!N382,[1]'Kap 1'!$E$2:$E$1089,0),4)</f>
        <v>Resonera</v>
      </c>
      <c r="P382" s="11"/>
      <c r="Q382" s="12" t="str">
        <f aca="false">INDEX([1]Freelancer!$A$1140:$J$2572,MATCH(Лист1!M382,[1]Freelancer!$G$1140:$G$2572,0),9)</f>
        <v>Visa att $\sqrt{128} = 8 \cdot \sqrt{2}$</v>
      </c>
      <c r="R382" s="8" t="s">
        <v>242</v>
      </c>
      <c r="S382" s="13" t="s">
        <v>246</v>
      </c>
      <c r="T382" s="13" t="str">
        <f aca="false">"y"&amp;S382&amp;"y"</f>
        <v>y2_11_2y</v>
      </c>
      <c r="U382" s="13" t="str">
        <f aca="false">INDEX([1]Lista!$O$2:$S$206,MATCH(Лист1!T382,[1]Lista!$P$2:$P$206,0),3)</f>
        <v>Grafer - Grafritande räknare</v>
      </c>
      <c r="V382" s="13" t="str">
        <f aca="false">INDEX([1]Lista!$O$2:$S$206,MATCH(Лист1!T382,[1]Lista!$P$2:$P$206,0),4)</f>
        <v>SF_2_11</v>
      </c>
      <c r="W382" s="13" t="str">
        <f aca="false">INDEX([1]Lista!$O$2:$S$206,MATCH(Лист1!T382,[1]Lista!$P$2:$P$206,0),5)</f>
        <v>Grafer</v>
      </c>
      <c r="X382" s="14" t="s">
        <v>32</v>
      </c>
    </row>
    <row r="383" customFormat="false" ht="35.05" hidden="false" customHeight="false" outlineLevel="0" collapsed="false">
      <c r="A383" s="7" t="n">
        <v>9789152302484</v>
      </c>
      <c r="B383" s="11" t="n">
        <v>1</v>
      </c>
      <c r="C383" s="11" t="s">
        <v>24</v>
      </c>
      <c r="D383" s="8" t="s">
        <v>25</v>
      </c>
      <c r="E383" s="8" t="s">
        <v>26</v>
      </c>
      <c r="F383" s="8" t="s">
        <v>233</v>
      </c>
      <c r="G383" s="8" t="s">
        <v>234</v>
      </c>
      <c r="H383" s="11" t="s">
        <v>235</v>
      </c>
      <c r="I383" s="11" t="n">
        <v>19</v>
      </c>
      <c r="J383" s="11" t="s">
        <v>33</v>
      </c>
      <c r="K383" s="10" t="str">
        <f aca="false">G383</f>
        <v>Röd kurs</v>
      </c>
      <c r="L383" s="11" t="s">
        <v>236</v>
      </c>
      <c r="M383" s="11" t="str">
        <f aca="false">B383&amp;"_"&amp;F383&amp;"_"&amp;H383&amp;"_"&amp;I383&amp;J383</f>
        <v>1_x1_4x_R_19a</v>
      </c>
      <c r="N383" s="11" t="str">
        <f aca="false">A383&amp;"-"&amp;B383&amp;"-"&amp;F383&amp;"-"&amp;H383&amp;"-"&amp;I383&amp;J383</f>
        <v>9789152302484-1-x1_4x-R-19a</v>
      </c>
      <c r="O383" s="11" t="str">
        <f aca="false">INDEX([1]'Kap 1'!$E$2:$H$1089,MATCH(Лист1!N383,[1]'Kap 1'!$E$2:$E$1089,0),4)</f>
        <v>Beräkna</v>
      </c>
      <c r="P383" s="11"/>
      <c r="Q383" s="12" t="str">
        <f aca="false">INDEX([1]Freelancer!$A$1140:$J$2572,MATCH(Лист1!M383,[1]Freelancer!$G$1140:$G$2572,0),9)</f>
        <v>Börja med att skriva under samma rottecken. Beräkna sedan $\displaystyle \frac{\sqrt{32}}{\sqrt{2}}$</v>
      </c>
      <c r="R383" s="8" t="s">
        <v>247</v>
      </c>
      <c r="S383" s="13" t="s">
        <v>116</v>
      </c>
      <c r="T383" s="13" t="str">
        <f aca="false">"y"&amp;S383&amp;"y"</f>
        <v>y3_1_6y</v>
      </c>
      <c r="U383" s="13" t="str">
        <f aca="false">INDEX([1]Lista!$O$2:$S$206,MATCH(Лист1!T383,[1]Lista!$P$2:$P$206,0),3)</f>
        <v>Sannolikhetslära - Kombinatorik</v>
      </c>
      <c r="V383" s="13" t="str">
        <f aca="false">INDEX([1]Lista!$O$2:$S$206,MATCH(Лист1!T383,[1]Lista!$P$2:$P$206,0),4)</f>
        <v>SS_3_1</v>
      </c>
      <c r="W383" s="13" t="str">
        <f aca="false">INDEX([1]Lista!$O$2:$S$206,MATCH(Лист1!T383,[1]Lista!$P$2:$P$206,0),5)</f>
        <v>Sannolikhetslära</v>
      </c>
      <c r="X383" s="14" t="s">
        <v>32</v>
      </c>
    </row>
    <row r="384" customFormat="false" ht="35.05" hidden="false" customHeight="false" outlineLevel="0" collapsed="false">
      <c r="A384" s="7" t="n">
        <v>9789152302484</v>
      </c>
      <c r="B384" s="11" t="n">
        <v>1</v>
      </c>
      <c r="C384" s="11" t="s">
        <v>24</v>
      </c>
      <c r="D384" s="8" t="s">
        <v>25</v>
      </c>
      <c r="E384" s="8" t="s">
        <v>26</v>
      </c>
      <c r="F384" s="8" t="s">
        <v>233</v>
      </c>
      <c r="G384" s="8" t="s">
        <v>234</v>
      </c>
      <c r="H384" s="11" t="s">
        <v>235</v>
      </c>
      <c r="I384" s="11" t="n">
        <v>19</v>
      </c>
      <c r="J384" s="11" t="s">
        <v>36</v>
      </c>
      <c r="K384" s="10" t="str">
        <f aca="false">G384</f>
        <v>Röd kurs</v>
      </c>
      <c r="L384" s="11" t="s">
        <v>236</v>
      </c>
      <c r="M384" s="11" t="str">
        <f aca="false">B384&amp;"_"&amp;F384&amp;"_"&amp;H384&amp;"_"&amp;I384&amp;J384</f>
        <v>1_x1_4x_R_19b</v>
      </c>
      <c r="N384" s="11" t="str">
        <f aca="false">A384&amp;"-"&amp;B384&amp;"-"&amp;F384&amp;"-"&amp;H384&amp;"-"&amp;I384&amp;J384</f>
        <v>9789152302484-1-x1_4x-R-19b</v>
      </c>
      <c r="O384" s="11" t="str">
        <f aca="false">INDEX([1]'Kap 1'!$E$2:$H$1089,MATCH(Лист1!N384,[1]'Kap 1'!$E$2:$E$1089,0),4)</f>
        <v>Beräkna</v>
      </c>
      <c r="P384" s="11"/>
      <c r="Q384" s="12" t="str">
        <f aca="false">INDEX([1]Freelancer!$A$1140:$J$2572,MATCH(Лист1!M384,[1]Freelancer!$G$1140:$G$2572,0),9)</f>
        <v>Börja med att skriva under samma rottecken. Beräkna sedan $\displaystyle \frac{\sqrt{12}}{\sqrt{3}}$</v>
      </c>
      <c r="R384" s="8" t="s">
        <v>247</v>
      </c>
      <c r="S384" s="13" t="s">
        <v>79</v>
      </c>
      <c r="T384" s="13" t="str">
        <f aca="false">"y"&amp;S384&amp;"y"</f>
        <v>y2_19_12y</v>
      </c>
      <c r="U384" s="13" t="str">
        <f aca="false">INDEX([1]Lista!$O$2:$S$206,MATCH(Лист1!T384,[1]Lista!$P$2:$P$206,0),3)</f>
        <v>Procent - Upprepad procentuell förändring</v>
      </c>
      <c r="V384" s="13" t="str">
        <f aca="false">INDEX([1]Lista!$O$2:$S$206,MATCH(Лист1!T384,[1]Lista!$P$2:$P$206,0),4)</f>
        <v>SF_2_19</v>
      </c>
      <c r="W384" s="13" t="str">
        <f aca="false">INDEX([1]Lista!$O$2:$S$206,MATCH(Лист1!T384,[1]Lista!$P$2:$P$206,0),5)</f>
        <v>Procent</v>
      </c>
      <c r="X384" s="14" t="s">
        <v>32</v>
      </c>
    </row>
    <row r="385" customFormat="false" ht="35.05" hidden="false" customHeight="false" outlineLevel="0" collapsed="false">
      <c r="A385" s="7" t="n">
        <v>9789152302484</v>
      </c>
      <c r="B385" s="11" t="n">
        <v>1</v>
      </c>
      <c r="C385" s="11" t="s">
        <v>24</v>
      </c>
      <c r="D385" s="8" t="s">
        <v>25</v>
      </c>
      <c r="E385" s="8" t="s">
        <v>26</v>
      </c>
      <c r="F385" s="8" t="s">
        <v>233</v>
      </c>
      <c r="G385" s="8" t="s">
        <v>234</v>
      </c>
      <c r="H385" s="11" t="s">
        <v>235</v>
      </c>
      <c r="I385" s="11" t="n">
        <v>19</v>
      </c>
      <c r="J385" s="11" t="s">
        <v>38</v>
      </c>
      <c r="K385" s="10" t="str">
        <f aca="false">G385</f>
        <v>Röd kurs</v>
      </c>
      <c r="L385" s="11" t="s">
        <v>236</v>
      </c>
      <c r="M385" s="11" t="str">
        <f aca="false">B385&amp;"_"&amp;F385&amp;"_"&amp;H385&amp;"_"&amp;I385&amp;J385</f>
        <v>1_x1_4x_R_19c</v>
      </c>
      <c r="N385" s="11" t="str">
        <f aca="false">A385&amp;"-"&amp;B385&amp;"-"&amp;F385&amp;"-"&amp;H385&amp;"-"&amp;I385&amp;J385</f>
        <v>9789152302484-1-x1_4x-R-19c</v>
      </c>
      <c r="O385" s="11" t="str">
        <f aca="false">INDEX([1]'Kap 1'!$E$2:$H$1089,MATCH(Лист1!N385,[1]'Kap 1'!$E$2:$E$1089,0),4)</f>
        <v>Beräkna</v>
      </c>
      <c r="P385" s="11"/>
      <c r="Q385" s="12" t="str">
        <f aca="false">INDEX([1]Freelancer!$A$1140:$J$2572,MATCH(Лист1!M385,[1]Freelancer!$G$1140:$G$2572,0),9)</f>
        <v>Börja med att skriva under samma rottecken. Beräkna sedan $\displaystyle \frac{\sqrt{45}}{\sqrt{5}}$</v>
      </c>
      <c r="R385" s="8" t="s">
        <v>247</v>
      </c>
      <c r="S385" s="13" t="s">
        <v>199</v>
      </c>
      <c r="T385" s="13" t="str">
        <f aca="false">"y"&amp;S385&amp;"y"</f>
        <v>y4_18_11y</v>
      </c>
      <c r="U385" s="13" t="str">
        <f aca="false">INDEX([1]Lista!$O$2:$S$206,MATCH(Лист1!T385,[1]Lista!$P$2:$P$206,0),3)</f>
        <v>Satser &amp; Bevis - Bisektrissatsen</v>
      </c>
      <c r="V385" s="13" t="str">
        <f aca="false">INDEX([1]Lista!$O$2:$S$206,MATCH(Лист1!T385,[1]Lista!$P$2:$P$206,0),4)</f>
        <v>G_4_18</v>
      </c>
      <c r="W385" s="13" t="str">
        <f aca="false">INDEX([1]Lista!$O$2:$S$206,MATCH(Лист1!T385,[1]Lista!$P$2:$P$206,0),5)</f>
        <v>Satser &amp; bevis</v>
      </c>
      <c r="X385" s="14" t="s">
        <v>32</v>
      </c>
    </row>
    <row r="386" customFormat="false" ht="35.05" hidden="false" customHeight="false" outlineLevel="0" collapsed="false">
      <c r="A386" s="7" t="n">
        <v>9789152302484</v>
      </c>
      <c r="B386" s="11" t="n">
        <v>1</v>
      </c>
      <c r="C386" s="11" t="s">
        <v>24</v>
      </c>
      <c r="D386" s="8" t="s">
        <v>25</v>
      </c>
      <c r="E386" s="8" t="s">
        <v>26</v>
      </c>
      <c r="F386" s="8" t="s">
        <v>233</v>
      </c>
      <c r="G386" s="8" t="s">
        <v>234</v>
      </c>
      <c r="H386" s="11" t="s">
        <v>235</v>
      </c>
      <c r="I386" s="11" t="n">
        <v>20</v>
      </c>
      <c r="J386" s="11" t="s">
        <v>33</v>
      </c>
      <c r="K386" s="10" t="str">
        <f aca="false">G386</f>
        <v>Röd kurs</v>
      </c>
      <c r="L386" s="11" t="s">
        <v>236</v>
      </c>
      <c r="M386" s="11" t="str">
        <f aca="false">B386&amp;"_"&amp;F386&amp;"_"&amp;H386&amp;"_"&amp;I386&amp;J386</f>
        <v>1_x1_4x_R_20a</v>
      </c>
      <c r="N386" s="11" t="str">
        <f aca="false">A386&amp;"-"&amp;B386&amp;"-"&amp;F386&amp;"-"&amp;H386&amp;"-"&amp;I386&amp;J386</f>
        <v>9789152302484-1-x1_4x-R-20a</v>
      </c>
      <c r="O386" s="11" t="str">
        <f aca="false">INDEX([1]'Kap 1'!$E$2:$H$1089,MATCH(Лист1!N386,[1]'Kap 1'!$E$2:$E$1089,0),4)</f>
        <v>Beräkna</v>
      </c>
      <c r="P386" s="11"/>
      <c r="Q386" s="12" t="str">
        <f aca="false">INDEX([1]Freelancer!$A$1140:$J$2572,MATCH(Лист1!M386,[1]Freelancer!$G$1140:$G$2572,0),9)</f>
        <v>Börja med att skriva under samma rottecken. Beräkna sedan $\displaystyle \frac{\sqrt{1000}}{\sqrt{10}}$</v>
      </c>
      <c r="R386" s="8" t="s">
        <v>247</v>
      </c>
      <c r="S386" s="13" t="s">
        <v>114</v>
      </c>
      <c r="T386" s="13" t="str">
        <f aca="false">"y"&amp;S386&amp;"y"</f>
        <v>y4_22y</v>
      </c>
      <c r="U386" s="13" t="str">
        <f aca="false">INDEX([1]Lista!$O$2:$S$206,MATCH(Лист1!T386,[1]Lista!$P$2:$P$206,0),3)</f>
        <v>Trigonometri</v>
      </c>
      <c r="V386" s="13" t="str">
        <f aca="false">INDEX([1]Lista!$O$2:$S$206,MATCH(Лист1!T386,[1]Lista!$P$2:$P$206,0),4)</f>
        <v>G_4_22</v>
      </c>
      <c r="W386" s="13" t="str">
        <f aca="false">INDEX([1]Lista!$O$2:$S$206,MATCH(Лист1!T386,[1]Lista!$P$2:$P$206,0),5)</f>
        <v>Trigonometri</v>
      </c>
      <c r="X386" s="14" t="s">
        <v>32</v>
      </c>
    </row>
    <row r="387" customFormat="false" ht="35.05" hidden="false" customHeight="false" outlineLevel="0" collapsed="false">
      <c r="A387" s="7" t="n">
        <v>9789152302484</v>
      </c>
      <c r="B387" s="11" t="n">
        <v>1</v>
      </c>
      <c r="C387" s="11" t="s">
        <v>24</v>
      </c>
      <c r="D387" s="8" t="s">
        <v>25</v>
      </c>
      <c r="E387" s="8" t="s">
        <v>26</v>
      </c>
      <c r="F387" s="8" t="s">
        <v>233</v>
      </c>
      <c r="G387" s="8" t="s">
        <v>234</v>
      </c>
      <c r="H387" s="11" t="s">
        <v>235</v>
      </c>
      <c r="I387" s="11" t="n">
        <v>20</v>
      </c>
      <c r="J387" s="11" t="s">
        <v>36</v>
      </c>
      <c r="K387" s="10" t="str">
        <f aca="false">G387</f>
        <v>Röd kurs</v>
      </c>
      <c r="L387" s="11" t="s">
        <v>236</v>
      </c>
      <c r="M387" s="11" t="str">
        <f aca="false">B387&amp;"_"&amp;F387&amp;"_"&amp;H387&amp;"_"&amp;I387&amp;J387</f>
        <v>1_x1_4x_R_20b</v>
      </c>
      <c r="N387" s="11" t="str">
        <f aca="false">A387&amp;"-"&amp;B387&amp;"-"&amp;F387&amp;"-"&amp;H387&amp;"-"&amp;I387&amp;J387</f>
        <v>9789152302484-1-x1_4x-R-20b</v>
      </c>
      <c r="O387" s="11" t="str">
        <f aca="false">INDEX([1]'Kap 1'!$E$2:$H$1089,MATCH(Лист1!N387,[1]'Kap 1'!$E$2:$E$1089,0),4)</f>
        <v>Beräkna</v>
      </c>
      <c r="P387" s="11"/>
      <c r="Q387" s="12" t="str">
        <f aca="false">INDEX([1]Freelancer!$A$1140:$J$2572,MATCH(Лист1!M387,[1]Freelancer!$G$1140:$G$2572,0),9)</f>
        <v>Börja med att skriva under samma rottecken. Beräkna sedan $\displaystyle \frac{\sqrt{432}}{\sqrt{3}}$</v>
      </c>
      <c r="R387" s="8" t="s">
        <v>247</v>
      </c>
      <c r="S387" s="13" t="s">
        <v>143</v>
      </c>
      <c r="T387" s="13" t="str">
        <f aca="false">"y"&amp;S387&amp;"y"</f>
        <v>y2_11y</v>
      </c>
      <c r="U387" s="13" t="str">
        <f aca="false">INDEX([1]Lista!$O$2:$S$206,MATCH(Лист1!T387,[1]Lista!$P$2:$P$206,0),3)</f>
        <v>Grafer</v>
      </c>
      <c r="V387" s="13" t="str">
        <f aca="false">INDEX([1]Lista!$O$2:$S$206,MATCH(Лист1!T387,[1]Lista!$P$2:$P$206,0),4)</f>
        <v>SF_2_11</v>
      </c>
      <c r="W387" s="13" t="str">
        <f aca="false">INDEX([1]Lista!$O$2:$S$206,MATCH(Лист1!T387,[1]Lista!$P$2:$P$206,0),5)</f>
        <v>Grafer</v>
      </c>
      <c r="X387" s="14" t="s">
        <v>32</v>
      </c>
    </row>
    <row r="388" customFormat="false" ht="35.05" hidden="false" customHeight="false" outlineLevel="0" collapsed="false">
      <c r="A388" s="7" t="n">
        <v>9789152302484</v>
      </c>
      <c r="B388" s="11" t="n">
        <v>1</v>
      </c>
      <c r="C388" s="11" t="s">
        <v>24</v>
      </c>
      <c r="D388" s="8" t="s">
        <v>25</v>
      </c>
      <c r="E388" s="8" t="s">
        <v>26</v>
      </c>
      <c r="F388" s="8" t="s">
        <v>233</v>
      </c>
      <c r="G388" s="8" t="s">
        <v>234</v>
      </c>
      <c r="H388" s="11" t="s">
        <v>235</v>
      </c>
      <c r="I388" s="11" t="n">
        <v>20</v>
      </c>
      <c r="J388" s="11" t="s">
        <v>38</v>
      </c>
      <c r="K388" s="10" t="str">
        <f aca="false">G388</f>
        <v>Röd kurs</v>
      </c>
      <c r="L388" s="11" t="s">
        <v>236</v>
      </c>
      <c r="M388" s="11" t="str">
        <f aca="false">B388&amp;"_"&amp;F388&amp;"_"&amp;H388&amp;"_"&amp;I388&amp;J388</f>
        <v>1_x1_4x_R_20c</v>
      </c>
      <c r="N388" s="11" t="str">
        <f aca="false">A388&amp;"-"&amp;B388&amp;"-"&amp;F388&amp;"-"&amp;H388&amp;"-"&amp;I388&amp;J388</f>
        <v>9789152302484-1-x1_4x-R-20c</v>
      </c>
      <c r="O388" s="11" t="str">
        <f aca="false">INDEX([1]'Kap 1'!$E$2:$H$1089,MATCH(Лист1!N388,[1]'Kap 1'!$E$2:$E$1089,0),4)</f>
        <v>Beräkna</v>
      </c>
      <c r="P388" s="11"/>
      <c r="Q388" s="12" t="str">
        <f aca="false">INDEX([1]Freelancer!$A$1140:$J$2572,MATCH(Лист1!M388,[1]Freelancer!$G$1140:$G$2572,0),9)</f>
        <v>Börja med att skriva under samma rottecken. Beräkna sedan $\displaystyle \frac{\sqrt{567}}{\sqrt{7}}$</v>
      </c>
      <c r="R388" s="8" t="s">
        <v>247</v>
      </c>
      <c r="S388" s="13" t="s">
        <v>141</v>
      </c>
      <c r="T388" s="13" t="str">
        <f aca="false">"y"&amp;S388&amp;"y"</f>
        <v>y1_17_8y</v>
      </c>
      <c r="U388" s="13" t="str">
        <f aca="false">INDEX([1]Lista!$O$2:$S$206,MATCH(Лист1!T388,[1]Lista!$P$2:$P$206,0),3)</f>
        <v>Tal - Rationella tal</v>
      </c>
      <c r="V388" s="13" t="str">
        <f aca="false">INDEX([1]Lista!$O$2:$S$206,MATCH(Лист1!T388,[1]Lista!$P$2:$P$206,0),4)</f>
        <v>T_1_17</v>
      </c>
      <c r="W388" s="13" t="str">
        <f aca="false">INDEX([1]Lista!$O$2:$S$206,MATCH(Лист1!T388,[1]Lista!$P$2:$P$206,0),5)</f>
        <v>Tal</v>
      </c>
      <c r="X388" s="14" t="s">
        <v>32</v>
      </c>
    </row>
    <row r="389" customFormat="false" ht="35.05" hidden="false" customHeight="false" outlineLevel="0" collapsed="false">
      <c r="A389" s="7" t="n">
        <v>9789152302484</v>
      </c>
      <c r="B389" s="11" t="n">
        <v>1</v>
      </c>
      <c r="C389" s="11" t="s">
        <v>24</v>
      </c>
      <c r="D389" s="8" t="s">
        <v>25</v>
      </c>
      <c r="E389" s="8" t="s">
        <v>26</v>
      </c>
      <c r="F389" s="8" t="s">
        <v>233</v>
      </c>
      <c r="G389" s="8" t="s">
        <v>234</v>
      </c>
      <c r="H389" s="11" t="s">
        <v>235</v>
      </c>
      <c r="I389" s="11" t="n">
        <v>21</v>
      </c>
      <c r="J389" s="11" t="s">
        <v>33</v>
      </c>
      <c r="K389" s="10" t="str">
        <f aca="false">G389</f>
        <v>Röd kurs</v>
      </c>
      <c r="L389" s="11" t="s">
        <v>236</v>
      </c>
      <c r="M389" s="11" t="str">
        <f aca="false">B389&amp;"_"&amp;F389&amp;"_"&amp;H389&amp;"_"&amp;I389&amp;J389</f>
        <v>1_x1_4x_R_21a</v>
      </c>
      <c r="N389" s="11" t="str">
        <f aca="false">A389&amp;"-"&amp;B389&amp;"-"&amp;F389&amp;"-"&amp;H389&amp;"-"&amp;I389&amp;J389</f>
        <v>9789152302484-1-x1_4x-R-21a</v>
      </c>
      <c r="O389" s="11" t="str">
        <f aca="false">INDEX([1]'Kap 1'!$E$2:$H$1089,MATCH(Лист1!N389,[1]'Kap 1'!$E$2:$E$1089,0),4)</f>
        <v>Beräkna</v>
      </c>
      <c r="P389" s="11"/>
      <c r="Q389" s="12" t="str">
        <f aca="false">INDEX([1]Freelancer!$A$1140:$J$2572,MATCH(Лист1!M389,[1]Freelancer!$G$1140:$G$2572,0),9)</f>
        <v>Börja med att skriva under samma rottecken. Beräkna sedan $\displaystyle \frac{\sqrt{a^3}}{\sqrt{a}}$</v>
      </c>
      <c r="R389" s="8" t="s">
        <v>247</v>
      </c>
      <c r="S389" s="13" t="s">
        <v>91</v>
      </c>
      <c r="T389" s="13" t="str">
        <f aca="false">"y"&amp;S389&amp;"y"</f>
        <v>y1_6_4y</v>
      </c>
      <c r="U389" s="13" t="str">
        <f aca="false">INDEX([1]Lista!$O$2:$S$206,MATCH(Лист1!T389,[1]Lista!$P$2:$P$206,0),3)</f>
        <v>Enheter - Prefix</v>
      </c>
      <c r="V389" s="13" t="str">
        <f aca="false">INDEX([1]Lista!$O$2:$S$206,MATCH(Лист1!T389,[1]Lista!$P$2:$P$206,0),4)</f>
        <v>T_1_6</v>
      </c>
      <c r="W389" s="13" t="str">
        <f aca="false">INDEX([1]Lista!$O$2:$S$206,MATCH(Лист1!T389,[1]Lista!$P$2:$P$206,0),5)</f>
        <v>Enheter</v>
      </c>
      <c r="X389" s="14" t="s">
        <v>32</v>
      </c>
    </row>
    <row r="390" customFormat="false" ht="35.05" hidden="false" customHeight="false" outlineLevel="0" collapsed="false">
      <c r="A390" s="7" t="n">
        <v>9789152302484</v>
      </c>
      <c r="B390" s="11" t="n">
        <v>1</v>
      </c>
      <c r="C390" s="11" t="s">
        <v>24</v>
      </c>
      <c r="D390" s="8" t="s">
        <v>25</v>
      </c>
      <c r="E390" s="8" t="s">
        <v>26</v>
      </c>
      <c r="F390" s="8" t="s">
        <v>233</v>
      </c>
      <c r="G390" s="8" t="s">
        <v>234</v>
      </c>
      <c r="H390" s="11" t="s">
        <v>235</v>
      </c>
      <c r="I390" s="11" t="n">
        <v>21</v>
      </c>
      <c r="J390" s="11" t="s">
        <v>36</v>
      </c>
      <c r="K390" s="10" t="str">
        <f aca="false">G390</f>
        <v>Röd kurs</v>
      </c>
      <c r="L390" s="11" t="s">
        <v>236</v>
      </c>
      <c r="M390" s="11" t="str">
        <f aca="false">B390&amp;"_"&amp;F390&amp;"_"&amp;H390&amp;"_"&amp;I390&amp;J390</f>
        <v>1_x1_4x_R_21b</v>
      </c>
      <c r="N390" s="11" t="str">
        <f aca="false">A390&amp;"-"&amp;B390&amp;"-"&amp;F390&amp;"-"&amp;H390&amp;"-"&amp;I390&amp;J390</f>
        <v>9789152302484-1-x1_4x-R-21b</v>
      </c>
      <c r="O390" s="11" t="str">
        <f aca="false">INDEX([1]'Kap 1'!$E$2:$H$1089,MATCH(Лист1!N390,[1]'Kap 1'!$E$2:$E$1089,0),4)</f>
        <v>Beräkna</v>
      </c>
      <c r="P390" s="11"/>
      <c r="Q390" s="12" t="str">
        <f aca="false">INDEX([1]Freelancer!$A$1140:$J$2572,MATCH(Лист1!M390,[1]Freelancer!$G$1140:$G$2572,0),9)</f>
        <v>Börja med att skriva under samma rottecken. Beräkna sedan $\displaystyle \frac{\sqrt{18ab^2}}{\sqrt{2a}}$</v>
      </c>
      <c r="R390" s="8" t="s">
        <v>247</v>
      </c>
      <c r="S390" s="13" t="s">
        <v>216</v>
      </c>
      <c r="T390" s="13" t="str">
        <f aca="false">"y"&amp;S390&amp;"y"</f>
        <v>y2_24_5y</v>
      </c>
      <c r="U390" s="13" t="str">
        <f aca="false">INDEX([1]Lista!$O$2:$S$206,MATCH(Лист1!T390,[1]Lista!$P$2:$P$206,0),3)</f>
        <v>Variabler och uttryck - Värdet av ett uttryck</v>
      </c>
      <c r="V390" s="13" t="str">
        <f aca="false">INDEX([1]Lista!$O$2:$S$206,MATCH(Лист1!T390,[1]Lista!$P$2:$P$206,0),4)</f>
        <v>SF_2_24</v>
      </c>
      <c r="W390" s="13" t="str">
        <f aca="false">INDEX([1]Lista!$O$2:$S$206,MATCH(Лист1!T390,[1]Lista!$P$2:$P$206,0),5)</f>
        <v>Variabler och uttryck</v>
      </c>
      <c r="X390" s="14" t="s">
        <v>32</v>
      </c>
    </row>
    <row r="391" customFormat="false" ht="35.05" hidden="false" customHeight="false" outlineLevel="0" collapsed="false">
      <c r="A391" s="7" t="n">
        <v>9789152302484</v>
      </c>
      <c r="B391" s="11" t="n">
        <v>1</v>
      </c>
      <c r="C391" s="11" t="s">
        <v>24</v>
      </c>
      <c r="D391" s="8" t="s">
        <v>25</v>
      </c>
      <c r="E391" s="8" t="s">
        <v>26</v>
      </c>
      <c r="F391" s="8" t="s">
        <v>233</v>
      </c>
      <c r="G391" s="8" t="s">
        <v>234</v>
      </c>
      <c r="H391" s="11" t="s">
        <v>235</v>
      </c>
      <c r="I391" s="11" t="n">
        <v>21</v>
      </c>
      <c r="J391" s="11" t="s">
        <v>38</v>
      </c>
      <c r="K391" s="10" t="str">
        <f aca="false">G391</f>
        <v>Röd kurs</v>
      </c>
      <c r="L391" s="11" t="s">
        <v>236</v>
      </c>
      <c r="M391" s="11" t="str">
        <f aca="false">B391&amp;"_"&amp;F391&amp;"_"&amp;H391&amp;"_"&amp;I391&amp;J391</f>
        <v>1_x1_4x_R_21c</v>
      </c>
      <c r="N391" s="11" t="str">
        <f aca="false">A391&amp;"-"&amp;B391&amp;"-"&amp;F391&amp;"-"&amp;H391&amp;"-"&amp;I391&amp;J391</f>
        <v>9789152302484-1-x1_4x-R-21c</v>
      </c>
      <c r="O391" s="11" t="str">
        <f aca="false">INDEX([1]'Kap 1'!$E$2:$H$1089,MATCH(Лист1!N391,[1]'Kap 1'!$E$2:$E$1089,0),4)</f>
        <v>Beräkna</v>
      </c>
      <c r="P391" s="11"/>
      <c r="Q391" s="12" t="str">
        <f aca="false">INDEX([1]Freelancer!$A$1140:$J$2572,MATCH(Лист1!M391,[1]Freelancer!$G$1140:$G$2572,0),9)</f>
        <v>Börja med att skriva under samma rottecken. Beräkna sedan $\displaystyle \frac{\sqrt{63}}{\sqrt{7a^2b^2}}$</v>
      </c>
      <c r="R391" s="8" t="s">
        <v>247</v>
      </c>
      <c r="S391" s="13" t="s">
        <v>208</v>
      </c>
      <c r="T391" s="13" t="str">
        <f aca="false">"y"&amp;S391&amp;"y"</f>
        <v>y4_15_1y</v>
      </c>
      <c r="U391" s="13" t="str">
        <f aca="false">INDEX([1]Lista!$O$2:$S$206,MATCH(Лист1!T391,[1]Lista!$P$2:$P$206,0),3)</f>
        <v>Volym &amp; olika sorters kroppar - Rätblock, prisma och cylinder</v>
      </c>
      <c r="V391" s="13" t="str">
        <f aca="false">INDEX([1]Lista!$O$2:$S$206,MATCH(Лист1!T391,[1]Lista!$P$2:$P$206,0),4)</f>
        <v>G_4_15</v>
      </c>
      <c r="W391" s="13" t="str">
        <f aca="false">INDEX([1]Lista!$O$2:$S$206,MATCH(Лист1!T391,[1]Lista!$P$2:$P$206,0),5)</f>
        <v>Volym &amp; olika sorters kroppar</v>
      </c>
      <c r="X391" s="14" t="s">
        <v>32</v>
      </c>
    </row>
    <row r="392" customFormat="false" ht="15.65" hidden="false" customHeight="false" outlineLevel="0" collapsed="false">
      <c r="A392" s="7" t="n">
        <v>9789152302484</v>
      </c>
      <c r="B392" s="11" t="n">
        <v>1</v>
      </c>
      <c r="C392" s="11" t="s">
        <v>24</v>
      </c>
      <c r="D392" s="8" t="s">
        <v>25</v>
      </c>
      <c r="E392" s="8" t="s">
        <v>26</v>
      </c>
      <c r="F392" s="8" t="s">
        <v>233</v>
      </c>
      <c r="G392" s="8" t="s">
        <v>234</v>
      </c>
      <c r="H392" s="11" t="s">
        <v>235</v>
      </c>
      <c r="I392" s="11" t="n">
        <v>22</v>
      </c>
      <c r="J392" s="11" t="s">
        <v>33</v>
      </c>
      <c r="K392" s="10" t="str">
        <f aca="false">G392</f>
        <v>Röd kurs</v>
      </c>
      <c r="L392" s="11" t="s">
        <v>236</v>
      </c>
      <c r="M392" s="11" t="str">
        <f aca="false">B392&amp;"_"&amp;F392&amp;"_"&amp;H392&amp;"_"&amp;I392&amp;J392</f>
        <v>1_x1_4x_R_22a</v>
      </c>
      <c r="N392" s="11" t="str">
        <f aca="false">A392&amp;"-"&amp;B392&amp;"-"&amp;F392&amp;"-"&amp;H392&amp;"-"&amp;I392&amp;J392</f>
        <v>9789152302484-1-x1_4x-R-22a</v>
      </c>
      <c r="O392" s="11" t="str">
        <f aca="false">INDEX([1]'Kap 1'!$E$2:$H$1089,MATCH(Лист1!N392,[1]'Kap 1'!$E$2:$E$1089,0),4)</f>
        <v>Beräkna</v>
      </c>
      <c r="P392" s="11"/>
      <c r="Q392" s="12" t="str">
        <f aca="false">INDEX([1]Freelancer!$A$1140:$J$2572,MATCH(Лист1!M392,[1]Freelancer!$G$1140:$G$2572,0),9)</f>
        <v>Beräkna $\sqrt{\frac{9}{16}}$</v>
      </c>
      <c r="R392" s="8" t="s">
        <v>247</v>
      </c>
      <c r="S392" s="13" t="s">
        <v>248</v>
      </c>
      <c r="T392" s="13" t="str">
        <f aca="false">"y"&amp;S392&amp;"y"</f>
        <v>y1_2_3y</v>
      </c>
      <c r="U392" s="13" t="str">
        <f aca="false">INDEX([1]Lista!$O$2:$S$206,MATCH(Лист1!T392,[1]Lista!$P$2:$P$206,0),3)</f>
        <v>Bråk - Förlängning &amp; förkortning</v>
      </c>
      <c r="V392" s="13" t="str">
        <f aca="false">INDEX([1]Lista!$O$2:$S$206,MATCH(Лист1!T392,[1]Lista!$P$2:$P$206,0),4)</f>
        <v>T_1_2</v>
      </c>
      <c r="W392" s="13" t="str">
        <f aca="false">INDEX([1]Lista!$O$2:$S$206,MATCH(Лист1!T392,[1]Lista!$P$2:$P$206,0),5)</f>
        <v>Bråk</v>
      </c>
      <c r="X392" s="14" t="s">
        <v>32</v>
      </c>
    </row>
    <row r="393" customFormat="false" ht="15.65" hidden="false" customHeight="false" outlineLevel="0" collapsed="false">
      <c r="A393" s="7" t="n">
        <v>9789152302484</v>
      </c>
      <c r="B393" s="11" t="n">
        <v>1</v>
      </c>
      <c r="C393" s="11" t="s">
        <v>24</v>
      </c>
      <c r="D393" s="8" t="s">
        <v>25</v>
      </c>
      <c r="E393" s="8" t="s">
        <v>26</v>
      </c>
      <c r="F393" s="8" t="s">
        <v>233</v>
      </c>
      <c r="G393" s="8" t="s">
        <v>234</v>
      </c>
      <c r="H393" s="11" t="s">
        <v>235</v>
      </c>
      <c r="I393" s="11" t="n">
        <v>22</v>
      </c>
      <c r="J393" s="11" t="s">
        <v>36</v>
      </c>
      <c r="K393" s="10" t="str">
        <f aca="false">G393</f>
        <v>Röd kurs</v>
      </c>
      <c r="L393" s="11" t="s">
        <v>236</v>
      </c>
      <c r="M393" s="11" t="str">
        <f aca="false">B393&amp;"_"&amp;F393&amp;"_"&amp;H393&amp;"_"&amp;I393&amp;J393</f>
        <v>1_x1_4x_R_22b</v>
      </c>
      <c r="N393" s="11" t="str">
        <f aca="false">A393&amp;"-"&amp;B393&amp;"-"&amp;F393&amp;"-"&amp;H393&amp;"-"&amp;I393&amp;J393</f>
        <v>9789152302484-1-x1_4x-R-22b</v>
      </c>
      <c r="O393" s="11" t="str">
        <f aca="false">INDEX([1]'Kap 1'!$E$2:$H$1089,MATCH(Лист1!N393,[1]'Kap 1'!$E$2:$E$1089,0),4)</f>
        <v>Beräkna</v>
      </c>
      <c r="P393" s="11"/>
      <c r="Q393" s="12" t="str">
        <f aca="false">INDEX([1]Freelancer!$A$1140:$J$2572,MATCH(Лист1!M393,[1]Freelancer!$G$1140:$G$2572,0),9)</f>
        <v>Beräkna $\sqrt{\frac{49}{81}}$</v>
      </c>
      <c r="R393" s="8" t="s">
        <v>247</v>
      </c>
      <c r="S393" s="13" t="s">
        <v>136</v>
      </c>
      <c r="T393" s="13" t="str">
        <f aca="false">"y"&amp;S393&amp;"y"</f>
        <v>y2_8y</v>
      </c>
      <c r="U393" s="13" t="str">
        <f aca="false">INDEX([1]Lista!$O$2:$S$206,MATCH(Лист1!T393,[1]Lista!$P$2:$P$206,0),3)</f>
        <v>Funktioner</v>
      </c>
      <c r="V393" s="13" t="str">
        <f aca="false">INDEX([1]Lista!$O$2:$S$206,MATCH(Лист1!T393,[1]Lista!$P$2:$P$206,0),4)</f>
        <v>SF_2_8</v>
      </c>
      <c r="W393" s="13" t="str">
        <f aca="false">INDEX([1]Lista!$O$2:$S$206,MATCH(Лист1!T393,[1]Lista!$P$2:$P$206,0),5)</f>
        <v>Funktioner</v>
      </c>
      <c r="X393" s="14" t="s">
        <v>32</v>
      </c>
    </row>
    <row r="394" customFormat="false" ht="15.65" hidden="false" customHeight="false" outlineLevel="0" collapsed="false">
      <c r="A394" s="7" t="n">
        <v>9789152302484</v>
      </c>
      <c r="B394" s="11" t="n">
        <v>1</v>
      </c>
      <c r="C394" s="11" t="s">
        <v>24</v>
      </c>
      <c r="D394" s="8" t="s">
        <v>25</v>
      </c>
      <c r="E394" s="8" t="s">
        <v>26</v>
      </c>
      <c r="F394" s="8" t="s">
        <v>233</v>
      </c>
      <c r="G394" s="8" t="s">
        <v>234</v>
      </c>
      <c r="H394" s="11" t="s">
        <v>235</v>
      </c>
      <c r="I394" s="11" t="n">
        <v>22</v>
      </c>
      <c r="J394" s="11" t="s">
        <v>38</v>
      </c>
      <c r="K394" s="10" t="str">
        <f aca="false">G394</f>
        <v>Röd kurs</v>
      </c>
      <c r="L394" s="11" t="s">
        <v>236</v>
      </c>
      <c r="M394" s="11" t="str">
        <f aca="false">B394&amp;"_"&amp;F394&amp;"_"&amp;H394&amp;"_"&amp;I394&amp;J394</f>
        <v>1_x1_4x_R_22c</v>
      </c>
      <c r="N394" s="11" t="str">
        <f aca="false">A394&amp;"-"&amp;B394&amp;"-"&amp;F394&amp;"-"&amp;H394&amp;"-"&amp;I394&amp;J394</f>
        <v>9789152302484-1-x1_4x-R-22c</v>
      </c>
      <c r="O394" s="11" t="str">
        <f aca="false">INDEX([1]'Kap 1'!$E$2:$H$1089,MATCH(Лист1!N394,[1]'Kap 1'!$E$2:$E$1089,0),4)</f>
        <v>Beräkna</v>
      </c>
      <c r="P394" s="11"/>
      <c r="Q394" s="12" t="str">
        <f aca="false">INDEX([1]Freelancer!$A$1140:$J$2572,MATCH(Лист1!M394,[1]Freelancer!$G$1140:$G$2572,0),9)</f>
        <v>Beräkna $\sqrt{\frac{a^2}{b^2}}$</v>
      </c>
      <c r="R394" s="8" t="s">
        <v>247</v>
      </c>
      <c r="S394" s="13" t="s">
        <v>96</v>
      </c>
      <c r="T394" s="13" t="str">
        <f aca="false">"y"&amp;S394&amp;"y"</f>
        <v>y2_11_3y</v>
      </c>
      <c r="U394" s="13" t="str">
        <f aca="false">INDEX([1]Lista!$O$2:$S$206,MATCH(Лист1!T394,[1]Lista!$P$2:$P$206,0),3)</f>
        <v>Grafer - Rita/skissa grafer</v>
      </c>
      <c r="V394" s="13" t="str">
        <f aca="false">INDEX([1]Lista!$O$2:$S$206,MATCH(Лист1!T394,[1]Lista!$P$2:$P$206,0),4)</f>
        <v>SF_2_11</v>
      </c>
      <c r="W394" s="13" t="str">
        <f aca="false">INDEX([1]Lista!$O$2:$S$206,MATCH(Лист1!T394,[1]Lista!$P$2:$P$206,0),5)</f>
        <v>Grafer</v>
      </c>
      <c r="X394" s="14" t="s">
        <v>32</v>
      </c>
    </row>
    <row r="395" customFormat="false" ht="15.65" hidden="false" customHeight="false" outlineLevel="0" collapsed="false">
      <c r="A395" s="7" t="n">
        <v>9789152302484</v>
      </c>
      <c r="B395" s="11" t="n">
        <v>1</v>
      </c>
      <c r="C395" s="11" t="s">
        <v>24</v>
      </c>
      <c r="D395" s="8" t="s">
        <v>25</v>
      </c>
      <c r="E395" s="8" t="s">
        <v>26</v>
      </c>
      <c r="F395" s="8" t="s">
        <v>233</v>
      </c>
      <c r="G395" s="8" t="s">
        <v>234</v>
      </c>
      <c r="H395" s="11" t="s">
        <v>235</v>
      </c>
      <c r="I395" s="11" t="n">
        <v>22</v>
      </c>
      <c r="J395" s="11" t="s">
        <v>40</v>
      </c>
      <c r="K395" s="10" t="str">
        <f aca="false">G395</f>
        <v>Röd kurs</v>
      </c>
      <c r="L395" s="11" t="s">
        <v>236</v>
      </c>
      <c r="M395" s="11" t="str">
        <f aca="false">B395&amp;"_"&amp;F395&amp;"_"&amp;H395&amp;"_"&amp;I395&amp;J395</f>
        <v>1_x1_4x_R_22d</v>
      </c>
      <c r="N395" s="11" t="str">
        <f aca="false">A395&amp;"-"&amp;B395&amp;"-"&amp;F395&amp;"-"&amp;H395&amp;"-"&amp;I395&amp;J395</f>
        <v>9789152302484-1-x1_4x-R-22d</v>
      </c>
      <c r="O395" s="11" t="str">
        <f aca="false">INDEX([1]'Kap 1'!$E$2:$H$1089,MATCH(Лист1!N395,[1]'Kap 1'!$E$2:$E$1089,0),4)</f>
        <v>Beräkna</v>
      </c>
      <c r="P395" s="11"/>
      <c r="Q395" s="12" t="str">
        <f aca="false">INDEX([1]Freelancer!$A$1140:$J$2572,MATCH(Лист1!M395,[1]Freelancer!$G$1140:$G$2572,0),9)</f>
        <v>Beräkna $\sqrt{\frac{9x^2}{64y^2}}$</v>
      </c>
      <c r="R395" s="8" t="s">
        <v>247</v>
      </c>
      <c r="S395" s="13" t="s">
        <v>139</v>
      </c>
      <c r="T395" s="13" t="str">
        <f aca="false">"y"&amp;S395&amp;"y"</f>
        <v>y3_2_11y</v>
      </c>
      <c r="U395" s="13" t="str">
        <f aca="false">INDEX([1]Lista!$O$2:$S$206,MATCH(Лист1!T395,[1]Lista!$P$2:$P$206,0),3)</f>
        <v>Statistik - Spridningsmått</v>
      </c>
      <c r="V395" s="13" t="str">
        <f aca="false">INDEX([1]Lista!$O$2:$S$206,MATCH(Лист1!T395,[1]Lista!$P$2:$P$206,0),4)</f>
        <v>SS_3_2</v>
      </c>
      <c r="W395" s="13" t="str">
        <f aca="false">INDEX([1]Lista!$O$2:$S$206,MATCH(Лист1!T395,[1]Lista!$P$2:$P$206,0),5)</f>
        <v>Statistik</v>
      </c>
      <c r="X395" s="14" t="s">
        <v>32</v>
      </c>
    </row>
    <row r="396" customFormat="false" ht="46.25" hidden="false" customHeight="false" outlineLevel="0" collapsed="false">
      <c r="A396" s="7" t="n">
        <v>9789152302484</v>
      </c>
      <c r="B396" s="11" t="n">
        <v>1</v>
      </c>
      <c r="C396" s="11" t="s">
        <v>24</v>
      </c>
      <c r="D396" s="8" t="s">
        <v>25</v>
      </c>
      <c r="E396" s="8" t="s">
        <v>26</v>
      </c>
      <c r="F396" s="8" t="s">
        <v>233</v>
      </c>
      <c r="G396" s="8" t="s">
        <v>234</v>
      </c>
      <c r="H396" s="11" t="s">
        <v>235</v>
      </c>
      <c r="I396" s="11" t="n">
        <v>23</v>
      </c>
      <c r="J396" s="11" t="s">
        <v>33</v>
      </c>
      <c r="K396" s="10" t="str">
        <f aca="false">G396</f>
        <v>Röd kurs</v>
      </c>
      <c r="L396" s="11" t="s">
        <v>236</v>
      </c>
      <c r="M396" s="11" t="str">
        <f aca="false">B396&amp;"_"&amp;F396&amp;"_"&amp;H396&amp;"_"&amp;I396&amp;J396</f>
        <v>1_x1_4x_R_23a</v>
      </c>
      <c r="N396" s="11" t="str">
        <f aca="false">A396&amp;"-"&amp;B396&amp;"-"&amp;F396&amp;"-"&amp;H396&amp;"-"&amp;I396&amp;J396</f>
        <v>9789152302484-1-x1_4x-R-23a</v>
      </c>
      <c r="O396" s="11" t="str">
        <f aca="false">INDEX([1]'Kap 1'!$E$2:$H$1089,MATCH(Лист1!N396,[1]'Kap 1'!$E$2:$E$1089,0),4)</f>
        <v>Resonera</v>
      </c>
      <c r="P396" s="11"/>
      <c r="Q396" s="12" t="str">
        <f aca="false">INDEX([1]Freelancer!$A$1140:$J$2572,MATCH(Лист1!M396,[1]Freelancer!$G$1140:$G$2572,0),9)</f>
        <v>Vilken metod är bäst att använda när du beräknar kvadratroten ur talen i rutan? Skriv vilka uppgifter du löser genom att först beräkna kvadratroten ur varje tal</v>
      </c>
      <c r="R396" s="8" t="str">
        <f aca="false">IF(INDEX([1]Freelancer!$A$1140:$J$2572,MATCH(Лист1!M396,[1]Freelancer!$G$1140:$G$2572,0),10)=0,"",INDEX([1]Freelancer!$A$1140:$J$2572,MATCH(Лист1!M396,[1]Freelancer!$G$1140:$G$2572,0),10))</f>
        <v>MD9_35_1</v>
      </c>
      <c r="S396" s="13" t="s">
        <v>194</v>
      </c>
      <c r="T396" s="13" t="str">
        <f aca="false">"y"&amp;S396&amp;"y"</f>
        <v>y1_6y</v>
      </c>
      <c r="U396" s="13" t="str">
        <f aca="false">INDEX([1]Lista!$O$2:$S$206,MATCH(Лист1!T396,[1]Lista!$P$2:$P$206,0),3)</f>
        <v>Enheter</v>
      </c>
      <c r="V396" s="13" t="str">
        <f aca="false">INDEX([1]Lista!$O$2:$S$206,MATCH(Лист1!T396,[1]Lista!$P$2:$P$206,0),4)</f>
        <v>T_1_6</v>
      </c>
      <c r="W396" s="13" t="str">
        <f aca="false">INDEX([1]Lista!$O$2:$S$206,MATCH(Лист1!T396,[1]Lista!$P$2:$P$206,0),5)</f>
        <v>Enheter</v>
      </c>
      <c r="X396" s="14" t="s">
        <v>32</v>
      </c>
    </row>
    <row r="397" customFormat="false" ht="46.25" hidden="false" customHeight="false" outlineLevel="0" collapsed="false">
      <c r="A397" s="7" t="n">
        <v>9789152302484</v>
      </c>
      <c r="B397" s="11" t="n">
        <v>1</v>
      </c>
      <c r="C397" s="11" t="s">
        <v>24</v>
      </c>
      <c r="D397" s="8" t="s">
        <v>25</v>
      </c>
      <c r="E397" s="8" t="s">
        <v>26</v>
      </c>
      <c r="F397" s="8" t="s">
        <v>233</v>
      </c>
      <c r="G397" s="8" t="s">
        <v>234</v>
      </c>
      <c r="H397" s="11" t="s">
        <v>235</v>
      </c>
      <c r="I397" s="11" t="n">
        <v>23</v>
      </c>
      <c r="J397" s="11" t="s">
        <v>36</v>
      </c>
      <c r="K397" s="10" t="str">
        <f aca="false">G397</f>
        <v>Röd kurs</v>
      </c>
      <c r="L397" s="11" t="s">
        <v>236</v>
      </c>
      <c r="M397" s="11" t="str">
        <f aca="false">B397&amp;"_"&amp;F397&amp;"_"&amp;H397&amp;"_"&amp;I397&amp;J397</f>
        <v>1_x1_4x_R_23b</v>
      </c>
      <c r="N397" s="11" t="str">
        <f aca="false">A397&amp;"-"&amp;B397&amp;"-"&amp;F397&amp;"-"&amp;H397&amp;"-"&amp;I397&amp;J397</f>
        <v>9789152302484-1-x1_4x-R-23b</v>
      </c>
      <c r="O397" s="11" t="str">
        <f aca="false">INDEX([1]'Kap 1'!$E$2:$H$1089,MATCH(Лист1!N397,[1]'Kap 1'!$E$2:$E$1089,0),4)</f>
        <v>Resonera</v>
      </c>
      <c r="P397" s="11"/>
      <c r="Q397" s="12" t="str">
        <f aca="false">INDEX([1]Freelancer!$A$1140:$J$2572,MATCH(Лист1!M397,[1]Freelancer!$G$1140:$G$2572,0),9)</f>
        <v>Vilken metod är bäst att använda när du beräknar kvadratroten ur talen i rutan? Skriv vilka uppgifter du löser genom att först skriva under samma rottecken</v>
      </c>
      <c r="R397" s="8" t="str">
        <f aca="false">IF(INDEX([1]Freelancer!$A$1140:$J$2572,MATCH(Лист1!M397,[1]Freelancer!$G$1140:$G$2572,0),10)=0,"",INDEX([1]Freelancer!$A$1140:$J$2572,MATCH(Лист1!M397,[1]Freelancer!$G$1140:$G$2572,0),10))</f>
        <v>MD9_35_1</v>
      </c>
      <c r="S397" s="13" t="s">
        <v>148</v>
      </c>
      <c r="T397" s="13" t="str">
        <f aca="false">"y"&amp;S397&amp;"y"</f>
        <v>y3_2_1y</v>
      </c>
      <c r="U397" s="13" t="str">
        <f aca="false">INDEX([1]Lista!$O$2:$S$206,MATCH(Лист1!T397,[1]Lista!$P$2:$P$206,0),3)</f>
        <v>Statistik - Att göra en statistisk undersökning</v>
      </c>
      <c r="V397" s="13" t="str">
        <f aca="false">INDEX([1]Lista!$O$2:$S$206,MATCH(Лист1!T397,[1]Lista!$P$2:$P$206,0),4)</f>
        <v>SS_3_2</v>
      </c>
      <c r="W397" s="13" t="str">
        <f aca="false">INDEX([1]Lista!$O$2:$S$206,MATCH(Лист1!T397,[1]Lista!$P$2:$P$206,0),5)</f>
        <v>Statistik</v>
      </c>
      <c r="X397" s="14" t="s">
        <v>32</v>
      </c>
    </row>
    <row r="398" customFormat="false" ht="23.85" hidden="false" customHeight="false" outlineLevel="0" collapsed="false">
      <c r="A398" s="7" t="n">
        <v>9789152302484</v>
      </c>
      <c r="B398" s="11" t="n">
        <v>1</v>
      </c>
      <c r="C398" s="11" t="s">
        <v>24</v>
      </c>
      <c r="D398" s="8" t="s">
        <v>25</v>
      </c>
      <c r="E398" s="8" t="s">
        <v>26</v>
      </c>
      <c r="F398" s="8" t="s">
        <v>233</v>
      </c>
      <c r="G398" s="8" t="s">
        <v>234</v>
      </c>
      <c r="H398" s="11" t="s">
        <v>235</v>
      </c>
      <c r="I398" s="11" t="n">
        <v>24</v>
      </c>
      <c r="J398" s="11" t="s">
        <v>33</v>
      </c>
      <c r="K398" s="10" t="str">
        <f aca="false">G398</f>
        <v>Röd kurs</v>
      </c>
      <c r="L398" s="11" t="s">
        <v>236</v>
      </c>
      <c r="M398" s="11" t="str">
        <f aca="false">B398&amp;"_"&amp;F398&amp;"_"&amp;H398&amp;"_"&amp;I398&amp;J398</f>
        <v>1_x1_4x_R_24a</v>
      </c>
      <c r="N398" s="11" t="str">
        <f aca="false">A398&amp;"-"&amp;B398&amp;"-"&amp;F398&amp;"-"&amp;H398&amp;"-"&amp;I398&amp;J398</f>
        <v>9789152302484-1-x1_4x-R-24a</v>
      </c>
      <c r="O398" s="11" t="str">
        <f aca="false">INDEX([1]'Kap 1'!$E$2:$H$1089,MATCH(Лист1!N398,[1]'Kap 1'!$E$2:$E$1089,0),4)</f>
        <v>Lös</v>
      </c>
      <c r="P398" s="11"/>
      <c r="Q398" s="12" t="str">
        <f aca="false">INDEX([1]Freelancer!$A$1140:$J$2572,MATCH(Лист1!M398,[1]Freelancer!$G$1140:$G$2572,0),9)</f>
        <v>Vad ska stå i stället för $x$? $\displaystyle \frac{\sqrt{x}}{3} = 5$</v>
      </c>
      <c r="R398" s="8" t="e">
        <f aca="false">IF(INDEX([1]Freelancer!$A$1140:$J$2572,MATCH(Лист1!M398,[1]Freelancer!$G$1140:$G$2572,0),10)=0,"",INDEX([1]Freelancer!$A$1140:$J$2572,MATCH(Лист1!M398,[1]Freelancer!$G$1140:$G$2572,0),10))</f>
        <v>#N/A</v>
      </c>
      <c r="S398" s="13" t="s">
        <v>223</v>
      </c>
      <c r="T398" s="13" t="str">
        <f aca="false">"y"&amp;S398&amp;"y"</f>
        <v>y3_1y</v>
      </c>
      <c r="U398" s="13" t="str">
        <f aca="false">INDEX([1]Lista!$O$2:$S$206,MATCH(Лист1!T398,[1]Lista!$P$2:$P$206,0),3)</f>
        <v>Sannolikhetslära</v>
      </c>
      <c r="V398" s="13" t="str">
        <f aca="false">INDEX([1]Lista!$O$2:$S$206,MATCH(Лист1!T398,[1]Lista!$P$2:$P$206,0),4)</f>
        <v>SS_3_1</v>
      </c>
      <c r="W398" s="13" t="str">
        <f aca="false">INDEX([1]Lista!$O$2:$S$206,MATCH(Лист1!T398,[1]Lista!$P$2:$P$206,0),5)</f>
        <v>Sannolikhetslära</v>
      </c>
      <c r="X398" s="14" t="s">
        <v>32</v>
      </c>
    </row>
    <row r="399" customFormat="false" ht="23.85" hidden="false" customHeight="false" outlineLevel="0" collapsed="false">
      <c r="A399" s="7" t="n">
        <v>9789152302484</v>
      </c>
      <c r="B399" s="11" t="n">
        <v>1</v>
      </c>
      <c r="C399" s="11" t="s">
        <v>24</v>
      </c>
      <c r="D399" s="8" t="s">
        <v>25</v>
      </c>
      <c r="E399" s="8" t="s">
        <v>26</v>
      </c>
      <c r="F399" s="8" t="s">
        <v>233</v>
      </c>
      <c r="G399" s="8" t="s">
        <v>234</v>
      </c>
      <c r="H399" s="11" t="s">
        <v>235</v>
      </c>
      <c r="I399" s="11" t="n">
        <v>24</v>
      </c>
      <c r="J399" s="11" t="s">
        <v>36</v>
      </c>
      <c r="K399" s="10" t="str">
        <f aca="false">G399</f>
        <v>Röd kurs</v>
      </c>
      <c r="L399" s="11" t="s">
        <v>236</v>
      </c>
      <c r="M399" s="11" t="str">
        <f aca="false">B399&amp;"_"&amp;F399&amp;"_"&amp;H399&amp;"_"&amp;I399&amp;J399</f>
        <v>1_x1_4x_R_24b</v>
      </c>
      <c r="N399" s="11" t="str">
        <f aca="false">A399&amp;"-"&amp;B399&amp;"-"&amp;F399&amp;"-"&amp;H399&amp;"-"&amp;I399&amp;J399</f>
        <v>9789152302484-1-x1_4x-R-24b</v>
      </c>
      <c r="O399" s="11" t="str">
        <f aca="false">INDEX([1]'Kap 1'!$E$2:$H$1089,MATCH(Лист1!N399,[1]'Kap 1'!$E$2:$E$1089,0),4)</f>
        <v>Lös</v>
      </c>
      <c r="P399" s="11"/>
      <c r="Q399" s="12" t="str">
        <f aca="false">INDEX([1]Freelancer!$A$1140:$J$2572,MATCH(Лист1!M399,[1]Freelancer!$G$1140:$G$2572,0),9)</f>
        <v>Vad ska stå i stället för $x$? $\displaystyle \frac{\sqrt{63}}{x} = 3$</v>
      </c>
      <c r="R399" s="8" t="e">
        <f aca="false">IF(INDEX([1]Freelancer!$A$1140:$J$2572,MATCH(Лист1!M399,[1]Freelancer!$G$1140:$G$2572,0),10)=0,"",INDEX([1]Freelancer!$A$1140:$J$2572,MATCH(Лист1!M399,[1]Freelancer!$G$1140:$G$2572,0),10))</f>
        <v>#N/A</v>
      </c>
      <c r="S399" s="13" t="s">
        <v>93</v>
      </c>
      <c r="T399" s="13" t="str">
        <f aca="false">"y"&amp;S399&amp;"y"</f>
        <v>y1_3_8y</v>
      </c>
      <c r="U399" s="13" t="str">
        <f aca="false">INDEX([1]Lista!$O$2:$S$206,MATCH(Лист1!T399,[1]Lista!$P$2:$P$206,0),3)</f>
        <v>Ekvationer - Grafritande räknare</v>
      </c>
      <c r="V399" s="13" t="str">
        <f aca="false">INDEX([1]Lista!$O$2:$S$206,MATCH(Лист1!T399,[1]Lista!$P$2:$P$206,0),4)</f>
        <v>T_1_3</v>
      </c>
      <c r="W399" s="13" t="str">
        <f aca="false">INDEX([1]Lista!$O$2:$S$206,MATCH(Лист1!T399,[1]Lista!$P$2:$P$206,0),5)</f>
        <v>Ekvationer</v>
      </c>
      <c r="X399" s="14" t="s">
        <v>32</v>
      </c>
    </row>
    <row r="400" customFormat="false" ht="23.85" hidden="false" customHeight="false" outlineLevel="0" collapsed="false">
      <c r="A400" s="7" t="n">
        <v>9789152302484</v>
      </c>
      <c r="B400" s="11" t="n">
        <v>1</v>
      </c>
      <c r="C400" s="11" t="s">
        <v>24</v>
      </c>
      <c r="D400" s="8" t="s">
        <v>25</v>
      </c>
      <c r="E400" s="8" t="s">
        <v>26</v>
      </c>
      <c r="F400" s="8" t="s">
        <v>233</v>
      </c>
      <c r="G400" s="8" t="s">
        <v>234</v>
      </c>
      <c r="H400" s="11" t="s">
        <v>235</v>
      </c>
      <c r="I400" s="11" t="n">
        <v>24</v>
      </c>
      <c r="J400" s="11" t="s">
        <v>38</v>
      </c>
      <c r="K400" s="10" t="str">
        <f aca="false">G400</f>
        <v>Röd kurs</v>
      </c>
      <c r="L400" s="11" t="s">
        <v>236</v>
      </c>
      <c r="M400" s="11" t="str">
        <f aca="false">B400&amp;"_"&amp;F400&amp;"_"&amp;H400&amp;"_"&amp;I400&amp;J400</f>
        <v>1_x1_4x_R_24c</v>
      </c>
      <c r="N400" s="11" t="str">
        <f aca="false">A400&amp;"-"&amp;B400&amp;"-"&amp;F400&amp;"-"&amp;H400&amp;"-"&amp;I400&amp;J400</f>
        <v>9789152302484-1-x1_4x-R-24c</v>
      </c>
      <c r="O400" s="11" t="str">
        <f aca="false">INDEX([1]'Kap 1'!$E$2:$H$1089,MATCH(Лист1!N400,[1]'Kap 1'!$E$2:$E$1089,0),4)</f>
        <v>Lös</v>
      </c>
      <c r="P400" s="11"/>
      <c r="Q400" s="12" t="str">
        <f aca="false">INDEX([1]Freelancer!$A$1140:$J$2572,MATCH(Лист1!M400,[1]Freelancer!$G$1140:$G$2572,0),9)</f>
        <v>Vad ska stå i stället för $x$? $\displaystyle \frac{\sqrt{x}}{0,5} = 4$</v>
      </c>
      <c r="R400" s="8" t="e">
        <f aca="false">IF(INDEX([1]Freelancer!$A$1140:$J$2572,MATCH(Лист1!M400,[1]Freelancer!$G$1140:$G$2572,0),10)=0,"",INDEX([1]Freelancer!$A$1140:$J$2572,MATCH(Лист1!M400,[1]Freelancer!$G$1140:$G$2572,0),10))</f>
        <v>#N/A</v>
      </c>
      <c r="S400" s="13" t="s">
        <v>153</v>
      </c>
      <c r="T400" s="13" t="str">
        <f aca="false">"y"&amp;S400&amp;"y"</f>
        <v>y3_1_3y</v>
      </c>
      <c r="U400" s="13" t="str">
        <f aca="false">INDEX([1]Lista!$O$2:$S$206,MATCH(Лист1!T400,[1]Lista!$P$2:$P$206,0),3)</f>
        <v>Sannolikhetslära - En händelse (den klassiska sannolikhetsdefinitionen)</v>
      </c>
      <c r="V400" s="13" t="str">
        <f aca="false">INDEX([1]Lista!$O$2:$S$206,MATCH(Лист1!T400,[1]Lista!$P$2:$P$206,0),4)</f>
        <v>SS_3_1</v>
      </c>
      <c r="W400" s="13" t="str">
        <f aca="false">INDEX([1]Lista!$O$2:$S$206,MATCH(Лист1!T400,[1]Lista!$P$2:$P$206,0),5)</f>
        <v>Sannolikhetslära</v>
      </c>
      <c r="X400" s="14" t="s">
        <v>32</v>
      </c>
    </row>
    <row r="401" customFormat="false" ht="23.85" hidden="false" customHeight="false" outlineLevel="0" collapsed="false">
      <c r="A401" s="7" t="n">
        <v>9789152302484</v>
      </c>
      <c r="B401" s="11" t="n">
        <v>1</v>
      </c>
      <c r="C401" s="11" t="s">
        <v>24</v>
      </c>
      <c r="D401" s="8" t="s">
        <v>25</v>
      </c>
      <c r="E401" s="8" t="s">
        <v>26</v>
      </c>
      <c r="F401" s="8" t="s">
        <v>233</v>
      </c>
      <c r="G401" s="8" t="s">
        <v>234</v>
      </c>
      <c r="H401" s="11" t="s">
        <v>235</v>
      </c>
      <c r="I401" s="11" t="n">
        <v>24</v>
      </c>
      <c r="J401" s="11" t="s">
        <v>40</v>
      </c>
      <c r="K401" s="10" t="str">
        <f aca="false">G401</f>
        <v>Röd kurs</v>
      </c>
      <c r="L401" s="11" t="s">
        <v>236</v>
      </c>
      <c r="M401" s="11" t="str">
        <f aca="false">B401&amp;"_"&amp;F401&amp;"_"&amp;H401&amp;"_"&amp;I401&amp;J401</f>
        <v>1_x1_4x_R_24d</v>
      </c>
      <c r="N401" s="11" t="str">
        <f aca="false">A401&amp;"-"&amp;B401&amp;"-"&amp;F401&amp;"-"&amp;H401&amp;"-"&amp;I401&amp;J401</f>
        <v>9789152302484-1-x1_4x-R-24d</v>
      </c>
      <c r="O401" s="11" t="str">
        <f aca="false">INDEX([1]'Kap 1'!$E$2:$H$1089,MATCH(Лист1!N401,[1]'Kap 1'!$E$2:$E$1089,0),4)</f>
        <v>Lös</v>
      </c>
      <c r="P401" s="11"/>
      <c r="Q401" s="12" t="str">
        <f aca="false">INDEX([1]Freelancer!$A$1140:$J$2572,MATCH(Лист1!M401,[1]Freelancer!$G$1140:$G$2572,0),9)</f>
        <v>Vad ska stå i stället för $x$? $\displaystyle \frac{\sqrt{24}}{\sqrt{x}} = 2$</v>
      </c>
      <c r="R401" s="8" t="e">
        <f aca="false">IF(INDEX([1]Freelancer!$A$1140:$J$2572,MATCH(Лист1!M401,[1]Freelancer!$G$1140:$G$2572,0),10)=0,"",INDEX([1]Freelancer!$A$1140:$J$2572,MATCH(Лист1!M401,[1]Freelancer!$G$1140:$G$2572,0),10))</f>
        <v>#N/A</v>
      </c>
      <c r="S401" s="13" t="s">
        <v>104</v>
      </c>
      <c r="T401" s="13" t="str">
        <f aca="false">"y"&amp;S401&amp;"y"</f>
        <v>y1_3_14y</v>
      </c>
      <c r="U401" s="13" t="str">
        <f aca="false">INDEX([1]Lista!$O$2:$S$206,MATCH(Лист1!T401,[1]Lista!$P$2:$P$206,0),3)</f>
        <v>Ekvationer - Rotekvationer</v>
      </c>
      <c r="V401" s="13" t="str">
        <f aca="false">INDEX([1]Lista!$O$2:$S$206,MATCH(Лист1!T401,[1]Lista!$P$2:$P$206,0),4)</f>
        <v>T_1_3</v>
      </c>
      <c r="W401" s="13" t="str">
        <f aca="false">INDEX([1]Lista!$O$2:$S$206,MATCH(Лист1!T401,[1]Lista!$P$2:$P$206,0),5)</f>
        <v>Ekvationer</v>
      </c>
      <c r="X401" s="14" t="s">
        <v>32</v>
      </c>
    </row>
    <row r="402" customFormat="false" ht="23.85" hidden="false" customHeight="false" outlineLevel="0" collapsed="false">
      <c r="A402" s="7" t="n">
        <v>9789152302484</v>
      </c>
      <c r="B402" s="11" t="n">
        <v>1</v>
      </c>
      <c r="C402" s="11" t="s">
        <v>24</v>
      </c>
      <c r="D402" s="8" t="s">
        <v>25</v>
      </c>
      <c r="E402" s="8" t="s">
        <v>26</v>
      </c>
      <c r="F402" s="8" t="s">
        <v>233</v>
      </c>
      <c r="G402" s="8" t="s">
        <v>234</v>
      </c>
      <c r="H402" s="11" t="s">
        <v>235</v>
      </c>
      <c r="I402" s="11" t="n">
        <v>25</v>
      </c>
      <c r="J402" s="11" t="s">
        <v>33</v>
      </c>
      <c r="K402" s="10" t="str">
        <f aca="false">G402</f>
        <v>Röd kurs</v>
      </c>
      <c r="L402" s="11" t="s">
        <v>236</v>
      </c>
      <c r="M402" s="11" t="str">
        <f aca="false">B402&amp;"_"&amp;F402&amp;"_"&amp;H402&amp;"_"&amp;I402&amp;J402</f>
        <v>1_x1_4x_R_25a</v>
      </c>
      <c r="N402" s="11" t="str">
        <f aca="false">A402&amp;"-"&amp;B402&amp;"-"&amp;F402&amp;"-"&amp;H402&amp;"-"&amp;I402&amp;J402</f>
        <v>9789152302484-1-x1_4x-R-25a</v>
      </c>
      <c r="O402" s="11" t="str">
        <f aca="false">INDEX([1]'Kap 1'!$E$2:$H$1089,MATCH(Лист1!N402,[1]'Kap 1'!$E$2:$E$1089,0),4)</f>
        <v>Beräkna</v>
      </c>
      <c r="P402" s="11" t="s">
        <v>26</v>
      </c>
      <c r="Q402" s="12" t="str">
        <f aca="false">INDEX([1]Freelancer!$A$1140:$J$2572,MATCH(Лист1!M402,[1]Freelancer!$G$1140:$G$2572,0),9)</f>
        <v>Beräkna. Använd räknare och svara med två decimaler. $\sqrt{40} \cdot \sqrt{20}$</v>
      </c>
      <c r="R402" s="8" t="e">
        <f aca="false">IF(INDEX([1]Freelancer!$A$1140:$J$2572,MATCH(Лист1!M402,[1]Freelancer!$G$1140:$G$2572,0),10)=0,"",INDEX([1]Freelancer!$A$1140:$J$2572,MATCH(Лист1!M402,[1]Freelancer!$G$1140:$G$2572,0),10))</f>
        <v>#N/A</v>
      </c>
      <c r="S402" s="13" t="s">
        <v>52</v>
      </c>
      <c r="T402" s="13" t="str">
        <f aca="false">"y"&amp;S402&amp;"y"</f>
        <v>y1_17_4y</v>
      </c>
      <c r="U402" s="13" t="str">
        <f aca="false">INDEX([1]Lista!$O$2:$S$206,MATCH(Лист1!T402,[1]Lista!$P$2:$P$206,0),3)</f>
        <v>Tal - Naturliga tal</v>
      </c>
      <c r="V402" s="13" t="str">
        <f aca="false">INDEX([1]Lista!$O$2:$S$206,MATCH(Лист1!T402,[1]Lista!$P$2:$P$206,0),4)</f>
        <v>T_1_17</v>
      </c>
      <c r="W402" s="13" t="str">
        <f aca="false">INDEX([1]Lista!$O$2:$S$206,MATCH(Лист1!T402,[1]Lista!$P$2:$P$206,0),5)</f>
        <v>Tal</v>
      </c>
      <c r="X402" s="14" t="s">
        <v>32</v>
      </c>
    </row>
    <row r="403" customFormat="false" ht="23.85" hidden="false" customHeight="false" outlineLevel="0" collapsed="false">
      <c r="A403" s="7" t="n">
        <v>9789152302484</v>
      </c>
      <c r="B403" s="11" t="n">
        <v>1</v>
      </c>
      <c r="C403" s="11" t="s">
        <v>24</v>
      </c>
      <c r="D403" s="8" t="s">
        <v>25</v>
      </c>
      <c r="E403" s="8" t="s">
        <v>26</v>
      </c>
      <c r="F403" s="8" t="s">
        <v>233</v>
      </c>
      <c r="G403" s="8" t="s">
        <v>234</v>
      </c>
      <c r="H403" s="11" t="s">
        <v>235</v>
      </c>
      <c r="I403" s="11" t="n">
        <v>25</v>
      </c>
      <c r="J403" s="11" t="s">
        <v>36</v>
      </c>
      <c r="K403" s="10" t="str">
        <f aca="false">G403</f>
        <v>Röd kurs</v>
      </c>
      <c r="L403" s="11" t="s">
        <v>236</v>
      </c>
      <c r="M403" s="11" t="str">
        <f aca="false">B403&amp;"_"&amp;F403&amp;"_"&amp;H403&amp;"_"&amp;I403&amp;J403</f>
        <v>1_x1_4x_R_25b</v>
      </c>
      <c r="N403" s="11" t="str">
        <f aca="false">A403&amp;"-"&amp;B403&amp;"-"&amp;F403&amp;"-"&amp;H403&amp;"-"&amp;I403&amp;J403</f>
        <v>9789152302484-1-x1_4x-R-25b</v>
      </c>
      <c r="O403" s="11" t="str">
        <f aca="false">INDEX([1]'Kap 1'!$E$2:$H$1089,MATCH(Лист1!N403,[1]'Kap 1'!$E$2:$E$1089,0),4)</f>
        <v>Beräkna</v>
      </c>
      <c r="P403" s="11" t="s">
        <v>26</v>
      </c>
      <c r="Q403" s="12" t="str">
        <f aca="false">INDEX([1]Freelancer!$A$1140:$J$2572,MATCH(Лист1!M403,[1]Freelancer!$G$1140:$G$2572,0),9)</f>
        <v>Beräkna. Använd räknare och svara med två decimaler. $\sqrt{125} \cdot \sqrt{3}$</v>
      </c>
      <c r="R403" s="8" t="e">
        <f aca="false">IF(INDEX([1]Freelancer!$A$1140:$J$2572,MATCH(Лист1!M403,[1]Freelancer!$G$1140:$G$2572,0),10)=0,"",INDEX([1]Freelancer!$A$1140:$J$2572,MATCH(Лист1!M403,[1]Freelancer!$G$1140:$G$2572,0),10))</f>
        <v>#N/A</v>
      </c>
      <c r="S403" s="13" t="s">
        <v>46</v>
      </c>
      <c r="T403" s="13" t="str">
        <f aca="false">"y"&amp;S403&amp;"y"</f>
        <v>y3_2_5y</v>
      </c>
      <c r="U403" s="13" t="str">
        <f aca="false">INDEX([1]Lista!$O$2:$S$206,MATCH(Лист1!T403,[1]Lista!$P$2:$P$206,0),3)</f>
        <v>Statistik - Lägesmått</v>
      </c>
      <c r="V403" s="13" t="str">
        <f aca="false">INDEX([1]Lista!$O$2:$S$206,MATCH(Лист1!T403,[1]Lista!$P$2:$P$206,0),4)</f>
        <v>SS_3_2</v>
      </c>
      <c r="W403" s="13" t="str">
        <f aca="false">INDEX([1]Lista!$O$2:$S$206,MATCH(Лист1!T403,[1]Lista!$P$2:$P$206,0),5)</f>
        <v>Statistik</v>
      </c>
      <c r="X403" s="14" t="s">
        <v>32</v>
      </c>
    </row>
    <row r="404" customFormat="false" ht="35.05" hidden="false" customHeight="false" outlineLevel="0" collapsed="false">
      <c r="A404" s="7" t="n">
        <v>9789152302484</v>
      </c>
      <c r="B404" s="11" t="n">
        <v>1</v>
      </c>
      <c r="C404" s="11" t="s">
        <v>24</v>
      </c>
      <c r="D404" s="8" t="s">
        <v>25</v>
      </c>
      <c r="E404" s="8" t="s">
        <v>26</v>
      </c>
      <c r="F404" s="8" t="s">
        <v>233</v>
      </c>
      <c r="G404" s="8" t="s">
        <v>234</v>
      </c>
      <c r="H404" s="11" t="s">
        <v>235</v>
      </c>
      <c r="I404" s="11" t="n">
        <v>25</v>
      </c>
      <c r="J404" s="11" t="s">
        <v>38</v>
      </c>
      <c r="K404" s="10" t="str">
        <f aca="false">G404</f>
        <v>Röd kurs</v>
      </c>
      <c r="L404" s="11" t="s">
        <v>236</v>
      </c>
      <c r="M404" s="11" t="str">
        <f aca="false">B404&amp;"_"&amp;F404&amp;"_"&amp;H404&amp;"_"&amp;I404&amp;J404</f>
        <v>1_x1_4x_R_25c</v>
      </c>
      <c r="N404" s="11" t="str">
        <f aca="false">A404&amp;"-"&amp;B404&amp;"-"&amp;F404&amp;"-"&amp;H404&amp;"-"&amp;I404&amp;J404</f>
        <v>9789152302484-1-x1_4x-R-25c</v>
      </c>
      <c r="O404" s="11" t="str">
        <f aca="false">INDEX([1]'Kap 1'!$E$2:$H$1089,MATCH(Лист1!N404,[1]'Kap 1'!$E$2:$E$1089,0),4)</f>
        <v>Beräkna</v>
      </c>
      <c r="P404" s="11" t="s">
        <v>26</v>
      </c>
      <c r="Q404" s="12" t="str">
        <f aca="false">INDEX([1]Freelancer!$A$1140:$J$2572,MATCH(Лист1!M404,[1]Freelancer!$G$1140:$G$2572,0),9)</f>
        <v>Beräkna. Använd räknare och svara med två decimaler. $\displaystyle \frac{\sqrt{150}}{\sqrt{3}}$</v>
      </c>
      <c r="R404" s="8" t="e">
        <f aca="false">IF(INDEX([1]Freelancer!$A$1140:$J$2572,MATCH(Лист1!M404,[1]Freelancer!$G$1140:$G$2572,0),10)=0,"",INDEX([1]Freelancer!$A$1140:$J$2572,MATCH(Лист1!M404,[1]Freelancer!$G$1140:$G$2572,0),10))</f>
        <v>#N/A</v>
      </c>
      <c r="S404" s="13" t="s">
        <v>122</v>
      </c>
      <c r="T404" s="13" t="str">
        <f aca="false">"y"&amp;S404&amp;"y"</f>
        <v>y4_3y</v>
      </c>
      <c r="U404" s="13" t="str">
        <f aca="false">INDEX([1]Lista!$O$2:$S$206,MATCH(Лист1!T404,[1]Lista!$P$2:$P$206,0),3)</f>
        <v>Begränsningsarea</v>
      </c>
      <c r="V404" s="13" t="str">
        <f aca="false">INDEX([1]Lista!$O$2:$S$206,MATCH(Лист1!T404,[1]Lista!$P$2:$P$206,0),4)</f>
        <v>G_4_3</v>
      </c>
      <c r="W404" s="13" t="str">
        <f aca="false">INDEX([1]Lista!$O$2:$S$206,MATCH(Лист1!T404,[1]Lista!$P$2:$P$206,0),5)</f>
        <v>Begränsningsarea</v>
      </c>
      <c r="X404" s="14" t="s">
        <v>32</v>
      </c>
    </row>
    <row r="405" customFormat="false" ht="35.05" hidden="false" customHeight="false" outlineLevel="0" collapsed="false">
      <c r="A405" s="7" t="n">
        <v>9789152302484</v>
      </c>
      <c r="B405" s="11" t="n">
        <v>1</v>
      </c>
      <c r="C405" s="11" t="s">
        <v>24</v>
      </c>
      <c r="D405" s="8" t="s">
        <v>25</v>
      </c>
      <c r="E405" s="8" t="s">
        <v>26</v>
      </c>
      <c r="F405" s="8" t="s">
        <v>233</v>
      </c>
      <c r="G405" s="8" t="s">
        <v>234</v>
      </c>
      <c r="H405" s="11" t="s">
        <v>235</v>
      </c>
      <c r="I405" s="11" t="n">
        <v>25</v>
      </c>
      <c r="J405" s="11" t="s">
        <v>40</v>
      </c>
      <c r="K405" s="10" t="str">
        <f aca="false">G405</f>
        <v>Röd kurs</v>
      </c>
      <c r="L405" s="11" t="s">
        <v>236</v>
      </c>
      <c r="M405" s="11" t="str">
        <f aca="false">B405&amp;"_"&amp;F405&amp;"_"&amp;H405&amp;"_"&amp;I405&amp;J405</f>
        <v>1_x1_4x_R_25d</v>
      </c>
      <c r="N405" s="11" t="str">
        <f aca="false">A405&amp;"-"&amp;B405&amp;"-"&amp;F405&amp;"-"&amp;H405&amp;"-"&amp;I405&amp;J405</f>
        <v>9789152302484-1-x1_4x-R-25d</v>
      </c>
      <c r="O405" s="11" t="str">
        <f aca="false">INDEX([1]'Kap 1'!$E$2:$H$1089,MATCH(Лист1!N405,[1]'Kap 1'!$E$2:$E$1089,0),4)</f>
        <v>Beräkna</v>
      </c>
      <c r="P405" s="11" t="s">
        <v>26</v>
      </c>
      <c r="Q405" s="12" t="str">
        <f aca="false">INDEX([1]Freelancer!$A$1140:$J$2572,MATCH(Лист1!M405,[1]Freelancer!$G$1140:$G$2572,0),9)</f>
        <v>Beräkna. Använd räknare och svara med två decimaler. $\displaystyle \frac{\sqrt{160} \cdot \sqrt{32}}{\sqrt{45}}$</v>
      </c>
      <c r="R405" s="8" t="e">
        <f aca="false">IF(INDEX([1]Freelancer!$A$1140:$J$2572,MATCH(Лист1!M405,[1]Freelancer!$G$1140:$G$2572,0),10)=0,"",INDEX([1]Freelancer!$A$1140:$J$2572,MATCH(Лист1!M405,[1]Freelancer!$G$1140:$G$2572,0),10))</f>
        <v>#N/A</v>
      </c>
      <c r="S405" s="13" t="s">
        <v>139</v>
      </c>
      <c r="T405" s="13" t="str">
        <f aca="false">"y"&amp;S405&amp;"y"</f>
        <v>y3_2_11y</v>
      </c>
      <c r="U405" s="13" t="str">
        <f aca="false">INDEX([1]Lista!$O$2:$S$206,MATCH(Лист1!T405,[1]Lista!$P$2:$P$206,0),3)</f>
        <v>Statistik - Spridningsmått</v>
      </c>
      <c r="V405" s="13" t="str">
        <f aca="false">INDEX([1]Lista!$O$2:$S$206,MATCH(Лист1!T405,[1]Lista!$P$2:$P$206,0),4)</f>
        <v>SS_3_2</v>
      </c>
      <c r="W405" s="13" t="str">
        <f aca="false">INDEX([1]Lista!$O$2:$S$206,MATCH(Лист1!T405,[1]Lista!$P$2:$P$206,0),5)</f>
        <v>Statistik</v>
      </c>
      <c r="X405" s="14" t="s">
        <v>32</v>
      </c>
    </row>
    <row r="406" customFormat="false" ht="23.85" hidden="false" customHeight="false" outlineLevel="0" collapsed="false">
      <c r="A406" s="7" t="n">
        <v>9789152302484</v>
      </c>
      <c r="B406" s="11" t="n">
        <v>1</v>
      </c>
      <c r="C406" s="11" t="s">
        <v>24</v>
      </c>
      <c r="D406" s="8" t="s">
        <v>25</v>
      </c>
      <c r="E406" s="8" t="s">
        <v>26</v>
      </c>
      <c r="F406" s="8" t="s">
        <v>233</v>
      </c>
      <c r="G406" s="8" t="s">
        <v>234</v>
      </c>
      <c r="H406" s="11" t="s">
        <v>235</v>
      </c>
      <c r="I406" s="11" t="n">
        <v>26</v>
      </c>
      <c r="J406" s="11" t="s">
        <v>33</v>
      </c>
      <c r="K406" s="10" t="str">
        <f aca="false">G406</f>
        <v>Röd kurs</v>
      </c>
      <c r="L406" s="11" t="s">
        <v>236</v>
      </c>
      <c r="M406" s="11" t="str">
        <f aca="false">B406&amp;"_"&amp;F406&amp;"_"&amp;H406&amp;"_"&amp;I406&amp;J406</f>
        <v>1_x1_4x_R_26a</v>
      </c>
      <c r="N406" s="11" t="str">
        <f aca="false">A406&amp;"-"&amp;B406&amp;"-"&amp;F406&amp;"-"&amp;H406&amp;"-"&amp;I406&amp;J406</f>
        <v>9789152302484-1-x1_4x-R-26a</v>
      </c>
      <c r="O406" s="11" t="str">
        <f aca="false">INDEX([1]'Kap 1'!$E$2:$H$1089,MATCH(Лист1!N406,[1]'Kap 1'!$E$2:$E$1089,0),4)</f>
        <v>Problemlösning</v>
      </c>
      <c r="P406" s="11"/>
      <c r="Q406" s="12" t="str">
        <f aca="false">INDEX([1]Freelancer!$A$1140:$J$2572,MATCH(Лист1!M406,[1]Freelancer!$G$1140:$G$2572,0),9)</f>
        <v>Hur långt är det om man rider diagonalt över manegen? Svara exakt</v>
      </c>
      <c r="R406" s="8" t="str">
        <f aca="false">IF(INDEX([1]Freelancer!$A$1140:$J$2572,MATCH(Лист1!M406,[1]Freelancer!$G$1140:$G$2572,0),10)=0,"",INDEX([1]Freelancer!$A$1140:$J$2572,MATCH(Лист1!M406,[1]Freelancer!$G$1140:$G$2572,0),10))</f>
        <v>MD9_36_1</v>
      </c>
      <c r="S406" s="13" t="n">
        <v>6</v>
      </c>
      <c r="T406" s="13" t="str">
        <f aca="false">"y"&amp;S406&amp;"y"</f>
        <v>y6y</v>
      </c>
      <c r="U406" s="13" t="str">
        <f aca="false">INDEX([1]Lista!$O$2:$S$206,MATCH(Лист1!T406,[1]Lista!$P$2:$P$206,0),3)</f>
        <v>Problemlösning</v>
      </c>
      <c r="V406" s="13" t="str">
        <f aca="false">INDEX([1]Lista!$O$2:$S$206,MATCH(Лист1!T406,[1]Lista!$P$2:$P$206,0),4)</f>
        <v>P_6</v>
      </c>
      <c r="W406" s="13" t="str">
        <f aca="false">INDEX([1]Lista!$O$2:$S$206,MATCH(Лист1!T406,[1]Lista!$P$2:$P$206,0),5)</f>
        <v>Problemlösning</v>
      </c>
      <c r="X406" s="14" t="s">
        <v>32</v>
      </c>
    </row>
    <row r="407" customFormat="false" ht="23.85" hidden="false" customHeight="false" outlineLevel="0" collapsed="false">
      <c r="A407" s="7" t="n">
        <v>9789152302484</v>
      </c>
      <c r="B407" s="11" t="n">
        <v>1</v>
      </c>
      <c r="C407" s="11" t="s">
        <v>24</v>
      </c>
      <c r="D407" s="8" t="s">
        <v>25</v>
      </c>
      <c r="E407" s="8" t="s">
        <v>26</v>
      </c>
      <c r="F407" s="8" t="s">
        <v>233</v>
      </c>
      <c r="G407" s="8" t="s">
        <v>234</v>
      </c>
      <c r="H407" s="11" t="s">
        <v>235</v>
      </c>
      <c r="I407" s="11" t="n">
        <v>26</v>
      </c>
      <c r="J407" s="11" t="s">
        <v>36</v>
      </c>
      <c r="K407" s="10" t="str">
        <f aca="false">G407</f>
        <v>Röd kurs</v>
      </c>
      <c r="L407" s="11" t="s">
        <v>236</v>
      </c>
      <c r="M407" s="11" t="str">
        <f aca="false">B407&amp;"_"&amp;F407&amp;"_"&amp;H407&amp;"_"&amp;I407&amp;J407</f>
        <v>1_x1_4x_R_26b</v>
      </c>
      <c r="N407" s="11" t="str">
        <f aca="false">A407&amp;"-"&amp;B407&amp;"-"&amp;F407&amp;"-"&amp;H407&amp;"-"&amp;I407&amp;J407</f>
        <v>9789152302484-1-x1_4x-R-26b</v>
      </c>
      <c r="O407" s="11" t="str">
        <f aca="false">INDEX([1]'Kap 1'!$E$2:$H$1089,MATCH(Лист1!N407,[1]'Kap 1'!$E$2:$E$1089,0),4)</f>
        <v>Problemlösning</v>
      </c>
      <c r="P407" s="11"/>
      <c r="Q407" s="12" t="str">
        <f aca="false">INDEX([1]Freelancer!$A$1140:$J$2572,MATCH(Лист1!M407,[1]Freelancer!$G$1140:$G$2572,0),9)</f>
        <v>Hur långt är det om man rider diagonalt över manegen? Svara i hela meter</v>
      </c>
      <c r="R407" s="8" t="str">
        <f aca="false">IF(INDEX([1]Freelancer!$A$1140:$J$2572,MATCH(Лист1!M407,[1]Freelancer!$G$1140:$G$2572,0),10)=0,"",INDEX([1]Freelancer!$A$1140:$J$2572,MATCH(Лист1!M407,[1]Freelancer!$G$1140:$G$2572,0),10))</f>
        <v>MD9_36_1</v>
      </c>
      <c r="S407" s="13" t="s">
        <v>76</v>
      </c>
      <c r="T407" s="13" t="str">
        <f aca="false">"y"&amp;S407&amp;"y"</f>
        <v>y4_22_7y</v>
      </c>
      <c r="U407" s="13" t="str">
        <f aca="false">INDEX([1]Lista!$O$2:$S$206,MATCH(Лист1!T407,[1]Lista!$P$2:$P$206,0),3)</f>
        <v>Trigonometri - Enhetscirkeln</v>
      </c>
      <c r="V407" s="13" t="str">
        <f aca="false">INDEX([1]Lista!$O$2:$S$206,MATCH(Лист1!T407,[1]Lista!$P$2:$P$206,0),4)</f>
        <v>G_4_22</v>
      </c>
      <c r="W407" s="13" t="str">
        <f aca="false">INDEX([1]Lista!$O$2:$S$206,MATCH(Лист1!T407,[1]Lista!$P$2:$P$206,0),5)</f>
        <v>Trigonometri</v>
      </c>
      <c r="X407" s="14" t="s">
        <v>32</v>
      </c>
    </row>
    <row r="408" customFormat="false" ht="15.65" hidden="false" customHeight="false" outlineLevel="0" collapsed="false">
      <c r="A408" s="7" t="n">
        <v>9789152302484</v>
      </c>
      <c r="B408" s="11" t="n">
        <v>1</v>
      </c>
      <c r="C408" s="11" t="s">
        <v>24</v>
      </c>
      <c r="D408" s="8" t="s">
        <v>25</v>
      </c>
      <c r="E408" s="8" t="s">
        <v>26</v>
      </c>
      <c r="F408" s="8" t="s">
        <v>233</v>
      </c>
      <c r="G408" s="8" t="s">
        <v>234</v>
      </c>
      <c r="H408" s="11" t="s">
        <v>235</v>
      </c>
      <c r="I408" s="11" t="n">
        <v>27</v>
      </c>
      <c r="J408" s="11"/>
      <c r="K408" s="10" t="str">
        <f aca="false">G408</f>
        <v>Röd kurs</v>
      </c>
      <c r="L408" s="11" t="s">
        <v>236</v>
      </c>
      <c r="M408" s="11" t="str">
        <f aca="false">B408&amp;"_"&amp;F408&amp;"_"&amp;H408&amp;"_"&amp;I408&amp;J408</f>
        <v>1_x1_4x_R_27</v>
      </c>
      <c r="N408" s="11" t="str">
        <f aca="false">A408&amp;"-"&amp;B408&amp;"-"&amp;F408&amp;"-"&amp;H408&amp;"-"&amp;I408&amp;J408</f>
        <v>9789152302484-1-x1_4x-R-27</v>
      </c>
      <c r="O408" s="11" t="str">
        <f aca="false">INDEX([1]'Kap 1'!$E$2:$H$1089,MATCH(Лист1!N408,[1]'Kap 1'!$E$2:$E$1089,0),4)</f>
        <v>Beräkna</v>
      </c>
      <c r="P408" s="11"/>
      <c r="Q408" s="12" t="str">
        <f aca="false">INDEX([1]Freelancer!$A$1140:$J$2572,MATCH(Лист1!M408,[1]Freelancer!$G$1140:$G$2572,0),9)</f>
        <v>Beräkna triangelns area. Svara exakt.</v>
      </c>
      <c r="R408" s="8" t="str">
        <f aca="false">IF(INDEX([1]Freelancer!$A$1140:$J$2572,MATCH(Лист1!M408,[1]Freelancer!$G$1140:$G$2572,0),10)=0,"",INDEX([1]Freelancer!$A$1140:$J$2572,MATCH(Лист1!M408,[1]Freelancer!$G$1140:$G$2572,0),10))</f>
        <v>MD9_36_2</v>
      </c>
      <c r="S408" s="13" t="s">
        <v>97</v>
      </c>
      <c r="T408" s="13" t="str">
        <f aca="false">"y"&amp;S408&amp;"y"</f>
        <v>y1_6_3y</v>
      </c>
      <c r="U408" s="13" t="str">
        <f aca="false">INDEX([1]Lista!$O$2:$S$206,MATCH(Лист1!T408,[1]Lista!$P$2:$P$206,0),3)</f>
        <v>Enheter - Sträcka &amp; hastighet</v>
      </c>
      <c r="V408" s="13" t="str">
        <f aca="false">INDEX([1]Lista!$O$2:$S$206,MATCH(Лист1!T408,[1]Lista!$P$2:$P$206,0),4)</f>
        <v>T_1_6</v>
      </c>
      <c r="W408" s="13" t="str">
        <f aca="false">INDEX([1]Lista!$O$2:$S$206,MATCH(Лист1!T408,[1]Lista!$P$2:$P$206,0),5)</f>
        <v>Enheter</v>
      </c>
      <c r="X408" s="14" t="s">
        <v>32</v>
      </c>
    </row>
    <row r="409" customFormat="false" ht="23.85" hidden="false" customHeight="false" outlineLevel="0" collapsed="false">
      <c r="A409" s="7" t="n">
        <v>9789152302484</v>
      </c>
      <c r="B409" s="11" t="n">
        <v>1</v>
      </c>
      <c r="C409" s="11" t="s">
        <v>24</v>
      </c>
      <c r="D409" s="8" t="s">
        <v>25</v>
      </c>
      <c r="E409" s="8" t="s">
        <v>26</v>
      </c>
      <c r="F409" s="8" t="s">
        <v>233</v>
      </c>
      <c r="G409" s="8" t="s">
        <v>234</v>
      </c>
      <c r="H409" s="11" t="s">
        <v>235</v>
      </c>
      <c r="I409" s="11" t="n">
        <v>28</v>
      </c>
      <c r="J409" s="11" t="s">
        <v>33</v>
      </c>
      <c r="K409" s="10" t="str">
        <f aca="false">G409</f>
        <v>Röd kurs</v>
      </c>
      <c r="L409" s="11" t="s">
        <v>236</v>
      </c>
      <c r="M409" s="11" t="str">
        <f aca="false">B409&amp;"_"&amp;F409&amp;"_"&amp;H409&amp;"_"&amp;I409&amp;J409</f>
        <v>1_x1_4x_R_28a</v>
      </c>
      <c r="N409" s="11" t="str">
        <f aca="false">A409&amp;"-"&amp;B409&amp;"-"&amp;F409&amp;"-"&amp;H409&amp;"-"&amp;I409&amp;J409</f>
        <v>9789152302484-1-x1_4x-R-28a</v>
      </c>
      <c r="O409" s="11" t="str">
        <f aca="false">INDEX([1]'Kap 1'!$E$2:$H$1089,MATCH(Лист1!N409,[1]'Kap 1'!$E$2:$E$1089,0),4)</f>
        <v>Beräkna</v>
      </c>
      <c r="P409" s="11"/>
      <c r="Q409" s="12" t="str">
        <f aca="false">INDEX([1]Freelancer!$A$1140:$J$2572,MATCH(Лист1!M409,[1]Freelancer!$G$1140:$G$2572,0),9)</f>
        <v>I en liksidig triangel är sidorna 6 cm. Beräkna höjden i triangeln. Svara exakt.</v>
      </c>
      <c r="R409" s="8" t="str">
        <f aca="false">IF(INDEX([1]Freelancer!$A$1140:$J$2572,MATCH(Лист1!M409,[1]Freelancer!$G$1140:$G$2572,0),10)=0,"",INDEX([1]Freelancer!$A$1140:$J$2572,MATCH(Лист1!M409,[1]Freelancer!$G$1140:$G$2572,0),10))</f>
        <v>MD9_36_3</v>
      </c>
      <c r="S409" s="13" t="s">
        <v>42</v>
      </c>
      <c r="T409" s="13" t="str">
        <f aca="false">"y"&amp;S409&amp;"y"</f>
        <v>y2_8_6y</v>
      </c>
      <c r="U409" s="13" t="str">
        <f aca="false">INDEX([1]Lista!$O$2:$S$206,MATCH(Лист1!T409,[1]Lista!$P$2:$P$206,0),3)</f>
        <v>Funktioner - Exponentialfunktioner</v>
      </c>
      <c r="V409" s="13" t="str">
        <f aca="false">INDEX([1]Lista!$O$2:$S$206,MATCH(Лист1!T409,[1]Lista!$P$2:$P$206,0),4)</f>
        <v>SF_2_8</v>
      </c>
      <c r="W409" s="13" t="str">
        <f aca="false">INDEX([1]Lista!$O$2:$S$206,MATCH(Лист1!T409,[1]Lista!$P$2:$P$206,0),5)</f>
        <v>Funktioner</v>
      </c>
      <c r="X409" s="14" t="s">
        <v>32</v>
      </c>
    </row>
    <row r="410" customFormat="false" ht="23.85" hidden="false" customHeight="false" outlineLevel="0" collapsed="false">
      <c r="A410" s="7" t="n">
        <v>9789152302484</v>
      </c>
      <c r="B410" s="11" t="n">
        <v>1</v>
      </c>
      <c r="C410" s="11" t="s">
        <v>24</v>
      </c>
      <c r="D410" s="8" t="s">
        <v>25</v>
      </c>
      <c r="E410" s="8" t="s">
        <v>26</v>
      </c>
      <c r="F410" s="8" t="s">
        <v>233</v>
      </c>
      <c r="G410" s="8" t="s">
        <v>234</v>
      </c>
      <c r="H410" s="11" t="s">
        <v>235</v>
      </c>
      <c r="I410" s="11" t="n">
        <v>28</v>
      </c>
      <c r="J410" s="11" t="s">
        <v>36</v>
      </c>
      <c r="K410" s="10" t="str">
        <f aca="false">G410</f>
        <v>Röd kurs</v>
      </c>
      <c r="L410" s="11" t="s">
        <v>236</v>
      </c>
      <c r="M410" s="11" t="str">
        <f aca="false">B410&amp;"_"&amp;F410&amp;"_"&amp;H410&amp;"_"&amp;I410&amp;J410</f>
        <v>1_x1_4x_R_28b</v>
      </c>
      <c r="N410" s="11" t="str">
        <f aca="false">A410&amp;"-"&amp;B410&amp;"-"&amp;F410&amp;"-"&amp;H410&amp;"-"&amp;I410&amp;J410</f>
        <v>9789152302484-1-x1_4x-R-28b</v>
      </c>
      <c r="O410" s="11" t="str">
        <f aca="false">INDEX([1]'Kap 1'!$E$2:$H$1089,MATCH(Лист1!N410,[1]'Kap 1'!$E$2:$E$1089,0),4)</f>
        <v>Beräkna</v>
      </c>
      <c r="P410" s="11"/>
      <c r="Q410" s="12" t="str">
        <f aca="false">INDEX([1]Freelancer!$A$1140:$J$2572,MATCH(Лист1!M410,[1]Freelancer!$G$1140:$G$2572,0),9)</f>
        <v>I en liksidig triangel är sidorna 6 cm. Beräkna triangelns area. Svara exakt.</v>
      </c>
      <c r="R410" s="8" t="str">
        <f aca="false">IF(INDEX([1]Freelancer!$A$1140:$J$2572,MATCH(Лист1!M410,[1]Freelancer!$G$1140:$G$2572,0),10)=0,"",INDEX([1]Freelancer!$A$1140:$J$2572,MATCH(Лист1!M410,[1]Freelancer!$G$1140:$G$2572,0),10))</f>
        <v>MD9_36_3</v>
      </c>
      <c r="S410" s="13" t="s">
        <v>46</v>
      </c>
      <c r="T410" s="13" t="str">
        <f aca="false">"y"&amp;S410&amp;"y"</f>
        <v>y3_2_5y</v>
      </c>
      <c r="U410" s="13" t="str">
        <f aca="false">INDEX([1]Lista!$O$2:$S$206,MATCH(Лист1!T410,[1]Lista!$P$2:$P$206,0),3)</f>
        <v>Statistik - Lägesmått</v>
      </c>
      <c r="V410" s="13" t="str">
        <f aca="false">INDEX([1]Lista!$O$2:$S$206,MATCH(Лист1!T410,[1]Lista!$P$2:$P$206,0),4)</f>
        <v>SS_3_2</v>
      </c>
      <c r="W410" s="13" t="str">
        <f aca="false">INDEX([1]Lista!$O$2:$S$206,MATCH(Лист1!T410,[1]Lista!$P$2:$P$206,0),5)</f>
        <v>Statistik</v>
      </c>
      <c r="X410" s="14" t="s">
        <v>32</v>
      </c>
    </row>
    <row r="411" customFormat="false" ht="15.65" hidden="false" customHeight="false" outlineLevel="0" collapsed="false">
      <c r="A411" s="7" t="n">
        <v>9789152302484</v>
      </c>
      <c r="B411" s="11" t="n">
        <v>1</v>
      </c>
      <c r="C411" s="11" t="s">
        <v>24</v>
      </c>
      <c r="D411" s="8" t="s">
        <v>25</v>
      </c>
      <c r="E411" s="8" t="s">
        <v>26</v>
      </c>
      <c r="F411" s="8" t="s">
        <v>233</v>
      </c>
      <c r="G411" s="8" t="s">
        <v>234</v>
      </c>
      <c r="H411" s="11" t="s">
        <v>235</v>
      </c>
      <c r="I411" s="11" t="n">
        <v>29</v>
      </c>
      <c r="J411" s="11"/>
      <c r="K411" s="10" t="str">
        <f aca="false">G411</f>
        <v>Röd kurs</v>
      </c>
      <c r="L411" s="11" t="s">
        <v>236</v>
      </c>
      <c r="M411" s="11" t="str">
        <f aca="false">B411&amp;"_"&amp;F411&amp;"_"&amp;H411&amp;"_"&amp;I411&amp;J411</f>
        <v>1_x1_4x_R_29</v>
      </c>
      <c r="N411" s="11" t="str">
        <f aca="false">A411&amp;"-"&amp;B411&amp;"-"&amp;F411&amp;"-"&amp;H411&amp;"-"&amp;I411&amp;J411</f>
        <v>9789152302484-1-x1_4x-R-29</v>
      </c>
      <c r="O411" s="11" t="str">
        <f aca="false">INDEX([1]'Kap 1'!$E$2:$H$1089,MATCH(Лист1!N411,[1]'Kap 1'!$E$2:$E$1089,0),4)</f>
        <v>Beräkna</v>
      </c>
      <c r="P411" s="11"/>
      <c r="Q411" s="12" t="str">
        <f aca="false">INDEX([1]Freelancer!$A$1140:$J$2572,MATCH(Лист1!M411,[1]Freelancer!$G$1140:$G$2572,0),9)</f>
        <v>Hur lång är sidan AC? Svara exakt.</v>
      </c>
      <c r="R411" s="8" t="str">
        <f aca="false">IF(INDEX([1]Freelancer!$A$1140:$J$2572,MATCH(Лист1!M411,[1]Freelancer!$G$1140:$G$2572,0),10)=0,"",INDEX([1]Freelancer!$A$1140:$J$2572,MATCH(Лист1!M411,[1]Freelancer!$G$1140:$G$2572,0),10))</f>
        <v>MD9_36_4</v>
      </c>
      <c r="S411" s="13" t="s">
        <v>157</v>
      </c>
      <c r="T411" s="13" t="str">
        <f aca="false">"y"&amp;S411&amp;"y"</f>
        <v>y1_12y</v>
      </c>
      <c r="U411" s="13" t="str">
        <f aca="false">INDEX([1]Lista!$O$2:$S$206,MATCH(Лист1!T411,[1]Lista!$P$2:$P$206,0),3)</f>
        <v>Potenser</v>
      </c>
      <c r="V411" s="13" t="str">
        <f aca="false">INDEX([1]Lista!$O$2:$S$206,MATCH(Лист1!T411,[1]Lista!$P$2:$P$206,0),4)</f>
        <v>T_1_12</v>
      </c>
      <c r="W411" s="13" t="str">
        <f aca="false">INDEX([1]Lista!$O$2:$S$206,MATCH(Лист1!T411,[1]Lista!$P$2:$P$206,0),5)</f>
        <v>Potenser</v>
      </c>
      <c r="X411" s="14" t="s">
        <v>32</v>
      </c>
    </row>
    <row r="412" customFormat="false" ht="35.05" hidden="false" customHeight="false" outlineLevel="0" collapsed="false">
      <c r="A412" s="7" t="n">
        <v>9789152302484</v>
      </c>
      <c r="B412" s="11" t="n">
        <v>1</v>
      </c>
      <c r="C412" s="11" t="s">
        <v>24</v>
      </c>
      <c r="D412" s="8" t="s">
        <v>25</v>
      </c>
      <c r="E412" s="8" t="s">
        <v>26</v>
      </c>
      <c r="F412" s="8" t="s">
        <v>233</v>
      </c>
      <c r="G412" s="8" t="s">
        <v>234</v>
      </c>
      <c r="H412" s="11" t="s">
        <v>235</v>
      </c>
      <c r="I412" s="11" t="n">
        <v>30</v>
      </c>
      <c r="J412" s="11"/>
      <c r="K412" s="10" t="str">
        <f aca="false">G412</f>
        <v>Röd kurs</v>
      </c>
      <c r="L412" s="11" t="s">
        <v>236</v>
      </c>
      <c r="M412" s="11" t="str">
        <f aca="false">B412&amp;"_"&amp;F412&amp;"_"&amp;H412&amp;"_"&amp;I412&amp;J412</f>
        <v>1_x1_4x_R_30</v>
      </c>
      <c r="N412" s="11" t="str">
        <f aca="false">A412&amp;"-"&amp;B412&amp;"-"&amp;F412&amp;"-"&amp;H412&amp;"-"&amp;I412&amp;J412</f>
        <v>9789152302484-1-x1_4x-R-30</v>
      </c>
      <c r="O412" s="11" t="str">
        <f aca="false">INDEX([1]'Kap 1'!$E$2:$H$1089,MATCH(Лист1!N412,[1]'Kap 1'!$E$2:$E$1089,0),4)</f>
        <v>Rita</v>
      </c>
      <c r="P412" s="11"/>
      <c r="Q412" s="12" t="str">
        <f aca="false">INDEX([1]Freelancer!$A$1140:$J$2572,MATCH(Лист1!M412,[1]Freelancer!$G$1140:$G$2572,0),9)</f>
        <v>I en rektangel är en sida 6,2 cm och diagonalen 12,5 cm. Beräkna omkretsen på rektangeln.</v>
      </c>
      <c r="R412" s="8" t="e">
        <f aca="false">IF(INDEX([1]Freelancer!$A$1140:$J$2572,MATCH(Лист1!M412,[1]Freelancer!$G$1140:$G$2572,0),10)=0,"",INDEX([1]Freelancer!$A$1140:$J$2572,MATCH(Лист1!M412,[1]Freelancer!$G$1140:$G$2572,0),10))</f>
        <v>#N/A</v>
      </c>
      <c r="S412" s="13" t="s">
        <v>249</v>
      </c>
      <c r="T412" s="13" t="str">
        <f aca="false">"y"&amp;S412&amp;"y"</f>
        <v>y2_19_15y</v>
      </c>
      <c r="U412" s="13" t="str">
        <f aca="false">INDEX([1]Lista!$O$2:$S$206,MATCH(Лист1!T412,[1]Lista!$P$2:$P$206,0),3)</f>
        <v>Procent - Procentenheter</v>
      </c>
      <c r="V412" s="13" t="str">
        <f aca="false">INDEX([1]Lista!$O$2:$S$206,MATCH(Лист1!T412,[1]Lista!$P$2:$P$206,0),4)</f>
        <v>SF_2_19</v>
      </c>
      <c r="W412" s="13" t="str">
        <f aca="false">INDEX([1]Lista!$O$2:$S$206,MATCH(Лист1!T412,[1]Lista!$P$2:$P$206,0),5)</f>
        <v>Procent</v>
      </c>
      <c r="X412" s="14" t="s">
        <v>32</v>
      </c>
    </row>
    <row r="413" customFormat="false" ht="23.85" hidden="false" customHeight="false" outlineLevel="0" collapsed="false">
      <c r="A413" s="7" t="n">
        <v>9789152302484</v>
      </c>
      <c r="B413" s="11" t="n">
        <v>1</v>
      </c>
      <c r="C413" s="11" t="s">
        <v>24</v>
      </c>
      <c r="D413" s="8" t="s">
        <v>25</v>
      </c>
      <c r="E413" s="8" t="s">
        <v>26</v>
      </c>
      <c r="F413" s="8" t="s">
        <v>233</v>
      </c>
      <c r="G413" s="8" t="s">
        <v>234</v>
      </c>
      <c r="H413" s="11" t="s">
        <v>235</v>
      </c>
      <c r="I413" s="11" t="n">
        <v>31</v>
      </c>
      <c r="J413" s="11"/>
      <c r="K413" s="10" t="str">
        <f aca="false">G413</f>
        <v>Röd kurs</v>
      </c>
      <c r="L413" s="11" t="s">
        <v>236</v>
      </c>
      <c r="M413" s="11" t="str">
        <f aca="false">B413&amp;"_"&amp;F413&amp;"_"&amp;H413&amp;"_"&amp;I413&amp;J413</f>
        <v>1_x1_4x_R_31</v>
      </c>
      <c r="N413" s="11" t="str">
        <f aca="false">A413&amp;"-"&amp;B413&amp;"-"&amp;F413&amp;"-"&amp;H413&amp;"-"&amp;I413&amp;J413</f>
        <v>9789152302484-1-x1_4x-R-31</v>
      </c>
      <c r="O413" s="11" t="str">
        <f aca="false">INDEX([1]'Kap 1'!$E$2:$H$1089,MATCH(Лист1!N413,[1]'Kap 1'!$E$2:$E$1089,0),4)</f>
        <v>Rita</v>
      </c>
      <c r="P413" s="11"/>
      <c r="Q413" s="12" t="str">
        <f aca="false">INDEX([1]Freelancer!$A$1140:$J$2572,MATCH(Лист1!M413,[1]Freelancer!$G$1140:$G$2572,0),9)</f>
        <v>I en kvadrat är diagonalen 65 cm. Hur lång är kvadratens sida?</v>
      </c>
      <c r="R413" s="8" t="e">
        <f aca="false">IF(INDEX([1]Freelancer!$A$1140:$J$2572,MATCH(Лист1!M413,[1]Freelancer!$G$1140:$G$2572,0),10)=0,"",INDEX([1]Freelancer!$A$1140:$J$2572,MATCH(Лист1!M413,[1]Freelancer!$G$1140:$G$2572,0),10))</f>
        <v>#N/A</v>
      </c>
      <c r="S413" s="13" t="s">
        <v>76</v>
      </c>
      <c r="T413" s="13" t="str">
        <f aca="false">"y"&amp;S413&amp;"y"</f>
        <v>y4_22_7y</v>
      </c>
      <c r="U413" s="13" t="str">
        <f aca="false">INDEX([1]Lista!$O$2:$S$206,MATCH(Лист1!T413,[1]Lista!$P$2:$P$206,0),3)</f>
        <v>Trigonometri - Enhetscirkeln</v>
      </c>
      <c r="V413" s="13" t="str">
        <f aca="false">INDEX([1]Lista!$O$2:$S$206,MATCH(Лист1!T413,[1]Lista!$P$2:$P$206,0),4)</f>
        <v>G_4_22</v>
      </c>
      <c r="W413" s="13" t="str">
        <f aca="false">INDEX([1]Lista!$O$2:$S$206,MATCH(Лист1!T413,[1]Lista!$P$2:$P$206,0),5)</f>
        <v>Trigonometri</v>
      </c>
      <c r="X413" s="14" t="s">
        <v>32</v>
      </c>
    </row>
    <row r="414" customFormat="false" ht="15.65" hidden="false" customHeight="false" outlineLevel="0" collapsed="false">
      <c r="A414" s="7" t="n">
        <v>9789152302484</v>
      </c>
      <c r="B414" s="11" t="n">
        <v>1</v>
      </c>
      <c r="C414" s="11" t="s">
        <v>24</v>
      </c>
      <c r="D414" s="8" t="s">
        <v>25</v>
      </c>
      <c r="E414" s="8" t="s">
        <v>26</v>
      </c>
      <c r="F414" s="8" t="s">
        <v>233</v>
      </c>
      <c r="G414" s="8" t="s">
        <v>234</v>
      </c>
      <c r="H414" s="11" t="s">
        <v>235</v>
      </c>
      <c r="I414" s="11" t="n">
        <v>32</v>
      </c>
      <c r="J414" s="11"/>
      <c r="K414" s="10" t="str">
        <f aca="false">G414</f>
        <v>Röd kurs</v>
      </c>
      <c r="L414" s="11" t="s">
        <v>236</v>
      </c>
      <c r="M414" s="11" t="str">
        <f aca="false">B414&amp;"_"&amp;F414&amp;"_"&amp;H414&amp;"_"&amp;I414&amp;J414</f>
        <v>1_x1_4x_R_32</v>
      </c>
      <c r="N414" s="11" t="str">
        <f aca="false">A414&amp;"-"&amp;B414&amp;"-"&amp;F414&amp;"-"&amp;H414&amp;"-"&amp;I414&amp;J414</f>
        <v>9789152302484-1-x1_4x-R-32</v>
      </c>
      <c r="O414" s="11" t="str">
        <f aca="false">INDEX([1]'Kap 1'!$E$2:$H$1089,MATCH(Лист1!N414,[1]'Kap 1'!$E$2:$E$1089,0),4)</f>
        <v>Rita</v>
      </c>
      <c r="P414" s="11"/>
      <c r="Q414" s="12" t="str">
        <f aca="false">INDEX([1]Freelancer!$A$1140:$J$2572,MATCH(Лист1!M414,[1]Freelancer!$G$1140:$G$2572,0),9)</f>
        <v>Beräkna kvadratens area.</v>
      </c>
      <c r="R414" s="8" t="str">
        <f aca="false">IF(INDEX([1]Freelancer!$A$1140:$J$2572,MATCH(Лист1!M414,[1]Freelancer!$G$1140:$G$2572,0),10)=0,"",INDEX([1]Freelancer!$A$1140:$J$2572,MATCH(Лист1!M414,[1]Freelancer!$G$1140:$G$2572,0),10))</f>
        <v>MD9_37_1</v>
      </c>
      <c r="S414" s="13" t="s">
        <v>250</v>
      </c>
      <c r="T414" s="13" t="str">
        <f aca="false">"y"&amp;S414&amp;"y"</f>
        <v>y1_4_1y</v>
      </c>
      <c r="U414" s="13" t="str">
        <f aca="false">INDEX([1]Lista!$O$2:$S$206,MATCH(Лист1!T414,[1]Lista!$P$2:$P$206,0),3)</f>
        <v>Ekvationslösning - Algebraisk lösning</v>
      </c>
      <c r="V414" s="13" t="str">
        <f aca="false">INDEX([1]Lista!$O$2:$S$206,MATCH(Лист1!T414,[1]Lista!$P$2:$P$206,0),4)</f>
        <v>T_1_4</v>
      </c>
      <c r="W414" s="13" t="str">
        <f aca="false">INDEX([1]Lista!$O$2:$S$206,MATCH(Лист1!T414,[1]Lista!$P$2:$P$206,0),5)</f>
        <v>Ekvationslösning</v>
      </c>
      <c r="X414" s="14" t="s">
        <v>32</v>
      </c>
    </row>
    <row r="415" customFormat="false" ht="46.25" hidden="false" customHeight="false" outlineLevel="0" collapsed="false">
      <c r="A415" s="7" t="n">
        <v>9789152302484</v>
      </c>
      <c r="B415" s="11" t="n">
        <v>1</v>
      </c>
      <c r="C415" s="11" t="s">
        <v>24</v>
      </c>
      <c r="D415" s="8" t="s">
        <v>25</v>
      </c>
      <c r="E415" s="8" t="s">
        <v>26</v>
      </c>
      <c r="F415" s="8" t="s">
        <v>233</v>
      </c>
      <c r="G415" s="8" t="s">
        <v>234</v>
      </c>
      <c r="H415" s="11" t="s">
        <v>235</v>
      </c>
      <c r="I415" s="11" t="n">
        <v>33</v>
      </c>
      <c r="J415" s="11"/>
      <c r="K415" s="10" t="str">
        <f aca="false">G415</f>
        <v>Röd kurs</v>
      </c>
      <c r="L415" s="11" t="s">
        <v>236</v>
      </c>
      <c r="M415" s="11" t="str">
        <f aca="false">B415&amp;"_"&amp;F415&amp;"_"&amp;H415&amp;"_"&amp;I415&amp;J415</f>
        <v>1_x1_4x_R_33</v>
      </c>
      <c r="N415" s="11" t="str">
        <f aca="false">A415&amp;"-"&amp;B415&amp;"-"&amp;F415&amp;"-"&amp;H415&amp;"-"&amp;I415&amp;J415</f>
        <v>9789152302484-1-x1_4x-R-33</v>
      </c>
      <c r="O415" s="11" t="str">
        <f aca="false">INDEX([1]'Kap 1'!$E$2:$H$1089,MATCH(Лист1!N415,[1]'Kap 1'!$E$2:$E$1089,0),4)</f>
        <v>Rita</v>
      </c>
      <c r="P415" s="11"/>
      <c r="Q415" s="12" t="str">
        <f aca="false">INDEX([1]Freelancer!$A$1140:$J$2572,MATCH(Лист1!M415,[1]Freelancer!$G$1140:$G$2572,0),9)</f>
        <v>Zarina sitter och metar i en roddbåt som är fäst vid en kaj med ett rep. Hon drar in 1,5 m av repet. Hur mycket närmare kommer hon då kajen?</v>
      </c>
      <c r="R415" s="8" t="str">
        <f aca="false">IF(INDEX([1]Freelancer!$A$1140:$J$2572,MATCH(Лист1!M415,[1]Freelancer!$G$1140:$G$2572,0),10)=0,"",INDEX([1]Freelancer!$A$1140:$J$2572,MATCH(Лист1!M415,[1]Freelancer!$G$1140:$G$2572,0),10))</f>
        <v>MD9_37_2</v>
      </c>
      <c r="S415" s="13" t="s">
        <v>251</v>
      </c>
      <c r="T415" s="13" t="str">
        <f aca="false">"y"&amp;S415&amp;"y"</f>
        <v>y1_2_2y</v>
      </c>
      <c r="U415" s="13" t="str">
        <f aca="false">INDEX([1]Lista!$O$2:$S$206,MATCH(Лист1!T415,[1]Lista!$P$2:$P$206,0),3)</f>
        <v>Bråk - Delbarhet</v>
      </c>
      <c r="V415" s="13" t="str">
        <f aca="false">INDEX([1]Lista!$O$2:$S$206,MATCH(Лист1!T415,[1]Lista!$P$2:$P$206,0),4)</f>
        <v>T_1_2</v>
      </c>
      <c r="W415" s="13" t="str">
        <f aca="false">INDEX([1]Lista!$O$2:$S$206,MATCH(Лист1!T415,[1]Lista!$P$2:$P$206,0),5)</f>
        <v>Bråk</v>
      </c>
      <c r="X415" s="14" t="s">
        <v>32</v>
      </c>
    </row>
    <row r="416" customFormat="false" ht="46.25" hidden="false" customHeight="false" outlineLevel="0" collapsed="false">
      <c r="A416" s="7" t="n">
        <v>9789152302484</v>
      </c>
      <c r="B416" s="11" t="n">
        <v>1</v>
      </c>
      <c r="C416" s="11" t="s">
        <v>24</v>
      </c>
      <c r="D416" s="8" t="s">
        <v>25</v>
      </c>
      <c r="E416" s="8" t="s">
        <v>26</v>
      </c>
      <c r="F416" s="8" t="s">
        <v>233</v>
      </c>
      <c r="G416" s="8" t="s">
        <v>234</v>
      </c>
      <c r="H416" s="11" t="s">
        <v>235</v>
      </c>
      <c r="I416" s="11" t="n">
        <v>34</v>
      </c>
      <c r="J416" s="11"/>
      <c r="K416" s="10" t="str">
        <f aca="false">G416</f>
        <v>Röd kurs</v>
      </c>
      <c r="L416" s="11" t="s">
        <v>236</v>
      </c>
      <c r="M416" s="11" t="str">
        <f aca="false">B416&amp;"_"&amp;F416&amp;"_"&amp;H416&amp;"_"&amp;I416&amp;J416</f>
        <v>1_x1_4x_R_34</v>
      </c>
      <c r="N416" s="11" t="str">
        <f aca="false">A416&amp;"-"&amp;B416&amp;"-"&amp;F416&amp;"-"&amp;H416&amp;"-"&amp;I416&amp;J416</f>
        <v>9789152302484-1-x1_4x-R-34</v>
      </c>
      <c r="O416" s="11" t="str">
        <f aca="false">INDEX([1]'Kap 1'!$E$2:$H$1089,MATCH(Лист1!N416,[1]'Kap 1'!$E$2:$E$1089,0),4)</f>
        <v>Problemlösning</v>
      </c>
      <c r="P416" s="11"/>
      <c r="Q416" s="12" t="str">
        <f aca="false">INDEX([1]Freelancer!$A$1140:$J$2572,MATCH(Лист1!M416,[1]Freelancer!$G$1140:$G$2572,0),9)</f>
        <v>Prinsessan ska rädda riddaren i tornet. Hur ska hon placera de två brädorna för att komma över vallgraven? Visa med uträkningar att det fungerar.</v>
      </c>
      <c r="R416" s="8" t="str">
        <f aca="false">IF(INDEX([1]Freelancer!$A$1140:$J$2572,MATCH(Лист1!M416,[1]Freelancer!$G$1140:$G$2572,0),10)=0,"",INDEX([1]Freelancer!$A$1140:$J$2572,MATCH(Лист1!M416,[1]Freelancer!$G$1140:$G$2572,0),10))</f>
        <v>MD9_37_3</v>
      </c>
      <c r="S416" s="13" t="s">
        <v>135</v>
      </c>
      <c r="T416" s="13" t="str">
        <f aca="false">"y"&amp;S416&amp;"y"</f>
        <v>y2_20y</v>
      </c>
      <c r="U416" s="13" t="str">
        <f aca="false">INDEX([1]Lista!$O$2:$S$206,MATCH(Лист1!T416,[1]Lista!$P$2:$P$206,0),3)</f>
        <v>Proportionalitet</v>
      </c>
      <c r="V416" s="13" t="str">
        <f aca="false">INDEX([1]Lista!$O$2:$S$206,MATCH(Лист1!T416,[1]Lista!$P$2:$P$206,0),4)</f>
        <v>SF_2_20</v>
      </c>
      <c r="W416" s="13" t="str">
        <f aca="false">INDEX([1]Lista!$O$2:$S$206,MATCH(Лист1!T416,[1]Lista!$P$2:$P$206,0),5)</f>
        <v>Proportionalitet</v>
      </c>
      <c r="X416" s="14" t="s">
        <v>32</v>
      </c>
    </row>
    <row r="417" customFormat="false" ht="68.65" hidden="false" customHeight="false" outlineLevel="0" collapsed="false">
      <c r="A417" s="7" t="n">
        <v>9789152302484</v>
      </c>
      <c r="B417" s="11" t="n">
        <v>1</v>
      </c>
      <c r="C417" s="11" t="s">
        <v>24</v>
      </c>
      <c r="D417" s="8" t="s">
        <v>25</v>
      </c>
      <c r="E417" s="8" t="s">
        <v>26</v>
      </c>
      <c r="F417" s="8" t="s">
        <v>233</v>
      </c>
      <c r="G417" s="8" t="s">
        <v>234</v>
      </c>
      <c r="H417" s="11" t="s">
        <v>235</v>
      </c>
      <c r="I417" s="11" t="n">
        <v>35</v>
      </c>
      <c r="J417" s="11"/>
      <c r="K417" s="10" t="str">
        <f aca="false">G417</f>
        <v>Röd kurs</v>
      </c>
      <c r="L417" s="11" t="s">
        <v>236</v>
      </c>
      <c r="M417" s="11" t="str">
        <f aca="false">B417&amp;"_"&amp;F417&amp;"_"&amp;H417&amp;"_"&amp;I417&amp;J417</f>
        <v>1_x1_4x_R_35</v>
      </c>
      <c r="N417" s="11" t="str">
        <f aca="false">A417&amp;"-"&amp;B417&amp;"-"&amp;F417&amp;"-"&amp;H417&amp;"-"&amp;I417&amp;J417</f>
        <v>9789152302484-1-x1_4x-R-35</v>
      </c>
      <c r="O417" s="11" t="str">
        <f aca="false">INDEX([1]'Kap 1'!$E$2:$H$1089,MATCH(Лист1!N417,[1]'Kap 1'!$E$2:$E$1089,0),4)</f>
        <v>Problemlösning</v>
      </c>
      <c r="P417" s="11"/>
      <c r="Q417" s="12" t="str">
        <f aca="false">INDEX([1]Freelancer!$A$1140:$J$2572,MATCH(Лист1!M417,[1]Freelancer!$G$1140:$G$2572,0),9)</f>
        <v>Sohrab, Stefan och Ingemar bär en flaggstång som är 12 m lång i den del av staden där alla gator är 4 m breda och korsar varandra med rät vinkel. Kan de svänga in på en annan gata i korsningen med flaggstången?</v>
      </c>
      <c r="R417" s="8" t="str">
        <f aca="false">IF(INDEX([1]Freelancer!$A$1140:$J$2572,MATCH(Лист1!M417,[1]Freelancer!$G$1140:$G$2572,0),10)=0,"",INDEX([1]Freelancer!$A$1140:$J$2572,MATCH(Лист1!M417,[1]Freelancer!$G$1140:$G$2572,0),10))</f>
        <v>MD9_37_4</v>
      </c>
      <c r="S417" s="13" t="s">
        <v>203</v>
      </c>
      <c r="T417" s="13" t="str">
        <f aca="false">"y"&amp;S417&amp;"y"</f>
        <v>y2_5y</v>
      </c>
      <c r="U417" s="13" t="str">
        <f aca="false">INDEX([1]Lista!$O$2:$S$206,MATCH(Лист1!T417,[1]Lista!$P$2:$P$206,0),3)</f>
        <v>Diagram &amp; tabeller</v>
      </c>
      <c r="V417" s="13" t="str">
        <f aca="false">INDEX([1]Lista!$O$2:$S$206,MATCH(Лист1!T417,[1]Lista!$P$2:$P$206,0),4)</f>
        <v>SF_2_5</v>
      </c>
      <c r="W417" s="13" t="str">
        <f aca="false">INDEX([1]Lista!$O$2:$S$206,MATCH(Лист1!T417,[1]Lista!$P$2:$P$206,0),5)</f>
        <v>Diagram &amp; tabeller</v>
      </c>
      <c r="X417" s="14" t="s">
        <v>32</v>
      </c>
    </row>
    <row r="418" customFormat="false" ht="23.85" hidden="false" customHeight="false" outlineLevel="0" collapsed="false">
      <c r="A418" s="7" t="n">
        <v>9789152302484</v>
      </c>
      <c r="B418" s="11" t="n">
        <v>1</v>
      </c>
      <c r="C418" s="11" t="s">
        <v>24</v>
      </c>
      <c r="D418" s="8" t="s">
        <v>25</v>
      </c>
      <c r="E418" s="8" t="s">
        <v>26</v>
      </c>
      <c r="F418" s="8" t="s">
        <v>252</v>
      </c>
      <c r="G418" s="8" t="s">
        <v>253</v>
      </c>
      <c r="H418" s="11" t="s">
        <v>254</v>
      </c>
      <c r="I418" s="11" t="s">
        <v>255</v>
      </c>
      <c r="J418" s="11" t="s">
        <v>33</v>
      </c>
      <c r="K418" s="10" t="str">
        <f aca="false">G418</f>
        <v>Uppslaget</v>
      </c>
      <c r="L418" s="11" t="s">
        <v>236</v>
      </c>
      <c r="M418" s="11" t="str">
        <f aca="false">B418&amp;"_"&amp;F418&amp;"_"&amp;H418&amp;"_"&amp;I418&amp;J418</f>
        <v>1_x1_5x_U_Aa</v>
      </c>
      <c r="N418" s="11" t="str">
        <f aca="false">A418&amp;"-"&amp;B418&amp;"-"&amp;F418&amp;"-"&amp;H418&amp;"-"&amp;I418&amp;J418</f>
        <v>9789152302484-1-x1_5x-U-Aa</v>
      </c>
      <c r="O418" s="11" t="str">
        <f aca="false">INDEX([1]'Kap 1'!$E$2:$H$1089,MATCH(Лист1!N418,[1]'Kap 1'!$E$2:$E$1089,0),4)</f>
        <v>Resonera</v>
      </c>
      <c r="P418" s="11"/>
      <c r="Q418" s="12" t="str">
        <f aca="false">INDEX([1]Freelancer!$A$1140:$J$2572,MATCH(Лист1!M418,[1]Freelancer!$G$1140:$G$2572,0),9)</f>
        <v>Finn minst fem olika fyrsiffriga tal som har siffersumman 3.</v>
      </c>
      <c r="R418" s="8" t="e">
        <f aca="false">IF(INDEX([1]Freelancer!$A$1140:$J$2572,MATCH(Лист1!M418,[1]Freelancer!$G$1140:$G$2572,0),10)=0,"",INDEX([1]Freelancer!$A$1140:$J$2572,MATCH(Лист1!M418,[1]Freelancer!$G$1140:$G$2572,0),10))</f>
        <v>#N/A</v>
      </c>
      <c r="S418" s="13" t="s">
        <v>157</v>
      </c>
      <c r="T418" s="13" t="str">
        <f aca="false">"y"&amp;S418&amp;"y"</f>
        <v>y1_12y</v>
      </c>
      <c r="U418" s="13" t="str">
        <f aca="false">INDEX([1]Lista!$O$2:$S$206,MATCH(Лист1!T418,[1]Lista!$P$2:$P$206,0),3)</f>
        <v>Potenser</v>
      </c>
      <c r="V418" s="13" t="str">
        <f aca="false">INDEX([1]Lista!$O$2:$S$206,MATCH(Лист1!T418,[1]Lista!$P$2:$P$206,0),4)</f>
        <v>T_1_12</v>
      </c>
      <c r="W418" s="13" t="str">
        <f aca="false">INDEX([1]Lista!$O$2:$S$206,MATCH(Лист1!T418,[1]Lista!$P$2:$P$206,0),5)</f>
        <v>Potenser</v>
      </c>
      <c r="X418" s="14" t="s">
        <v>32</v>
      </c>
    </row>
    <row r="419" customFormat="false" ht="23.85" hidden="false" customHeight="false" outlineLevel="0" collapsed="false">
      <c r="A419" s="7" t="n">
        <v>9789152302484</v>
      </c>
      <c r="B419" s="11" t="n">
        <v>1</v>
      </c>
      <c r="C419" s="11" t="s">
        <v>24</v>
      </c>
      <c r="D419" s="8" t="s">
        <v>25</v>
      </c>
      <c r="E419" s="8" t="s">
        <v>26</v>
      </c>
      <c r="F419" s="8" t="s">
        <v>252</v>
      </c>
      <c r="G419" s="8" t="s">
        <v>253</v>
      </c>
      <c r="H419" s="11" t="s">
        <v>254</v>
      </c>
      <c r="I419" s="11" t="s">
        <v>255</v>
      </c>
      <c r="J419" s="11" t="s">
        <v>36</v>
      </c>
      <c r="K419" s="10" t="str">
        <f aca="false">G419</f>
        <v>Uppslaget</v>
      </c>
      <c r="L419" s="11" t="s">
        <v>236</v>
      </c>
      <c r="M419" s="11" t="str">
        <f aca="false">B419&amp;"_"&amp;F419&amp;"_"&amp;H419&amp;"_"&amp;I419&amp;J419</f>
        <v>1_x1_5x_U_Ab</v>
      </c>
      <c r="N419" s="11" t="str">
        <f aca="false">A419&amp;"-"&amp;B419&amp;"-"&amp;F419&amp;"-"&amp;H419&amp;"-"&amp;I419&amp;J419</f>
        <v>9789152302484-1-x1_5x-U-Ab</v>
      </c>
      <c r="O419" s="11" t="str">
        <f aca="false">INDEX([1]'Kap 1'!$E$2:$H$1089,MATCH(Лист1!N419,[1]'Kap 1'!$E$2:$E$1089,0),4)</f>
        <v>Resonera</v>
      </c>
      <c r="P419" s="11"/>
      <c r="Q419" s="12" t="str">
        <f aca="false">INDEX([1]Freelancer!$A$1140:$J$2572,MATCH(Лист1!M419,[1]Freelancer!$G$1140:$G$2572,0),9)</f>
        <v>Finn minst tre olika femsiffriga udda tal med siffersumman 4.</v>
      </c>
      <c r="R419" s="8" t="e">
        <f aca="false">IF(INDEX([1]Freelancer!$A$1140:$J$2572,MATCH(Лист1!M419,[1]Freelancer!$G$1140:$G$2572,0),10)=0,"",INDEX([1]Freelancer!$A$1140:$J$2572,MATCH(Лист1!M419,[1]Freelancer!$G$1140:$G$2572,0),10))</f>
        <v>#N/A</v>
      </c>
      <c r="S419" s="13" t="s">
        <v>216</v>
      </c>
      <c r="T419" s="13" t="str">
        <f aca="false">"y"&amp;S419&amp;"y"</f>
        <v>y2_24_5y</v>
      </c>
      <c r="U419" s="13" t="str">
        <f aca="false">INDEX([1]Lista!$O$2:$S$206,MATCH(Лист1!T419,[1]Lista!$P$2:$P$206,0),3)</f>
        <v>Variabler och uttryck - Värdet av ett uttryck</v>
      </c>
      <c r="V419" s="13" t="str">
        <f aca="false">INDEX([1]Lista!$O$2:$S$206,MATCH(Лист1!T419,[1]Lista!$P$2:$P$206,0),4)</f>
        <v>SF_2_24</v>
      </c>
      <c r="W419" s="13" t="str">
        <f aca="false">INDEX([1]Lista!$O$2:$S$206,MATCH(Лист1!T419,[1]Lista!$P$2:$P$206,0),5)</f>
        <v>Variabler och uttryck</v>
      </c>
      <c r="X419" s="14" t="s">
        <v>32</v>
      </c>
    </row>
    <row r="420" customFormat="false" ht="23.85" hidden="false" customHeight="false" outlineLevel="0" collapsed="false">
      <c r="A420" s="7" t="n">
        <v>9789152302484</v>
      </c>
      <c r="B420" s="11" t="n">
        <v>1</v>
      </c>
      <c r="C420" s="11" t="s">
        <v>24</v>
      </c>
      <c r="D420" s="8" t="s">
        <v>25</v>
      </c>
      <c r="E420" s="8" t="s">
        <v>26</v>
      </c>
      <c r="F420" s="8" t="s">
        <v>252</v>
      </c>
      <c r="G420" s="8" t="s">
        <v>253</v>
      </c>
      <c r="H420" s="11" t="s">
        <v>254</v>
      </c>
      <c r="I420" s="11" t="s">
        <v>193</v>
      </c>
      <c r="J420" s="11"/>
      <c r="K420" s="10" t="str">
        <f aca="false">G420</f>
        <v>Uppslaget</v>
      </c>
      <c r="L420" s="11" t="s">
        <v>236</v>
      </c>
      <c r="M420" s="11" t="str">
        <f aca="false">B420&amp;"_"&amp;F420&amp;"_"&amp;H420&amp;"_"&amp;I420&amp;J420</f>
        <v>1_x1_5x_U_B</v>
      </c>
      <c r="N420" s="11" t="str">
        <f aca="false">A420&amp;"-"&amp;B420&amp;"-"&amp;F420&amp;"-"&amp;H420&amp;"-"&amp;I420&amp;J420</f>
        <v>9789152302484-1-x1_5x-U-B</v>
      </c>
      <c r="O420" s="11" t="str">
        <f aca="false">INDEX([1]'Kap 1'!$E$2:$H$1089,MATCH(Лист1!N420,[1]'Kap 1'!$E$2:$E$1089,0),4)</f>
        <v>Problemlösning</v>
      </c>
      <c r="P420" s="11"/>
      <c r="Q420" s="12" t="str">
        <f aca="false">INDEX([1]Freelancer!$A$1140:$J$2572,MATCH(Лист1!M420,[1]Freelancer!$G$1140:$G$2572,0),9)</f>
        <v>Ett tal har fyra olika primtalsfaktorer. Föreslå primtalsfaktorer och tal.</v>
      </c>
      <c r="R420" s="8" t="e">
        <f aca="false">IF(INDEX([1]Freelancer!$A$1140:$J$2572,MATCH(Лист1!M420,[1]Freelancer!$G$1140:$G$2572,0),10)=0,"",INDEX([1]Freelancer!$A$1140:$J$2572,MATCH(Лист1!M420,[1]Freelancer!$G$1140:$G$2572,0),10))</f>
        <v>#N/A</v>
      </c>
      <c r="S420" s="13" t="s">
        <v>198</v>
      </c>
      <c r="T420" s="13" t="str">
        <f aca="false">"y"&amp;S420&amp;"y"</f>
        <v>y4_23_3y</v>
      </c>
      <c r="U420" s="13" t="str">
        <f aca="false">INDEX([1]Lista!$O$2:$S$206,MATCH(Лист1!T420,[1]Lista!$P$2:$P$206,0),3)</f>
        <v>Vektorer - Räkna med vektorer</v>
      </c>
      <c r="V420" s="13" t="str">
        <f aca="false">INDEX([1]Lista!$O$2:$S$206,MATCH(Лист1!T420,[1]Lista!$P$2:$P$206,0),4)</f>
        <v>G_4_23</v>
      </c>
      <c r="W420" s="13" t="str">
        <f aca="false">INDEX([1]Lista!$O$2:$S$206,MATCH(Лист1!T420,[1]Lista!$P$2:$P$206,0),5)</f>
        <v>Vektorer</v>
      </c>
      <c r="X420" s="14" t="s">
        <v>32</v>
      </c>
    </row>
    <row r="421" customFormat="false" ht="35.05" hidden="false" customHeight="false" outlineLevel="0" collapsed="false">
      <c r="A421" s="7" t="n">
        <v>9789152302484</v>
      </c>
      <c r="B421" s="11" t="n">
        <v>1</v>
      </c>
      <c r="C421" s="11" t="s">
        <v>24</v>
      </c>
      <c r="D421" s="8" t="s">
        <v>25</v>
      </c>
      <c r="E421" s="8" t="s">
        <v>26</v>
      </c>
      <c r="F421" s="8" t="s">
        <v>252</v>
      </c>
      <c r="G421" s="8" t="s">
        <v>253</v>
      </c>
      <c r="H421" s="11" t="s">
        <v>254</v>
      </c>
      <c r="I421" s="11" t="s">
        <v>256</v>
      </c>
      <c r="J421" s="11" t="s">
        <v>33</v>
      </c>
      <c r="K421" s="10" t="str">
        <f aca="false">G421</f>
        <v>Uppslaget</v>
      </c>
      <c r="L421" s="11" t="s">
        <v>236</v>
      </c>
      <c r="M421" s="11" t="str">
        <f aca="false">B421&amp;"_"&amp;F421&amp;"_"&amp;H421&amp;"_"&amp;I421&amp;J421</f>
        <v>1_x1_5x_U_Ca</v>
      </c>
      <c r="N421" s="11" t="str">
        <f aca="false">A421&amp;"-"&amp;B421&amp;"-"&amp;F421&amp;"-"&amp;H421&amp;"-"&amp;I421&amp;J421</f>
        <v>9789152302484-1-x1_5x-U-Ca</v>
      </c>
      <c r="O421" s="11" t="str">
        <f aca="false">INDEX([1]'Kap 1'!$E$2:$H$1089,MATCH(Лист1!N421,[1]'Kap 1'!$E$2:$E$1089,0),4)</f>
        <v>Problemlösning</v>
      </c>
      <c r="P421" s="11"/>
      <c r="Q421" s="12" t="str">
        <f aca="false">INDEX([1]Freelancer!$A$1140:$J$2572,MATCH(Лист1!M421,[1]Freelancer!$G$1140:$G$2572,0),9)</f>
        <v>Placera siffrorna 1, 2, 3 och 4 i rutorna så att differensen blir så stort positivt tal som möjligt</v>
      </c>
      <c r="R421" s="8" t="str">
        <f aca="false">IF(INDEX([1]Freelancer!$A$1140:$J$2572,MATCH(Лист1!M421,[1]Freelancer!$G$1140:$G$2572,0),10)=0,"",INDEX([1]Freelancer!$A$1140:$J$2572,MATCH(Лист1!M421,[1]Freelancer!$G$1140:$G$2572,0),10))</f>
        <v>MD9_40_1</v>
      </c>
      <c r="S421" s="13" t="s">
        <v>135</v>
      </c>
      <c r="T421" s="13" t="str">
        <f aca="false">"y"&amp;S421&amp;"y"</f>
        <v>y2_20y</v>
      </c>
      <c r="U421" s="13" t="str">
        <f aca="false">INDEX([1]Lista!$O$2:$S$206,MATCH(Лист1!T421,[1]Lista!$P$2:$P$206,0),3)</f>
        <v>Proportionalitet</v>
      </c>
      <c r="V421" s="13" t="str">
        <f aca="false">INDEX([1]Lista!$O$2:$S$206,MATCH(Лист1!T421,[1]Lista!$P$2:$P$206,0),4)</f>
        <v>SF_2_20</v>
      </c>
      <c r="W421" s="13" t="str">
        <f aca="false">INDEX([1]Lista!$O$2:$S$206,MATCH(Лист1!T421,[1]Lista!$P$2:$P$206,0),5)</f>
        <v>Proportionalitet</v>
      </c>
      <c r="X421" s="14" t="s">
        <v>32</v>
      </c>
    </row>
    <row r="422" customFormat="false" ht="23.85" hidden="false" customHeight="false" outlineLevel="0" collapsed="false">
      <c r="A422" s="7" t="n">
        <v>9789152302484</v>
      </c>
      <c r="B422" s="11" t="n">
        <v>1</v>
      </c>
      <c r="C422" s="11" t="s">
        <v>24</v>
      </c>
      <c r="D422" s="8" t="s">
        <v>25</v>
      </c>
      <c r="E422" s="8" t="s">
        <v>26</v>
      </c>
      <c r="F422" s="8" t="s">
        <v>252</v>
      </c>
      <c r="G422" s="8" t="s">
        <v>253</v>
      </c>
      <c r="H422" s="11" t="s">
        <v>254</v>
      </c>
      <c r="I422" s="11" t="s">
        <v>256</v>
      </c>
      <c r="J422" s="11" t="s">
        <v>36</v>
      </c>
      <c r="K422" s="10" t="str">
        <f aca="false">G422</f>
        <v>Uppslaget</v>
      </c>
      <c r="L422" s="11" t="s">
        <v>236</v>
      </c>
      <c r="M422" s="11" t="str">
        <f aca="false">B422&amp;"_"&amp;F422&amp;"_"&amp;H422&amp;"_"&amp;I422&amp;J422</f>
        <v>1_x1_5x_U_Cb</v>
      </c>
      <c r="N422" s="11" t="str">
        <f aca="false">A422&amp;"-"&amp;B422&amp;"-"&amp;F422&amp;"-"&amp;H422&amp;"-"&amp;I422&amp;J422</f>
        <v>9789152302484-1-x1_5x-U-Cb</v>
      </c>
      <c r="O422" s="11" t="str">
        <f aca="false">INDEX([1]'Kap 1'!$E$2:$H$1089,MATCH(Лист1!N422,[1]'Kap 1'!$E$2:$E$1089,0),4)</f>
        <v>Problemlösning</v>
      </c>
      <c r="P422" s="11"/>
      <c r="Q422" s="12" t="str">
        <f aca="false">INDEX([1]Freelancer!$A$1140:$J$2572,MATCH(Лист1!M422,[1]Freelancer!$G$1140:$G$2572,0),9)</f>
        <v>Placera siffrorna 1, 2, 3 och 4 i rutorna så att differensen blir så litet positivt tal som möjligt</v>
      </c>
      <c r="R422" s="8" t="str">
        <f aca="false">IF(INDEX([1]Freelancer!$A$1140:$J$2572,MATCH(Лист1!M422,[1]Freelancer!$G$1140:$G$2572,0),10)=0,"",INDEX([1]Freelancer!$A$1140:$J$2572,MATCH(Лист1!M422,[1]Freelancer!$G$1140:$G$2572,0),10))</f>
        <v>MD9_40_1</v>
      </c>
      <c r="S422" s="13" t="s">
        <v>198</v>
      </c>
      <c r="T422" s="13" t="str">
        <f aca="false">"y"&amp;S422&amp;"y"</f>
        <v>y4_23_3y</v>
      </c>
      <c r="U422" s="13" t="str">
        <f aca="false">INDEX([1]Lista!$O$2:$S$206,MATCH(Лист1!T422,[1]Lista!$P$2:$P$206,0),3)</f>
        <v>Vektorer - Räkna med vektorer</v>
      </c>
      <c r="V422" s="13" t="str">
        <f aca="false">INDEX([1]Lista!$O$2:$S$206,MATCH(Лист1!T422,[1]Lista!$P$2:$P$206,0),4)</f>
        <v>G_4_23</v>
      </c>
      <c r="W422" s="13" t="str">
        <f aca="false">INDEX([1]Lista!$O$2:$S$206,MATCH(Лист1!T422,[1]Lista!$P$2:$P$206,0),5)</f>
        <v>Vektorer</v>
      </c>
      <c r="X422" s="14" t="s">
        <v>32</v>
      </c>
    </row>
    <row r="423" customFormat="false" ht="35.05" hidden="false" customHeight="false" outlineLevel="0" collapsed="false">
      <c r="A423" s="7" t="n">
        <v>9789152302484</v>
      </c>
      <c r="B423" s="11" t="n">
        <v>1</v>
      </c>
      <c r="C423" s="11" t="s">
        <v>24</v>
      </c>
      <c r="D423" s="8" t="s">
        <v>25</v>
      </c>
      <c r="E423" s="8" t="s">
        <v>26</v>
      </c>
      <c r="F423" s="8" t="s">
        <v>252</v>
      </c>
      <c r="G423" s="8" t="s">
        <v>253</v>
      </c>
      <c r="H423" s="11" t="s">
        <v>254</v>
      </c>
      <c r="I423" s="11" t="s">
        <v>256</v>
      </c>
      <c r="J423" s="11" t="s">
        <v>38</v>
      </c>
      <c r="K423" s="10" t="str">
        <f aca="false">G423</f>
        <v>Uppslaget</v>
      </c>
      <c r="L423" s="11" t="s">
        <v>236</v>
      </c>
      <c r="M423" s="11" t="str">
        <f aca="false">B423&amp;"_"&amp;F423&amp;"_"&amp;H423&amp;"_"&amp;I423&amp;J423</f>
        <v>1_x1_5x_U_Cc</v>
      </c>
      <c r="N423" s="11" t="str">
        <f aca="false">A423&amp;"-"&amp;B423&amp;"-"&amp;F423&amp;"-"&amp;H423&amp;"-"&amp;I423&amp;J423</f>
        <v>9789152302484-1-x1_5x-U-Cc</v>
      </c>
      <c r="O423" s="11" t="str">
        <f aca="false">INDEX([1]'Kap 1'!$E$2:$H$1089,MATCH(Лист1!N423,[1]'Kap 1'!$E$2:$E$1089,0),4)</f>
        <v>Problemlösning</v>
      </c>
      <c r="P423" s="11"/>
      <c r="Q423" s="12" t="str">
        <f aca="false">INDEX([1]Freelancer!$A$1140:$J$2572,MATCH(Лист1!M423,[1]Freelancer!$G$1140:$G$2572,0),9)</f>
        <v>Placera siffrorna 1, 2, 3 och 4 i rutorna så att differensen blir så stort negativt tal som möjligt</v>
      </c>
      <c r="R423" s="8" t="str">
        <f aca="false">IF(INDEX([1]Freelancer!$A$1140:$J$2572,MATCH(Лист1!M423,[1]Freelancer!$G$1140:$G$2572,0),10)=0,"",INDEX([1]Freelancer!$A$1140:$J$2572,MATCH(Лист1!M423,[1]Freelancer!$G$1140:$G$2572,0),10))</f>
        <v>MD9_40_1</v>
      </c>
      <c r="S423" s="13" t="s">
        <v>69</v>
      </c>
      <c r="T423" s="13" t="str">
        <f aca="false">"y"&amp;S423&amp;"y"</f>
        <v>y1_11y</v>
      </c>
      <c r="U423" s="13" t="str">
        <f aca="false">INDEX([1]Lista!$O$2:$S$206,MATCH(Лист1!T423,[1]Lista!$P$2:$P$206,0),3)</f>
        <v>Polynom</v>
      </c>
      <c r="V423" s="13" t="str">
        <f aca="false">INDEX([1]Lista!$O$2:$S$206,MATCH(Лист1!T423,[1]Lista!$P$2:$P$206,0),4)</f>
        <v>T_1_11</v>
      </c>
      <c r="W423" s="13" t="str">
        <f aca="false">INDEX([1]Lista!$O$2:$S$206,MATCH(Лист1!T423,[1]Lista!$P$2:$P$206,0),5)</f>
        <v>Polynom</v>
      </c>
      <c r="X423" s="14" t="s">
        <v>32</v>
      </c>
    </row>
    <row r="424" customFormat="false" ht="23.85" hidden="false" customHeight="false" outlineLevel="0" collapsed="false">
      <c r="A424" s="7" t="n">
        <v>9789152302484</v>
      </c>
      <c r="B424" s="11" t="n">
        <v>1</v>
      </c>
      <c r="C424" s="11" t="s">
        <v>24</v>
      </c>
      <c r="D424" s="8" t="s">
        <v>25</v>
      </c>
      <c r="E424" s="8" t="s">
        <v>26</v>
      </c>
      <c r="F424" s="8" t="s">
        <v>252</v>
      </c>
      <c r="G424" s="8" t="s">
        <v>253</v>
      </c>
      <c r="H424" s="11" t="s">
        <v>254</v>
      </c>
      <c r="I424" s="11" t="s">
        <v>178</v>
      </c>
      <c r="J424" s="11" t="s">
        <v>33</v>
      </c>
      <c r="K424" s="10" t="str">
        <f aca="false">G424</f>
        <v>Uppslaget</v>
      </c>
      <c r="L424" s="11" t="s">
        <v>236</v>
      </c>
      <c r="M424" s="11" t="str">
        <f aca="false">B424&amp;"_"&amp;F424&amp;"_"&amp;H424&amp;"_"&amp;I424&amp;J424</f>
        <v>1_x1_5x_U_Da</v>
      </c>
      <c r="N424" s="11" t="str">
        <f aca="false">A424&amp;"-"&amp;B424&amp;"-"&amp;F424&amp;"-"&amp;H424&amp;"-"&amp;I424&amp;J424</f>
        <v>9789152302484-1-x1_5x-U-Da</v>
      </c>
      <c r="O424" s="11" t="str">
        <f aca="false">INDEX([1]'Kap 1'!$E$2:$H$1089,MATCH(Лист1!N424,[1]'Kap 1'!$E$2:$E$1089,0),4)</f>
        <v>Problemlösning</v>
      </c>
      <c r="P424" s="11"/>
      <c r="Q424" s="12" t="str">
        <f aca="false">INDEX([1]Freelancer!$A$1140:$J$2572,MATCH(Лист1!M424,[1]Freelancer!$G$1140:$G$2572,0),9)</f>
        <v>Placera siffrorna 1, 2, 3 och 4 i rutorna så att resultatet blir så stort som möjligt</v>
      </c>
      <c r="R424" s="8" t="str">
        <f aca="false">IF(INDEX([1]Freelancer!$A$1140:$J$2572,MATCH(Лист1!M424,[1]Freelancer!$G$1140:$G$2572,0),10)=0,"",INDEX([1]Freelancer!$A$1140:$J$2572,MATCH(Лист1!M424,[1]Freelancer!$G$1140:$G$2572,0),10))</f>
        <v>MD9_40_2</v>
      </c>
      <c r="S424" s="13" t="s">
        <v>257</v>
      </c>
      <c r="T424" s="13" t="str">
        <f aca="false">"y"&amp;S424&amp;"y"</f>
        <v>y1_3_4y</v>
      </c>
      <c r="U424" s="13" t="str">
        <f aca="false">INDEX([1]Lista!$O$2:$S$206,MATCH(Лист1!T424,[1]Lista!$P$2:$P$206,0),3)</f>
        <v>Ekvationer - Ekvationer med nämnare</v>
      </c>
      <c r="V424" s="13" t="str">
        <f aca="false">INDEX([1]Lista!$O$2:$S$206,MATCH(Лист1!T424,[1]Lista!$P$2:$P$206,0),4)</f>
        <v>T_1_3</v>
      </c>
      <c r="W424" s="13" t="str">
        <f aca="false">INDEX([1]Lista!$O$2:$S$206,MATCH(Лист1!T424,[1]Lista!$P$2:$P$206,0),5)</f>
        <v>Ekvationer</v>
      </c>
      <c r="X424" s="14" t="s">
        <v>32</v>
      </c>
    </row>
    <row r="425" customFormat="false" ht="23.85" hidden="false" customHeight="false" outlineLevel="0" collapsed="false">
      <c r="A425" s="7" t="n">
        <v>9789152302484</v>
      </c>
      <c r="B425" s="11" t="n">
        <v>1</v>
      </c>
      <c r="C425" s="11" t="s">
        <v>24</v>
      </c>
      <c r="D425" s="8" t="s">
        <v>25</v>
      </c>
      <c r="E425" s="8" t="s">
        <v>26</v>
      </c>
      <c r="F425" s="8" t="s">
        <v>252</v>
      </c>
      <c r="G425" s="8" t="s">
        <v>253</v>
      </c>
      <c r="H425" s="11" t="s">
        <v>254</v>
      </c>
      <c r="I425" s="11" t="s">
        <v>178</v>
      </c>
      <c r="J425" s="11" t="s">
        <v>36</v>
      </c>
      <c r="K425" s="10" t="str">
        <f aca="false">G425</f>
        <v>Uppslaget</v>
      </c>
      <c r="L425" s="11" t="s">
        <v>236</v>
      </c>
      <c r="M425" s="11" t="str">
        <f aca="false">B425&amp;"_"&amp;F425&amp;"_"&amp;H425&amp;"_"&amp;I425&amp;J425</f>
        <v>1_x1_5x_U_Db</v>
      </c>
      <c r="N425" s="11" t="str">
        <f aca="false">A425&amp;"-"&amp;B425&amp;"-"&amp;F425&amp;"-"&amp;H425&amp;"-"&amp;I425&amp;J425</f>
        <v>9789152302484-1-x1_5x-U-Db</v>
      </c>
      <c r="O425" s="11" t="str">
        <f aca="false">INDEX([1]'Kap 1'!$E$2:$H$1089,MATCH(Лист1!N425,[1]'Kap 1'!$E$2:$E$1089,0),4)</f>
        <v>Problemlösning</v>
      </c>
      <c r="P425" s="11"/>
      <c r="Q425" s="12" t="str">
        <f aca="false">INDEX([1]Freelancer!$A$1140:$J$2572,MATCH(Лист1!M425,[1]Freelancer!$G$1140:$G$2572,0),9)</f>
        <v>Placera siffrorna 1, 2, 3 och 4 i rutorna så att resultatet blir så litet som möjligt</v>
      </c>
      <c r="R425" s="8" t="str">
        <f aca="false">IF(INDEX([1]Freelancer!$A$1140:$J$2572,MATCH(Лист1!M425,[1]Freelancer!$G$1140:$G$2572,0),10)=0,"",INDEX([1]Freelancer!$A$1140:$J$2572,MATCH(Лист1!M425,[1]Freelancer!$G$1140:$G$2572,0),10))</f>
        <v>MD9_40_2</v>
      </c>
      <c r="S425" s="13" t="s">
        <v>258</v>
      </c>
      <c r="T425" s="13" t="str">
        <f aca="false">"y"&amp;S425&amp;"y"</f>
        <v>y2_19_13y</v>
      </c>
      <c r="U425" s="13" t="str">
        <f aca="false">INDEX([1]Lista!$O$2:$S$206,MATCH(Лист1!T425,[1]Lista!$P$2:$P$206,0),3)</f>
        <v>Procent - Vi vet procenttalet</v>
      </c>
      <c r="V425" s="13" t="str">
        <f aca="false">INDEX([1]Lista!$O$2:$S$206,MATCH(Лист1!T425,[1]Lista!$P$2:$P$206,0),4)</f>
        <v>SF_2_19</v>
      </c>
      <c r="W425" s="13" t="str">
        <f aca="false">INDEX([1]Lista!$O$2:$S$206,MATCH(Лист1!T425,[1]Lista!$P$2:$P$206,0),5)</f>
        <v>Procent</v>
      </c>
      <c r="X425" s="14" t="s">
        <v>32</v>
      </c>
    </row>
    <row r="426" customFormat="false" ht="102.2" hidden="false" customHeight="false" outlineLevel="0" collapsed="false">
      <c r="A426" s="7" t="n">
        <v>9789152302484</v>
      </c>
      <c r="B426" s="11" t="n">
        <v>1</v>
      </c>
      <c r="C426" s="11" t="s">
        <v>24</v>
      </c>
      <c r="D426" s="8" t="s">
        <v>25</v>
      </c>
      <c r="E426" s="8" t="s">
        <v>26</v>
      </c>
      <c r="F426" s="8" t="s">
        <v>252</v>
      </c>
      <c r="G426" s="8" t="s">
        <v>253</v>
      </c>
      <c r="H426" s="11" t="s">
        <v>254</v>
      </c>
      <c r="I426" s="11" t="s">
        <v>259</v>
      </c>
      <c r="J426" s="11"/>
      <c r="K426" s="10" t="str">
        <f aca="false">G426</f>
        <v>Uppslaget</v>
      </c>
      <c r="L426" s="11" t="s">
        <v>236</v>
      </c>
      <c r="M426" s="11" t="str">
        <f aca="false">B426&amp;"_"&amp;F426&amp;"_"&amp;H426&amp;"_"&amp;I426&amp;J426</f>
        <v>1_x1_5x_U_E</v>
      </c>
      <c r="N426" s="11" t="str">
        <f aca="false">A426&amp;"-"&amp;B426&amp;"-"&amp;F426&amp;"-"&amp;H426&amp;"-"&amp;I426&amp;J426</f>
        <v>9789152302484-1-x1_5x-U-E</v>
      </c>
      <c r="O426" s="11" t="str">
        <f aca="false">INDEX([1]'Kap 1'!$E$2:$H$1089,MATCH(Лист1!N426,[1]'Kap 1'!$E$2:$E$1089,0),4)</f>
        <v>Problemlösning</v>
      </c>
      <c r="P426" s="11"/>
      <c r="Q426" s="12" t="str">
        <f aca="false">INDEX([1]Freelancer!$A$1140:$J$2572,MATCH(Лист1!M426,[1]Freelancer!$G$1140:$G$2572,0),9)</f>
        <v>Sedan antiken har man letat efter tre heltal (taltripplar) som är lösning till Pythagoras sats, $a^2 + b^2 = c^2$. Två exempel på så kallade Pythagoreiska taltripplar är 3, 4, 5 och 5, 12, 13. Med hjälp av formlerna i rutan kan man räkna ut heltal som är lösningar till Pythagoras sats. m och n är heltal och m&gt; n. Hitta Pythagoreiska taltripplar till minst tre olika trianglar.</v>
      </c>
      <c r="R426" s="8" t="str">
        <f aca="false">IF(INDEX([1]Freelancer!$A$1140:$J$2572,MATCH(Лист1!M426,[1]Freelancer!$G$1140:$G$2572,0),10)=0,"",INDEX([1]Freelancer!$A$1140:$J$2572,MATCH(Лист1!M426,[1]Freelancer!$G$1140:$G$2572,0),10))</f>
        <v>MD9_40_3</v>
      </c>
      <c r="S426" s="13" t="s">
        <v>69</v>
      </c>
      <c r="T426" s="13" t="str">
        <f aca="false">"y"&amp;S426&amp;"y"</f>
        <v>y1_11y</v>
      </c>
      <c r="U426" s="13" t="str">
        <f aca="false">INDEX([1]Lista!$O$2:$S$206,MATCH(Лист1!T426,[1]Lista!$P$2:$P$206,0),3)</f>
        <v>Polynom</v>
      </c>
      <c r="V426" s="13" t="str">
        <f aca="false">INDEX([1]Lista!$O$2:$S$206,MATCH(Лист1!T426,[1]Lista!$P$2:$P$206,0),4)</f>
        <v>T_1_11</v>
      </c>
      <c r="W426" s="13" t="str">
        <f aca="false">INDEX([1]Lista!$O$2:$S$206,MATCH(Лист1!T426,[1]Lista!$P$2:$P$206,0),5)</f>
        <v>Polynom</v>
      </c>
      <c r="X426" s="14" t="s">
        <v>32</v>
      </c>
    </row>
    <row r="427" customFormat="false" ht="15.65" hidden="false" customHeight="false" outlineLevel="0" collapsed="false">
      <c r="A427" s="16" t="n">
        <v>9789152302484</v>
      </c>
      <c r="B427" s="17" t="n">
        <v>1</v>
      </c>
      <c r="C427" s="17" t="s">
        <v>24</v>
      </c>
      <c r="D427" s="18" t="s">
        <v>25</v>
      </c>
      <c r="E427" s="18" t="s">
        <v>26</v>
      </c>
      <c r="F427" s="18" t="s">
        <v>252</v>
      </c>
      <c r="G427" s="18" t="s">
        <v>253</v>
      </c>
      <c r="H427" s="17" t="s">
        <v>260</v>
      </c>
      <c r="I427" s="17" t="s">
        <v>255</v>
      </c>
      <c r="J427" s="17"/>
      <c r="K427" s="10" t="str">
        <f aca="false">G427</f>
        <v>Uppslaget</v>
      </c>
      <c r="L427" s="17" t="s">
        <v>236</v>
      </c>
      <c r="M427" s="17" t="str">
        <f aca="false">B427&amp;"_"&amp;F427&amp;"_"&amp;H427&amp;"_"&amp;I427&amp;J427</f>
        <v>1_x1_5x_SU_A</v>
      </c>
      <c r="N427" s="17" t="str">
        <f aca="false">A427&amp;"-"&amp;B427&amp;"-"&amp;F427&amp;"-"&amp;H427&amp;"-"&amp;I427&amp;J427</f>
        <v>9789152302484-1-x1_5x-SU-A</v>
      </c>
      <c r="O427" s="13" t="s">
        <v>261</v>
      </c>
      <c r="P427" s="17"/>
      <c r="Q427" s="19" t="e">
        <f aca="false">INDEX([1]Freelancer!$A$1140:$J$2572,MATCH(Лист1!M427,[1]Freelancer!$G$1140:$G$2572,0),9)</f>
        <v>#N/A</v>
      </c>
      <c r="R427" s="8" t="e">
        <f aca="false">IF(INDEX([1]Freelancer!$A$1140:$J$2572,MATCH(Лист1!M427,[1]Freelancer!$G$1140:$G$2572,0),10)=0,"",INDEX([1]Freelancer!$A$1140:$J$2572,MATCH(Лист1!M427,[1]Freelancer!$G$1140:$G$2572,0),10))</f>
        <v>#N/A</v>
      </c>
      <c r="S427" s="13" t="s">
        <v>206</v>
      </c>
      <c r="T427" s="13" t="str">
        <f aca="false">"y"&amp;S427&amp;"y"</f>
        <v>y4_10y</v>
      </c>
      <c r="U427" s="13" t="str">
        <f aca="false">INDEX([1]Lista!$O$2:$S$206,MATCH(Лист1!T427,[1]Lista!$P$2:$P$206,0),3)</f>
        <v>Kongruens</v>
      </c>
      <c r="V427" s="13" t="str">
        <f aca="false">INDEX([1]Lista!$O$2:$S$206,MATCH(Лист1!T427,[1]Lista!$P$2:$P$206,0),4)</f>
        <v>G_4_10</v>
      </c>
      <c r="W427" s="13" t="str">
        <f aca="false">INDEX([1]Lista!$O$2:$S$206,MATCH(Лист1!T427,[1]Lista!$P$2:$P$206,0),5)</f>
        <v>Kongruens</v>
      </c>
      <c r="X427" s="14" t="s">
        <v>32</v>
      </c>
    </row>
    <row r="428" customFormat="false" ht="15.65" hidden="false" customHeight="false" outlineLevel="0" collapsed="false">
      <c r="A428" s="16" t="n">
        <v>9789152302484</v>
      </c>
      <c r="B428" s="17" t="n">
        <v>1</v>
      </c>
      <c r="C428" s="17" t="s">
        <v>24</v>
      </c>
      <c r="D428" s="18" t="s">
        <v>25</v>
      </c>
      <c r="E428" s="18" t="s">
        <v>26</v>
      </c>
      <c r="F428" s="18" t="s">
        <v>252</v>
      </c>
      <c r="G428" s="18" t="s">
        <v>253</v>
      </c>
      <c r="H428" s="17" t="s">
        <v>260</v>
      </c>
      <c r="I428" s="17" t="s">
        <v>193</v>
      </c>
      <c r="J428" s="17"/>
      <c r="K428" s="10" t="str">
        <f aca="false">G428</f>
        <v>Uppslaget</v>
      </c>
      <c r="L428" s="17" t="s">
        <v>236</v>
      </c>
      <c r="M428" s="17" t="str">
        <f aca="false">B428&amp;"_"&amp;F428&amp;"_"&amp;H428&amp;"_"&amp;I428&amp;J428</f>
        <v>1_x1_5x_SU_B</v>
      </c>
      <c r="N428" s="17" t="str">
        <f aca="false">A428&amp;"-"&amp;B428&amp;"-"&amp;F428&amp;"-"&amp;H428&amp;"-"&amp;I428&amp;J428</f>
        <v>9789152302484-1-x1_5x-SU-B</v>
      </c>
      <c r="O428" s="13" t="s">
        <v>261</v>
      </c>
      <c r="P428" s="17"/>
      <c r="Q428" s="19" t="e">
        <f aca="false">INDEX([1]Freelancer!$A$1140:$J$2572,MATCH(Лист1!M428,[1]Freelancer!$G$1140:$G$2572,0),9)</f>
        <v>#N/A</v>
      </c>
      <c r="R428" s="8" t="e">
        <f aca="false">IF(INDEX([1]Freelancer!$A$1140:$J$2572,MATCH(Лист1!M428,[1]Freelancer!$G$1140:$G$2572,0),10)=0,"",INDEX([1]Freelancer!$A$1140:$J$2572,MATCH(Лист1!M428,[1]Freelancer!$G$1140:$G$2572,0),10))</f>
        <v>#N/A</v>
      </c>
      <c r="S428" s="13" t="s">
        <v>108</v>
      </c>
      <c r="T428" s="13" t="str">
        <f aca="false">"y"&amp;S428&amp;"y"</f>
        <v>y1_2_5y</v>
      </c>
      <c r="U428" s="13" t="str">
        <f aca="false">INDEX([1]Lista!$O$2:$S$206,MATCH(Лист1!T428,[1]Lista!$P$2:$P$206,0),3)</f>
        <v>Bråk - Jämföra bråk</v>
      </c>
      <c r="V428" s="13" t="str">
        <f aca="false">INDEX([1]Lista!$O$2:$S$206,MATCH(Лист1!T428,[1]Lista!$P$2:$P$206,0),4)</f>
        <v>T_1_2</v>
      </c>
      <c r="W428" s="13" t="str">
        <f aca="false">INDEX([1]Lista!$O$2:$S$206,MATCH(Лист1!T428,[1]Lista!$P$2:$P$206,0),5)</f>
        <v>Bråk</v>
      </c>
      <c r="X428" s="14" t="s">
        <v>32</v>
      </c>
    </row>
    <row r="429" customFormat="false" ht="15.65" hidden="false" customHeight="false" outlineLevel="0" collapsed="false">
      <c r="A429" s="16" t="n">
        <v>9789152302484</v>
      </c>
      <c r="B429" s="17" t="n">
        <v>1</v>
      </c>
      <c r="C429" s="17" t="s">
        <v>24</v>
      </c>
      <c r="D429" s="18" t="s">
        <v>25</v>
      </c>
      <c r="E429" s="18" t="s">
        <v>26</v>
      </c>
      <c r="F429" s="18" t="s">
        <v>252</v>
      </c>
      <c r="G429" s="18" t="s">
        <v>253</v>
      </c>
      <c r="H429" s="17" t="s">
        <v>260</v>
      </c>
      <c r="I429" s="17" t="s">
        <v>256</v>
      </c>
      <c r="J429" s="17"/>
      <c r="K429" s="10" t="str">
        <f aca="false">G429</f>
        <v>Uppslaget</v>
      </c>
      <c r="L429" s="17" t="s">
        <v>236</v>
      </c>
      <c r="M429" s="17" t="str">
        <f aca="false">B429&amp;"_"&amp;F429&amp;"_"&amp;H429&amp;"_"&amp;I429&amp;J429</f>
        <v>1_x1_5x_SU_C</v>
      </c>
      <c r="N429" s="17" t="str">
        <f aca="false">A429&amp;"-"&amp;B429&amp;"-"&amp;F429&amp;"-"&amp;H429&amp;"-"&amp;I429&amp;J429</f>
        <v>9789152302484-1-x1_5x-SU-C</v>
      </c>
      <c r="O429" s="13" t="s">
        <v>261</v>
      </c>
      <c r="P429" s="17"/>
      <c r="Q429" s="19" t="e">
        <f aca="false">INDEX([1]Freelancer!$A$1140:$J$2572,MATCH(Лист1!M429,[1]Freelancer!$G$1140:$G$2572,0),9)</f>
        <v>#N/A</v>
      </c>
      <c r="R429" s="8" t="e">
        <f aca="false">IF(INDEX([1]Freelancer!$A$1140:$J$2572,MATCH(Лист1!M429,[1]Freelancer!$G$1140:$G$2572,0),10)=0,"",INDEX([1]Freelancer!$A$1140:$J$2572,MATCH(Лист1!M429,[1]Freelancer!$G$1140:$G$2572,0),10))</f>
        <v>#N/A</v>
      </c>
      <c r="S429" s="13" t="s">
        <v>71</v>
      </c>
      <c r="T429" s="13" t="str">
        <f aca="false">"y"&amp;S429&amp;"y"</f>
        <v>y1_5_2y</v>
      </c>
      <c r="U429" s="13" t="str">
        <f aca="false">INDEX([1]Lista!$O$2:$S$206,MATCH(Лист1!T429,[1]Lista!$P$2:$P$206,0),3)</f>
        <v>Ekvationssystem - Grafisk lösning</v>
      </c>
      <c r="V429" s="13" t="str">
        <f aca="false">INDEX([1]Lista!$O$2:$S$206,MATCH(Лист1!T429,[1]Lista!$P$2:$P$206,0),4)</f>
        <v>T_1_5</v>
      </c>
      <c r="W429" s="13" t="str">
        <f aca="false">INDEX([1]Lista!$O$2:$S$206,MATCH(Лист1!T429,[1]Lista!$P$2:$P$206,0),5)</f>
        <v>Ekvationssystem</v>
      </c>
      <c r="X429" s="14" t="s">
        <v>32</v>
      </c>
    </row>
    <row r="430" customFormat="false" ht="68.65" hidden="false" customHeight="false" outlineLevel="0" collapsed="false">
      <c r="A430" s="7" t="n">
        <v>9789152302484</v>
      </c>
      <c r="B430" s="20" t="n">
        <v>1</v>
      </c>
      <c r="C430" s="20" t="s">
        <v>24</v>
      </c>
      <c r="D430" s="8" t="s">
        <v>25</v>
      </c>
      <c r="E430" s="8" t="s">
        <v>26</v>
      </c>
      <c r="F430" s="8" t="s">
        <v>252</v>
      </c>
      <c r="G430" s="8" t="s">
        <v>253</v>
      </c>
      <c r="H430" s="20" t="s">
        <v>262</v>
      </c>
      <c r="I430" s="20" t="n">
        <v>1</v>
      </c>
      <c r="J430" s="20"/>
      <c r="K430" s="10" t="str">
        <f aca="false">G430</f>
        <v>Uppslaget</v>
      </c>
      <c r="L430" s="20" t="s">
        <v>236</v>
      </c>
      <c r="M430" s="20" t="str">
        <f aca="false">B430&amp;"_"&amp;F430&amp;"_"&amp;H430&amp;"_"&amp;I430&amp;J430</f>
        <v>1_x1_5x_AH_1</v>
      </c>
      <c r="N430" s="20" t="str">
        <f aca="false">A430&amp;"-"&amp;B430&amp;"-"&amp;F430&amp;"-"&amp;H430&amp;"-"&amp;I430&amp;J430</f>
        <v>9789152302484-1-x1_5x-AH-1</v>
      </c>
      <c r="O430" s="20" t="s">
        <v>261</v>
      </c>
      <c r="P430" s="20"/>
      <c r="Q430" s="12" t="str">
        <f aca="false">INDEX([1]Freelancer!$A$1140:$J$2572,MATCH(Лист1!M430,[1]Freelancer!$G$1140:$G$2572,0),9)</f>
        <v>Ett bestämt år innehåller de 31 dagarna i januari precis fyra torsdagar och fyra söndagar. Vilken veckodag infaller då 1 januari på? A) måndag $\quad$ B) tisdag $\quad$ C) onsdag $\quad$ D) torsdag $\quad$ E) ingen av dessa dagar</v>
      </c>
      <c r="R430" s="8" t="e">
        <f aca="false">IF(INDEX([1]Freelancer!$A$1140:$J$2572,MATCH(Лист1!M430,[1]Freelancer!$G$1140:$G$2572,0),10)=0,"",INDEX([1]Freelancer!$A$1140:$J$2572,MATCH(Лист1!M430,[1]Freelancer!$G$1140:$G$2572,0),10))</f>
        <v>#N/A</v>
      </c>
      <c r="S430" s="20" t="s">
        <v>263</v>
      </c>
      <c r="T430" s="20" t="str">
        <f aca="false">"y"&amp;S430&amp;"y"</f>
        <v>y1_3_2y</v>
      </c>
      <c r="U430" s="20" t="str">
        <f aca="false">INDEX([1]Lista!$O$2:$S$206,MATCH(Лист1!T430,[1]Lista!$P$2:$P$206,0),3)</f>
        <v>Ekvationer - Andragradsekvationer</v>
      </c>
      <c r="V430" s="20" t="str">
        <f aca="false">INDEX([1]Lista!$O$2:$S$206,MATCH(Лист1!T430,[1]Lista!$P$2:$P$206,0),4)</f>
        <v>T_1_3</v>
      </c>
      <c r="W430" s="20" t="str">
        <f aca="false">INDEX([1]Lista!$O$2:$S$206,MATCH(Лист1!T430,[1]Lista!$P$2:$P$206,0),5)</f>
        <v>Ekvationer</v>
      </c>
      <c r="X430" s="21" t="s">
        <v>32</v>
      </c>
    </row>
    <row r="431" customFormat="false" ht="35.05" hidden="false" customHeight="false" outlineLevel="0" collapsed="false">
      <c r="A431" s="7" t="n">
        <v>9789152302484</v>
      </c>
      <c r="B431" s="20" t="n">
        <v>1</v>
      </c>
      <c r="C431" s="20" t="s">
        <v>24</v>
      </c>
      <c r="D431" s="8" t="s">
        <v>25</v>
      </c>
      <c r="E431" s="8" t="s">
        <v>26</v>
      </c>
      <c r="F431" s="8" t="s">
        <v>252</v>
      </c>
      <c r="G431" s="8" t="s">
        <v>253</v>
      </c>
      <c r="H431" s="20" t="s">
        <v>262</v>
      </c>
      <c r="I431" s="20" t="n">
        <v>2</v>
      </c>
      <c r="J431" s="20"/>
      <c r="K431" s="10" t="str">
        <f aca="false">G431</f>
        <v>Uppslaget</v>
      </c>
      <c r="L431" s="20" t="s">
        <v>236</v>
      </c>
      <c r="M431" s="20" t="str">
        <f aca="false">B431&amp;"_"&amp;F431&amp;"_"&amp;H431&amp;"_"&amp;I431&amp;J431</f>
        <v>1_x1_5x_AH_2</v>
      </c>
      <c r="N431" s="20" t="str">
        <f aca="false">A431&amp;"-"&amp;B431&amp;"-"&amp;F431&amp;"-"&amp;H431&amp;"-"&amp;I431&amp;J431</f>
        <v>9789152302484-1-x1_5x-AH-2</v>
      </c>
      <c r="O431" s="20" t="s">
        <v>261</v>
      </c>
      <c r="P431" s="20"/>
      <c r="Q431" s="12" t="str">
        <f aca="false">INDEX([1]Freelancer!$A$1140:$J$2572,MATCH(Лист1!M431,[1]Freelancer!$G$1140:$G$2572,0),9)</f>
        <v>I en rektangel är diagonalen 6 och arean 14. Omkretsen är A) 10 $\quad$ B) 14 $\quad$ C) 16 $\quad$ D) 18 $\quad$ E) 20</v>
      </c>
      <c r="R431" s="8" t="e">
        <f aca="false">IF(INDEX([1]Freelancer!$A$1140:$J$2572,MATCH(Лист1!M431,[1]Freelancer!$G$1140:$G$2572,0),10)=0,"",INDEX([1]Freelancer!$A$1140:$J$2572,MATCH(Лист1!M431,[1]Freelancer!$G$1140:$G$2572,0),10))</f>
        <v>#N/A</v>
      </c>
      <c r="S431" s="20" t="s">
        <v>129</v>
      </c>
      <c r="T431" s="20" t="str">
        <f aca="false">"y"&amp;S431&amp;"y"</f>
        <v>y4_18_8y</v>
      </c>
      <c r="U431" s="20" t="str">
        <f aca="false">INDEX([1]Lista!$O$2:$S$206,MATCH(Лист1!T431,[1]Lista!$P$2:$P$206,0),3)</f>
        <v>Satser &amp; bevis - Topptriangelsatsen &amp; transversalsatsen</v>
      </c>
      <c r="V431" s="20" t="str">
        <f aca="false">INDEX([1]Lista!$O$2:$S$206,MATCH(Лист1!T431,[1]Lista!$P$2:$P$206,0),4)</f>
        <v>G_4_18</v>
      </c>
      <c r="W431" s="20" t="str">
        <f aca="false">INDEX([1]Lista!$O$2:$S$206,MATCH(Лист1!T431,[1]Lista!$P$2:$P$206,0),5)</f>
        <v>Satser &amp; bevis</v>
      </c>
      <c r="X431" s="21" t="s">
        <v>32</v>
      </c>
    </row>
    <row r="432" customFormat="false" ht="46.25" hidden="false" customHeight="false" outlineLevel="0" collapsed="false">
      <c r="A432" s="7" t="n">
        <v>9789152302484</v>
      </c>
      <c r="B432" s="20" t="n">
        <v>1</v>
      </c>
      <c r="C432" s="20" t="s">
        <v>24</v>
      </c>
      <c r="D432" s="8" t="s">
        <v>25</v>
      </c>
      <c r="E432" s="8" t="s">
        <v>26</v>
      </c>
      <c r="F432" s="8" t="s">
        <v>252</v>
      </c>
      <c r="G432" s="8" t="s">
        <v>253</v>
      </c>
      <c r="H432" s="20" t="s">
        <v>262</v>
      </c>
      <c r="I432" s="20" t="n">
        <v>3</v>
      </c>
      <c r="J432" s="20"/>
      <c r="K432" s="10" t="str">
        <f aca="false">G432</f>
        <v>Uppslaget</v>
      </c>
      <c r="L432" s="20" t="s">
        <v>236</v>
      </c>
      <c r="M432" s="20" t="str">
        <f aca="false">B432&amp;"_"&amp;F432&amp;"_"&amp;H432&amp;"_"&amp;I432&amp;J432</f>
        <v>1_x1_5x_AH_3</v>
      </c>
      <c r="N432" s="20" t="str">
        <f aca="false">A432&amp;"-"&amp;B432&amp;"-"&amp;F432&amp;"-"&amp;H432&amp;"-"&amp;I432&amp;J432</f>
        <v>9789152302484-1-x1_5x-AH-3</v>
      </c>
      <c r="O432" s="20" t="s">
        <v>261</v>
      </c>
      <c r="P432" s="20"/>
      <c r="Q432" s="12" t="str">
        <f aca="false">INDEX([1]Freelancer!$A$1140:$J$2572,MATCH(Лист1!M432,[1]Freelancer!$G$1140:$G$2572,0),9)</f>
        <v>$6^6 + 6^6 + 6^6 + 6^6 + 6^6 + 6^6$ är detsamma som $36^6$ $\quad$ B) $6^36$ $\quad$ C) $6^7$ $\quad$ D) $7^6$ $\quad$ E) inget av dessa tal</v>
      </c>
      <c r="R432" s="8" t="e">
        <f aca="false">IF(INDEX([1]Freelancer!$A$1140:$J$2572,MATCH(Лист1!M432,[1]Freelancer!$G$1140:$G$2572,0),10)=0,"",INDEX([1]Freelancer!$A$1140:$J$2572,MATCH(Лист1!M432,[1]Freelancer!$G$1140:$G$2572,0),10))</f>
        <v>#N/A</v>
      </c>
      <c r="S432" s="20" t="s">
        <v>183</v>
      </c>
      <c r="T432" s="20" t="str">
        <f aca="false">"y"&amp;S432&amp;"y"</f>
        <v>y1_3_12y</v>
      </c>
      <c r="U432" s="20" t="str">
        <f aca="false">INDEX([1]Lista!$O$2:$S$206,MATCH(Лист1!T432,[1]Lista!$P$2:$P$206,0),3)</f>
        <v>Ekvationer - Olikheter</v>
      </c>
      <c r="V432" s="20" t="str">
        <f aca="false">INDEX([1]Lista!$O$2:$S$206,MATCH(Лист1!T432,[1]Lista!$P$2:$P$206,0),4)</f>
        <v>T_1_3</v>
      </c>
      <c r="W432" s="20" t="str">
        <f aca="false">INDEX([1]Lista!$O$2:$S$206,MATCH(Лист1!T432,[1]Lista!$P$2:$P$206,0),5)</f>
        <v>Ekvationer</v>
      </c>
      <c r="X432" s="21" t="s">
        <v>32</v>
      </c>
    </row>
    <row r="433" customFormat="false" ht="23.85" hidden="false" customHeight="false" outlineLevel="0" collapsed="false">
      <c r="A433" s="7" t="n">
        <v>9789152302484</v>
      </c>
      <c r="B433" s="11" t="n">
        <v>2</v>
      </c>
      <c r="C433" s="11" t="s">
        <v>264</v>
      </c>
      <c r="D433" s="8" t="s">
        <v>265</v>
      </c>
      <c r="E433" s="8" t="s">
        <v>26</v>
      </c>
      <c r="F433" s="8" t="s">
        <v>266</v>
      </c>
      <c r="G433" s="8" t="s">
        <v>28</v>
      </c>
      <c r="H433" s="11" t="s">
        <v>29</v>
      </c>
      <c r="I433" s="11" t="n">
        <v>1</v>
      </c>
      <c r="J433" s="11" t="s">
        <v>33</v>
      </c>
      <c r="K433" s="10" t="str">
        <f aca="false">G433</f>
        <v>Grundkurs</v>
      </c>
      <c r="L433" s="11" t="s">
        <v>30</v>
      </c>
      <c r="M433" s="11" t="str">
        <f aca="false">B433&amp;"_"&amp;F433&amp;"_"&amp;H433&amp;"_"&amp;I433&amp;J433</f>
        <v>2_x2_1x_G_1a</v>
      </c>
      <c r="N433" s="11" t="str">
        <f aca="false">A433&amp;"-"&amp;B433&amp;"-"&amp;F433&amp;"-"&amp;H433&amp;"-"&amp;I433&amp;J433</f>
        <v>9789152302484-2-x2_1x-G-1a</v>
      </c>
      <c r="O433" s="13" t="s">
        <v>267</v>
      </c>
      <c r="P433" s="11"/>
      <c r="Q433" s="12" t="str">
        <f aca="false">INDEX([1]Freelancer!$A$1140:$J$2572,MATCH(Лист1!M433,[1]Freelancer!$G$1140:$G$2572,0),9)</f>
        <v>Använd rutan här ovanför när du löser uppgiften. När under dygnet var det kallast?</v>
      </c>
      <c r="R433" s="8" t="s">
        <v>268</v>
      </c>
      <c r="S433" s="13" t="s">
        <v>154</v>
      </c>
      <c r="T433" s="13" t="str">
        <f aca="false">"y"&amp;S433&amp;"y"</f>
        <v>y4_22_11y</v>
      </c>
      <c r="U433" s="13" t="str">
        <f aca="false">INDEX([1]Lista!$O$2:$S$206,MATCH(Лист1!T433,[1]Lista!$P$2:$P$206,0),3)</f>
        <v>Trigonometri - Sinus, Cosinus &amp; Tangens</v>
      </c>
      <c r="V433" s="13" t="str">
        <f aca="false">INDEX([1]Lista!$O$2:$S$206,MATCH(Лист1!T433,[1]Lista!$P$2:$P$206,0),4)</f>
        <v>G_4_22</v>
      </c>
      <c r="W433" s="13" t="str">
        <f aca="false">INDEX([1]Lista!$O$2:$S$206,MATCH(Лист1!T433,[1]Lista!$P$2:$P$206,0),5)</f>
        <v>Trigonometri</v>
      </c>
      <c r="X433" s="14" t="s">
        <v>32</v>
      </c>
    </row>
    <row r="434" customFormat="false" ht="35.05" hidden="false" customHeight="false" outlineLevel="0" collapsed="false">
      <c r="A434" s="7" t="n">
        <v>9789152302484</v>
      </c>
      <c r="B434" s="11" t="n">
        <v>2</v>
      </c>
      <c r="C434" s="11" t="s">
        <v>264</v>
      </c>
      <c r="D434" s="8" t="s">
        <v>265</v>
      </c>
      <c r="E434" s="8" t="s">
        <v>26</v>
      </c>
      <c r="F434" s="8" t="s">
        <v>266</v>
      </c>
      <c r="G434" s="8" t="s">
        <v>28</v>
      </c>
      <c r="H434" s="11" t="s">
        <v>29</v>
      </c>
      <c r="I434" s="11" t="n">
        <v>1</v>
      </c>
      <c r="J434" s="11" t="s">
        <v>36</v>
      </c>
      <c r="K434" s="10" t="str">
        <f aca="false">G434</f>
        <v>Grundkurs</v>
      </c>
      <c r="L434" s="11" t="s">
        <v>30</v>
      </c>
      <c r="M434" s="11" t="str">
        <f aca="false">B434&amp;"_"&amp;F434&amp;"_"&amp;H434&amp;"_"&amp;I434&amp;J434</f>
        <v>2_x2_1x_G_1b</v>
      </c>
      <c r="N434" s="11" t="str">
        <f aca="false">A434&amp;"-"&amp;B434&amp;"-"&amp;F434&amp;"-"&amp;H434&amp;"-"&amp;I434&amp;J434</f>
        <v>9789152302484-2-x2_1x-G-1b</v>
      </c>
      <c r="O434" s="13" t="s">
        <v>267</v>
      </c>
      <c r="P434" s="11"/>
      <c r="Q434" s="12" t="str">
        <f aca="false">INDEX([1]Freelancer!$A$1140:$J$2572,MATCH(Лист1!M434,[1]Freelancer!$G$1140:$G$2572,0),9)</f>
        <v>Använd rutan här ovanför när du löser uppgiften. Hur stor var skillnaden mellan den högsta och den lägsta temperaturen?</v>
      </c>
      <c r="R434" s="8" t="s">
        <v>268</v>
      </c>
      <c r="S434" s="13" t="s">
        <v>269</v>
      </c>
      <c r="T434" s="13" t="str">
        <f aca="false">"y"&amp;S434&amp;"y"</f>
        <v>y2_19_9y</v>
      </c>
      <c r="U434" s="13" t="str">
        <f aca="false">INDEX([1]Lista!$O$2:$S$206,MATCH(Лист1!T434,[1]Lista!$P$2:$P$206,0),3)</f>
        <v>Procent - Förändringsfaktor</v>
      </c>
      <c r="V434" s="13" t="str">
        <f aca="false">INDEX([1]Lista!$O$2:$S$206,MATCH(Лист1!T434,[1]Lista!$P$2:$P$206,0),4)</f>
        <v>SF_2_19</v>
      </c>
      <c r="W434" s="13" t="str">
        <f aca="false">INDEX([1]Lista!$O$2:$S$206,MATCH(Лист1!T434,[1]Lista!$P$2:$P$206,0),5)</f>
        <v>Procent</v>
      </c>
      <c r="X434" s="14" t="s">
        <v>32</v>
      </c>
    </row>
    <row r="435" customFormat="false" ht="79.85" hidden="false" customHeight="false" outlineLevel="0" collapsed="false">
      <c r="A435" s="7" t="n">
        <v>9789152302484</v>
      </c>
      <c r="B435" s="11" t="n">
        <v>2</v>
      </c>
      <c r="C435" s="11" t="s">
        <v>264</v>
      </c>
      <c r="D435" s="8" t="s">
        <v>265</v>
      </c>
      <c r="E435" s="8" t="s">
        <v>26</v>
      </c>
      <c r="F435" s="8" t="s">
        <v>266</v>
      </c>
      <c r="G435" s="8" t="s">
        <v>28</v>
      </c>
      <c r="H435" s="11" t="s">
        <v>29</v>
      </c>
      <c r="I435" s="11" t="n">
        <v>2</v>
      </c>
      <c r="J435" s="11"/>
      <c r="K435" s="10" t="str">
        <f aca="false">G435</f>
        <v>Grundkurs</v>
      </c>
      <c r="L435" s="11" t="s">
        <v>34</v>
      </c>
      <c r="M435" s="11" t="str">
        <f aca="false">B435&amp;"_"&amp;F435&amp;"_"&amp;H435&amp;"_"&amp;I435&amp;J435</f>
        <v>2_x2_1x_G_2</v>
      </c>
      <c r="N435" s="11" t="str">
        <f aca="false">A435&amp;"-"&amp;B435&amp;"-"&amp;F435&amp;"-"&amp;H435&amp;"-"&amp;I435&amp;J435</f>
        <v>9789152302484-2-x2_1x-G-2</v>
      </c>
      <c r="O435" s="13" t="s">
        <v>267</v>
      </c>
      <c r="P435" s="11"/>
      <c r="Q435" s="12" t="str">
        <f aca="false">INDEX([1]Freelancer!$A$1140:$J$2572,MATCH(Лист1!M435,[1]Freelancer!$G$1140:$G$2572,0),9)</f>
        <v>Graferna i diagrammet visar antalet soltimmar för Alice Springs och Karesuando. Vilket samband visar diagrammet, det vill säga vilket påstående är rätt? 1 - Antalet solskenstimmar är en funktion av tiden. 2 - Tiden är en funktion av Antalet solskenstimmar.</v>
      </c>
      <c r="R435" s="8" t="str">
        <f aca="false">IF(INDEX([1]Freelancer!$A$1140:$J$2572,MATCH(Лист1!M435,[1]Freelancer!$G$1140:$G$2572,0),10)=0,"",INDEX([1]Freelancer!$A$1140:$J$2572,MATCH(Лист1!M435,[1]Freelancer!$G$1140:$G$2572,0),10))</f>
        <v>MD9_44_1</v>
      </c>
      <c r="S435" s="13" t="s">
        <v>241</v>
      </c>
      <c r="T435" s="13" t="str">
        <f aca="false">"y"&amp;S435&amp;"y"</f>
        <v>y4_6y</v>
      </c>
      <c r="U435" s="13" t="str">
        <f aca="false">INDEX([1]Lista!$O$2:$S$206,MATCH(Лист1!T435,[1]Lista!$P$2:$P$206,0),3)</f>
        <v>Geometrienheter</v>
      </c>
      <c r="V435" s="13" t="str">
        <f aca="false">INDEX([1]Lista!$O$2:$S$206,MATCH(Лист1!T435,[1]Lista!$P$2:$P$206,0),4)</f>
        <v>G_4_6</v>
      </c>
      <c r="W435" s="13" t="str">
        <f aca="false">INDEX([1]Lista!$O$2:$S$206,MATCH(Лист1!T435,[1]Lista!$P$2:$P$206,0),5)</f>
        <v>Geometrienheter</v>
      </c>
      <c r="X435" s="14" t="s">
        <v>32</v>
      </c>
    </row>
    <row r="436" customFormat="false" ht="35.05" hidden="false" customHeight="false" outlineLevel="0" collapsed="false">
      <c r="A436" s="7" t="n">
        <v>9789152302484</v>
      </c>
      <c r="B436" s="11" t="n">
        <v>2</v>
      </c>
      <c r="C436" s="11" t="s">
        <v>264</v>
      </c>
      <c r="D436" s="8" t="s">
        <v>265</v>
      </c>
      <c r="E436" s="8" t="s">
        <v>26</v>
      </c>
      <c r="F436" s="8" t="s">
        <v>266</v>
      </c>
      <c r="G436" s="8" t="s">
        <v>28</v>
      </c>
      <c r="H436" s="11" t="s">
        <v>29</v>
      </c>
      <c r="I436" s="11" t="n">
        <v>3</v>
      </c>
      <c r="J436" s="11" t="s">
        <v>33</v>
      </c>
      <c r="K436" s="10" t="str">
        <f aca="false">G436</f>
        <v>Grundkurs</v>
      </c>
      <c r="L436" s="11" t="s">
        <v>30</v>
      </c>
      <c r="M436" s="11" t="str">
        <f aca="false">B436&amp;"_"&amp;F436&amp;"_"&amp;H436&amp;"_"&amp;I436&amp;J436</f>
        <v>2_x2_1x_G_3a</v>
      </c>
      <c r="N436" s="11" t="str">
        <f aca="false">A436&amp;"-"&amp;B436&amp;"-"&amp;F436&amp;"-"&amp;H436&amp;"-"&amp;I436&amp;J436</f>
        <v>9789152302484-2-x2_1x-G-3a</v>
      </c>
      <c r="O436" s="13" t="s">
        <v>267</v>
      </c>
      <c r="P436" s="11"/>
      <c r="Q436" s="12" t="str">
        <f aca="false">INDEX([1]Freelancer!$A$1140:$J$2572,MATCH(Лист1!M436,[1]Freelancer!$G$1140:$G$2572,0),9)</f>
        <v>Vilken av graferna passar bäst till var och en av tabellerna? Vatten som kokar. Temperaturen är en funktion av tiden.</v>
      </c>
      <c r="R436" s="8" t="str">
        <f aca="false">IF(INDEX([1]Freelancer!$A$1140:$J$2572,MATCH(Лист1!M436,[1]Freelancer!$G$1140:$G$2572,0),10)=0,"",INDEX([1]Freelancer!$A$1140:$J$2572,MATCH(Лист1!M436,[1]Freelancer!$G$1140:$G$2572,0),10))</f>
        <v>MD9_45_1</v>
      </c>
      <c r="S436" s="13" t="s">
        <v>66</v>
      </c>
      <c r="T436" s="13" t="str">
        <f aca="false">"y"&amp;S436&amp;"y"</f>
        <v>y1_9_1y</v>
      </c>
      <c r="U436" s="13" t="str">
        <f aca="false">INDEX([1]Lista!$O$2:$S$206,MATCH(Лист1!T436,[1]Lista!$P$2:$P$206,0),3)</f>
        <v>Logaritmer - 10-logaritmer</v>
      </c>
      <c r="V436" s="13" t="str">
        <f aca="false">INDEX([1]Lista!$O$2:$S$206,MATCH(Лист1!T436,[1]Lista!$P$2:$P$206,0),4)</f>
        <v>T_1_9</v>
      </c>
      <c r="W436" s="13" t="str">
        <f aca="false">INDEX([1]Lista!$O$2:$S$206,MATCH(Лист1!T436,[1]Lista!$P$2:$P$206,0),5)</f>
        <v>Logaritmer</v>
      </c>
      <c r="X436" s="14" t="s">
        <v>32</v>
      </c>
    </row>
    <row r="437" customFormat="false" ht="46.25" hidden="false" customHeight="false" outlineLevel="0" collapsed="false">
      <c r="A437" s="7" t="n">
        <v>9789152302484</v>
      </c>
      <c r="B437" s="11" t="n">
        <v>2</v>
      </c>
      <c r="C437" s="11" t="s">
        <v>264</v>
      </c>
      <c r="D437" s="8" t="s">
        <v>265</v>
      </c>
      <c r="E437" s="8" t="s">
        <v>26</v>
      </c>
      <c r="F437" s="8" t="s">
        <v>266</v>
      </c>
      <c r="G437" s="8" t="s">
        <v>28</v>
      </c>
      <c r="H437" s="11" t="s">
        <v>29</v>
      </c>
      <c r="I437" s="11" t="n">
        <v>3</v>
      </c>
      <c r="J437" s="11" t="s">
        <v>36</v>
      </c>
      <c r="K437" s="10" t="str">
        <f aca="false">G437</f>
        <v>Grundkurs</v>
      </c>
      <c r="L437" s="11" t="s">
        <v>30</v>
      </c>
      <c r="M437" s="11" t="str">
        <f aca="false">B437&amp;"_"&amp;F437&amp;"_"&amp;H437&amp;"_"&amp;I437&amp;J437</f>
        <v>2_x2_1x_G_3b</v>
      </c>
      <c r="N437" s="11" t="str">
        <f aca="false">A437&amp;"-"&amp;B437&amp;"-"&amp;F437&amp;"-"&amp;H437&amp;"-"&amp;I437&amp;J437</f>
        <v>9789152302484-2-x2_1x-G-3b</v>
      </c>
      <c r="O437" s="13" t="s">
        <v>267</v>
      </c>
      <c r="P437" s="11"/>
      <c r="Q437" s="12" t="str">
        <f aca="false">INDEX([1]Freelancer!$A$1140:$J$2572,MATCH(Лист1!M437,[1]Freelancer!$G$1140:$G$2572,0),9)</f>
        <v>Vilken av graferna passar bäst till var och en av tabellerna? Kostnad för körkort. Kostnaden är en funktion av antalet körlektioner och en grundavgift.</v>
      </c>
      <c r="R437" s="8" t="str">
        <f aca="false">IF(INDEX([1]Freelancer!$A$1140:$J$2572,MATCH(Лист1!M437,[1]Freelancer!$G$1140:$G$2572,0),10)=0,"",INDEX([1]Freelancer!$A$1140:$J$2572,MATCH(Лист1!M437,[1]Freelancer!$G$1140:$G$2572,0),10))</f>
        <v>MD9_45_1</v>
      </c>
      <c r="S437" s="13" t="s">
        <v>223</v>
      </c>
      <c r="T437" s="13" t="str">
        <f aca="false">"y"&amp;S437&amp;"y"</f>
        <v>y3_1y</v>
      </c>
      <c r="U437" s="13" t="str">
        <f aca="false">INDEX([1]Lista!$O$2:$S$206,MATCH(Лист1!T437,[1]Lista!$P$2:$P$206,0),3)</f>
        <v>Sannolikhetslära</v>
      </c>
      <c r="V437" s="13" t="str">
        <f aca="false">INDEX([1]Lista!$O$2:$S$206,MATCH(Лист1!T437,[1]Lista!$P$2:$P$206,0),4)</f>
        <v>SS_3_1</v>
      </c>
      <c r="W437" s="13" t="str">
        <f aca="false">INDEX([1]Lista!$O$2:$S$206,MATCH(Лист1!T437,[1]Lista!$P$2:$P$206,0),5)</f>
        <v>Sannolikhetslära</v>
      </c>
      <c r="X437" s="14" t="s">
        <v>32</v>
      </c>
    </row>
    <row r="438" customFormat="false" ht="102.2" hidden="false" customHeight="false" outlineLevel="0" collapsed="false">
      <c r="A438" s="7" t="n">
        <v>9789152302484</v>
      </c>
      <c r="B438" s="11" t="n">
        <v>2</v>
      </c>
      <c r="C438" s="11" t="s">
        <v>264</v>
      </c>
      <c r="D438" s="8" t="s">
        <v>265</v>
      </c>
      <c r="E438" s="8" t="s">
        <v>26</v>
      </c>
      <c r="F438" s="8" t="s">
        <v>266</v>
      </c>
      <c r="G438" s="8" t="s">
        <v>28</v>
      </c>
      <c r="H438" s="11" t="s">
        <v>29</v>
      </c>
      <c r="I438" s="11" t="n">
        <v>4</v>
      </c>
      <c r="J438" s="11" t="s">
        <v>33</v>
      </c>
      <c r="K438" s="10" t="str">
        <f aca="false">G438</f>
        <v>Grundkurs</v>
      </c>
      <c r="L438" s="11" t="s">
        <v>34</v>
      </c>
      <c r="M438" s="11" t="str">
        <f aca="false">B438&amp;"_"&amp;F438&amp;"_"&amp;H438&amp;"_"&amp;I438&amp;J438</f>
        <v>2_x2_1x_G_4a</v>
      </c>
      <c r="N438" s="11" t="str">
        <f aca="false">A438&amp;"-"&amp;B438&amp;"-"&amp;F438&amp;"-"&amp;H438&amp;"-"&amp;I438&amp;J438</f>
        <v>9789152302484-2-x2_1x-G-4a</v>
      </c>
      <c r="O438" s="13" t="s">
        <v>267</v>
      </c>
      <c r="P438" s="11"/>
      <c r="Q438" s="12" t="str">
        <f aca="false">INDEX([1]Freelancer!$A$1140:$J$2572,MATCH(Лист1!M438,[1]Freelancer!$G$1140:$G$2572,0),9)</f>
        <v>Petra springer 400 m. Hon startar snabbt, men efter 100 m blir hon trött och minskar farten. När hon närmar sig mål orkar hon ändå spurta. Petras hastighet under loppet är en funktion av hur långt Petra sprungit. Graferna visar två förslag på hur hastigheten beror av sträckan. Vilken av graferna A eller B visar bäst hur Petras hastighet har varierat under loppet?</v>
      </c>
      <c r="R438" s="8" t="str">
        <f aca="false">IF(INDEX([1]Freelancer!$A$1140:$J$2572,MATCH(Лист1!M438,[1]Freelancer!$G$1140:$G$2572,0),10)=0,"",INDEX([1]Freelancer!$A$1140:$J$2572,MATCH(Лист1!M438,[1]Freelancer!$G$1140:$G$2572,0),10))</f>
        <v>MD9_45_2</v>
      </c>
      <c r="S438" s="13" t="s">
        <v>136</v>
      </c>
      <c r="T438" s="13" t="str">
        <f aca="false">"y"&amp;S438&amp;"y"</f>
        <v>y2_8y</v>
      </c>
      <c r="U438" s="13" t="str">
        <f aca="false">INDEX([1]Lista!$O$2:$S$206,MATCH(Лист1!T438,[1]Lista!$P$2:$P$206,0),3)</f>
        <v>Funktioner</v>
      </c>
      <c r="V438" s="13" t="str">
        <f aca="false">INDEX([1]Lista!$O$2:$S$206,MATCH(Лист1!T438,[1]Lista!$P$2:$P$206,0),4)</f>
        <v>SF_2_8</v>
      </c>
      <c r="W438" s="13" t="str">
        <f aca="false">INDEX([1]Lista!$O$2:$S$206,MATCH(Лист1!T438,[1]Lista!$P$2:$P$206,0),5)</f>
        <v>Funktioner</v>
      </c>
      <c r="X438" s="14" t="s">
        <v>32</v>
      </c>
    </row>
    <row r="439" customFormat="false" ht="102.2" hidden="false" customHeight="false" outlineLevel="0" collapsed="false">
      <c r="A439" s="7" t="n">
        <v>9789152302484</v>
      </c>
      <c r="B439" s="11" t="n">
        <v>2</v>
      </c>
      <c r="C439" s="11" t="s">
        <v>264</v>
      </c>
      <c r="D439" s="8" t="s">
        <v>265</v>
      </c>
      <c r="E439" s="8" t="s">
        <v>26</v>
      </c>
      <c r="F439" s="8" t="s">
        <v>266</v>
      </c>
      <c r="G439" s="8" t="s">
        <v>28</v>
      </c>
      <c r="H439" s="11" t="s">
        <v>29</v>
      </c>
      <c r="I439" s="11" t="n">
        <v>4</v>
      </c>
      <c r="J439" s="11" t="s">
        <v>36</v>
      </c>
      <c r="K439" s="10" t="str">
        <f aca="false">G439</f>
        <v>Grundkurs</v>
      </c>
      <c r="L439" s="11" t="s">
        <v>34</v>
      </c>
      <c r="M439" s="11" t="str">
        <f aca="false">B439&amp;"_"&amp;F439&amp;"_"&amp;H439&amp;"_"&amp;I439&amp;J439</f>
        <v>2_x2_1x_G_4b</v>
      </c>
      <c r="N439" s="11" t="str">
        <f aca="false">A439&amp;"-"&amp;B439&amp;"-"&amp;F439&amp;"-"&amp;H439&amp;"-"&amp;I439&amp;J439</f>
        <v>9789152302484-2-x2_1x-G-4b</v>
      </c>
      <c r="O439" s="13" t="s">
        <v>270</v>
      </c>
      <c r="P439" s="11"/>
      <c r="Q439" s="12" t="str">
        <f aca="false">INDEX([1]Freelancer!$A$1140:$J$2572,MATCH(Лист1!M439,[1]Freelancer!$G$1140:$G$2572,0),9)</f>
        <v>Petra springer 400 m. Hon startar snabbt, men efter 100 m blir hon trött och minskar farten. När hon närmar sig mål orkar hon ändå spurta. Petras hastighet under loppet är en funktion av hur långt Petra sprungit. Graferna visar två förslag på hur hastigheten beror av sträckan. Yasmin springer enligt den andra grafen. Gör en beskrivning av hennes hastighet under loppet.</v>
      </c>
      <c r="R439" s="8" t="str">
        <f aca="false">IF(INDEX([1]Freelancer!$A$1140:$J$2572,MATCH(Лист1!M439,[1]Freelancer!$G$1140:$G$2572,0),10)=0,"",INDEX([1]Freelancer!$A$1140:$J$2572,MATCH(Лист1!M439,[1]Freelancer!$G$1140:$G$2572,0),10))</f>
        <v>MD9_45_2</v>
      </c>
      <c r="S439" s="13" t="s">
        <v>199</v>
      </c>
      <c r="T439" s="13" t="str">
        <f aca="false">"y"&amp;S439&amp;"y"</f>
        <v>y4_18_11y</v>
      </c>
      <c r="U439" s="13" t="str">
        <f aca="false">INDEX([1]Lista!$O$2:$S$206,MATCH(Лист1!T439,[1]Lista!$P$2:$P$206,0),3)</f>
        <v>Satser &amp; Bevis - Bisektrissatsen</v>
      </c>
      <c r="V439" s="13" t="str">
        <f aca="false">INDEX([1]Lista!$O$2:$S$206,MATCH(Лист1!T439,[1]Lista!$P$2:$P$206,0),4)</f>
        <v>G_4_18</v>
      </c>
      <c r="W439" s="13" t="str">
        <f aca="false">INDEX([1]Lista!$O$2:$S$206,MATCH(Лист1!T439,[1]Lista!$P$2:$P$206,0),5)</f>
        <v>Satser &amp; bevis</v>
      </c>
      <c r="X439" s="14" t="s">
        <v>32</v>
      </c>
    </row>
    <row r="440" customFormat="false" ht="35.05" hidden="false" customHeight="false" outlineLevel="0" collapsed="false">
      <c r="A440" s="7" t="n">
        <v>9789152302484</v>
      </c>
      <c r="B440" s="11" t="n">
        <v>2</v>
      </c>
      <c r="C440" s="11" t="s">
        <v>264</v>
      </c>
      <c r="D440" s="8" t="s">
        <v>265</v>
      </c>
      <c r="E440" s="8" t="s">
        <v>26</v>
      </c>
      <c r="F440" s="8" t="s">
        <v>266</v>
      </c>
      <c r="G440" s="8" t="s">
        <v>28</v>
      </c>
      <c r="H440" s="11" t="s">
        <v>29</v>
      </c>
      <c r="I440" s="11" t="n">
        <v>5</v>
      </c>
      <c r="J440" s="11" t="s">
        <v>33</v>
      </c>
      <c r="K440" s="10" t="str">
        <f aca="false">G440</f>
        <v>Grundkurs</v>
      </c>
      <c r="L440" s="11" t="s">
        <v>30</v>
      </c>
      <c r="M440" s="11" t="str">
        <f aca="false">B440&amp;"_"&amp;F440&amp;"_"&amp;H440&amp;"_"&amp;I440&amp;J440</f>
        <v>2_x2_1x_G_5a</v>
      </c>
      <c r="N440" s="11" t="str">
        <f aca="false">A440&amp;"-"&amp;B440&amp;"-"&amp;F440&amp;"-"&amp;H440&amp;"-"&amp;I440&amp;J440</f>
        <v>9789152302484-2-x2_1x-G-5a</v>
      </c>
      <c r="O440" s="13" t="s">
        <v>270</v>
      </c>
      <c r="P440" s="11"/>
      <c r="Q440" s="12" t="str">
        <f aca="false">INDEX([1]Freelancer!$A$1140:$J$2572,MATCH(Лист1!M440,[1]Freelancer!$G$1140:$G$2572,0),9)</f>
        <v>Olika bägare fylls av en jämn vattenstråle. Vattnets höjd i bägaren är en funktion av tiden. Para ihop rätt graf med rätt bägare.</v>
      </c>
      <c r="R440" s="8" t="str">
        <f aca="false">IF(INDEX([1]Freelancer!$A$1140:$J$2572,MATCH(Лист1!M440,[1]Freelancer!$G$1140:$G$2572,0),10)=0,"",INDEX([1]Freelancer!$A$1140:$J$2572,MATCH(Лист1!M440,[1]Freelancer!$G$1140:$G$2572,0),10))</f>
        <v>MD9_45_3</v>
      </c>
      <c r="S440" s="13" t="s">
        <v>67</v>
      </c>
      <c r="T440" s="13" t="str">
        <f aca="false">"y"&amp;S440&amp;"y"</f>
        <v>y1_17_2y</v>
      </c>
      <c r="U440" s="13" t="str">
        <f aca="false">INDEX([1]Lista!$O$2:$S$206,MATCH(Лист1!T440,[1]Lista!$P$2:$P$206,0),3)</f>
        <v>Tal - Decimaltal</v>
      </c>
      <c r="V440" s="13" t="str">
        <f aca="false">INDEX([1]Lista!$O$2:$S$206,MATCH(Лист1!T440,[1]Lista!$P$2:$P$206,0),4)</f>
        <v>T_1_17</v>
      </c>
      <c r="W440" s="13" t="str">
        <f aca="false">INDEX([1]Lista!$O$2:$S$206,MATCH(Лист1!T440,[1]Lista!$P$2:$P$206,0),5)</f>
        <v>Tal</v>
      </c>
      <c r="X440" s="14" t="s">
        <v>32</v>
      </c>
    </row>
    <row r="441" customFormat="false" ht="46.25" hidden="false" customHeight="false" outlineLevel="0" collapsed="false">
      <c r="A441" s="7" t="n">
        <v>9789152302484</v>
      </c>
      <c r="B441" s="11" t="n">
        <v>2</v>
      </c>
      <c r="C441" s="11" t="s">
        <v>264</v>
      </c>
      <c r="D441" s="8" t="s">
        <v>265</v>
      </c>
      <c r="E441" s="8" t="s">
        <v>26</v>
      </c>
      <c r="F441" s="8" t="s">
        <v>266</v>
      </c>
      <c r="G441" s="8" t="s">
        <v>28</v>
      </c>
      <c r="H441" s="11" t="s">
        <v>29</v>
      </c>
      <c r="I441" s="11" t="n">
        <v>5</v>
      </c>
      <c r="J441" s="11" t="s">
        <v>36</v>
      </c>
      <c r="K441" s="10" t="str">
        <f aca="false">G441</f>
        <v>Grundkurs</v>
      </c>
      <c r="L441" s="11" t="s">
        <v>30</v>
      </c>
      <c r="M441" s="11" t="str">
        <f aca="false">B441&amp;"_"&amp;F441&amp;"_"&amp;H441&amp;"_"&amp;I441&amp;J441</f>
        <v>2_x2_1x_G_5b</v>
      </c>
      <c r="N441" s="11" t="str">
        <f aca="false">A441&amp;"-"&amp;B441&amp;"-"&amp;F441&amp;"-"&amp;H441&amp;"-"&amp;I441&amp;J441</f>
        <v>9789152302484-2-x2_1x-G-5b</v>
      </c>
      <c r="O441" s="13" t="s">
        <v>267</v>
      </c>
      <c r="P441" s="11"/>
      <c r="Q441" s="12" t="str">
        <f aca="false">INDEX([1]Freelancer!$A$1140:$J$2572,MATCH(Лист1!M441,[1]Freelancer!$G$1140:$G$2572,0),9)</f>
        <v>Olika bägare fylls av en jämn vattenstråle. Vattnets höjd i bägaren är en funktion av tiden. Rita en graf som beskriver vattnets höjd i den återstående bägaren.</v>
      </c>
      <c r="R441" s="8" t="str">
        <f aca="false">IF(INDEX([1]Freelancer!$A$1140:$J$2572,MATCH(Лист1!M441,[1]Freelancer!$G$1140:$G$2572,0),10)=0,"",INDEX([1]Freelancer!$A$1140:$J$2572,MATCH(Лист1!M441,[1]Freelancer!$G$1140:$G$2572,0),10))</f>
        <v>MD9_45_3</v>
      </c>
      <c r="S441" s="13" t="s">
        <v>271</v>
      </c>
      <c r="T441" s="13" t="str">
        <f aca="false">"y"&amp;S441&amp;"y"</f>
        <v>y1_17_11y</v>
      </c>
      <c r="U441" s="13" t="str">
        <f aca="false">INDEX([1]Lista!$O$2:$S$206,MATCH(Лист1!T441,[1]Lista!$P$2:$P$206,0),3)</f>
        <v>Tal - Värdesiffror</v>
      </c>
      <c r="V441" s="13" t="str">
        <f aca="false">INDEX([1]Lista!$O$2:$S$206,MATCH(Лист1!T441,[1]Lista!$P$2:$P$206,0),4)</f>
        <v>T_1_17</v>
      </c>
      <c r="W441" s="13" t="str">
        <f aca="false">INDEX([1]Lista!$O$2:$S$206,MATCH(Лист1!T441,[1]Lista!$P$2:$P$206,0),5)</f>
        <v>Tal</v>
      </c>
      <c r="X441" s="14" t="s">
        <v>32</v>
      </c>
    </row>
    <row r="442" customFormat="false" ht="15.65" hidden="false" customHeight="false" outlineLevel="0" collapsed="false">
      <c r="A442" s="7" t="n">
        <v>9789152302484</v>
      </c>
      <c r="B442" s="11" t="n">
        <v>2</v>
      </c>
      <c r="C442" s="11" t="s">
        <v>264</v>
      </c>
      <c r="D442" s="8" t="s">
        <v>265</v>
      </c>
      <c r="E442" s="8" t="s">
        <v>26</v>
      </c>
      <c r="F442" s="8" t="s">
        <v>266</v>
      </c>
      <c r="G442" s="8" t="s">
        <v>28</v>
      </c>
      <c r="H442" s="11" t="s">
        <v>29</v>
      </c>
      <c r="I442" s="11" t="n">
        <v>6</v>
      </c>
      <c r="J442" s="11" t="s">
        <v>33</v>
      </c>
      <c r="K442" s="10" t="str">
        <f aca="false">G442</f>
        <v>Grundkurs</v>
      </c>
      <c r="L442" s="11" t="s">
        <v>34</v>
      </c>
      <c r="M442" s="11" t="str">
        <f aca="false">B442&amp;"_"&amp;F442&amp;"_"&amp;H442&amp;"_"&amp;I442&amp;J442</f>
        <v>2_x2_1x_G_6a</v>
      </c>
      <c r="N442" s="11" t="str">
        <f aca="false">A442&amp;"-"&amp;B442&amp;"-"&amp;F442&amp;"-"&amp;H442&amp;"-"&amp;I442&amp;J442</f>
        <v>9789152302484-2-x2_1x-G-6a</v>
      </c>
      <c r="O442" s="13" t="s">
        <v>267</v>
      </c>
      <c r="P442" s="11"/>
      <c r="Q442" s="12" t="str">
        <f aca="false">INDEX([1]Freelancer!$A$1140:$J$2572,MATCH(Лист1!M442,[1]Freelancer!$G$1140:$G$2572,0),9)</f>
        <v>Vad får du betala för 3 hg godis med ask</v>
      </c>
      <c r="R442" s="8" t="s">
        <v>272</v>
      </c>
      <c r="S442" s="13" t="s">
        <v>46</v>
      </c>
      <c r="T442" s="13" t="str">
        <f aca="false">"y"&amp;S442&amp;"y"</f>
        <v>y3_2_5y</v>
      </c>
      <c r="U442" s="13" t="str">
        <f aca="false">INDEX([1]Lista!$O$2:$S$206,MATCH(Лист1!T442,[1]Lista!$P$2:$P$206,0),3)</f>
        <v>Statistik - Lägesmått</v>
      </c>
      <c r="V442" s="13" t="str">
        <f aca="false">INDEX([1]Lista!$O$2:$S$206,MATCH(Лист1!T442,[1]Lista!$P$2:$P$206,0),4)</f>
        <v>SS_3_2</v>
      </c>
      <c r="W442" s="13" t="str">
        <f aca="false">INDEX([1]Lista!$O$2:$S$206,MATCH(Лист1!T442,[1]Lista!$P$2:$P$206,0),5)</f>
        <v>Statistik</v>
      </c>
      <c r="X442" s="14" t="s">
        <v>32</v>
      </c>
    </row>
    <row r="443" customFormat="false" ht="15.65" hidden="false" customHeight="false" outlineLevel="0" collapsed="false">
      <c r="A443" s="7" t="n">
        <v>9789152302484</v>
      </c>
      <c r="B443" s="11" t="n">
        <v>2</v>
      </c>
      <c r="C443" s="11" t="s">
        <v>264</v>
      </c>
      <c r="D443" s="8" t="s">
        <v>265</v>
      </c>
      <c r="E443" s="8" t="s">
        <v>26</v>
      </c>
      <c r="F443" s="8" t="s">
        <v>266</v>
      </c>
      <c r="G443" s="8" t="s">
        <v>28</v>
      </c>
      <c r="H443" s="11" t="s">
        <v>29</v>
      </c>
      <c r="I443" s="11" t="n">
        <v>6</v>
      </c>
      <c r="J443" s="11" t="s">
        <v>36</v>
      </c>
      <c r="K443" s="10" t="str">
        <f aca="false">G443</f>
        <v>Grundkurs</v>
      </c>
      <c r="L443" s="11" t="s">
        <v>34</v>
      </c>
      <c r="M443" s="11" t="str">
        <f aca="false">B443&amp;"_"&amp;F443&amp;"_"&amp;H443&amp;"_"&amp;I443&amp;J443</f>
        <v>2_x2_1x_G_6b</v>
      </c>
      <c r="N443" s="11" t="str">
        <f aca="false">A443&amp;"-"&amp;B443&amp;"-"&amp;F443&amp;"-"&amp;H443&amp;"-"&amp;I443&amp;J443</f>
        <v>9789152302484-2-x2_1x-G-6b</v>
      </c>
      <c r="O443" s="13" t="s">
        <v>267</v>
      </c>
      <c r="P443" s="11"/>
      <c r="Q443" s="12" t="str">
        <f aca="false">INDEX([1]Freelancer!$A$1140:$J$2572,MATCH(Лист1!M443,[1]Freelancer!$G$1140:$G$2572,0),9)</f>
        <v>Vad får du betala för 3 hg godis utan ask</v>
      </c>
      <c r="R443" s="8" t="s">
        <v>272</v>
      </c>
      <c r="S443" s="13" t="s">
        <v>149</v>
      </c>
      <c r="T443" s="13" t="str">
        <f aca="false">"y"&amp;S443&amp;"y"</f>
        <v>y4_15y</v>
      </c>
      <c r="U443" s="13" t="str">
        <f aca="false">INDEX([1]Lista!$O$2:$S$206,MATCH(Лист1!T443,[1]Lista!$P$2:$P$206,0),3)</f>
        <v>Volym &amp; olika sorters kroppar</v>
      </c>
      <c r="V443" s="13" t="str">
        <f aca="false">INDEX([1]Lista!$O$2:$S$206,MATCH(Лист1!T443,[1]Lista!$P$2:$P$206,0),4)</f>
        <v>G_4_15</v>
      </c>
      <c r="W443" s="13" t="str">
        <f aca="false">INDEX([1]Lista!$O$2:$S$206,MATCH(Лист1!T443,[1]Lista!$P$2:$P$206,0),5)</f>
        <v>Volym &amp; olika sorters kroppar</v>
      </c>
      <c r="X443" s="14" t="s">
        <v>32</v>
      </c>
    </row>
    <row r="444" customFormat="false" ht="23.85" hidden="false" customHeight="false" outlineLevel="0" collapsed="false">
      <c r="A444" s="7" t="n">
        <v>9789152302484</v>
      </c>
      <c r="B444" s="11" t="n">
        <v>2</v>
      </c>
      <c r="C444" s="11" t="s">
        <v>264</v>
      </c>
      <c r="D444" s="8" t="s">
        <v>265</v>
      </c>
      <c r="E444" s="8" t="s">
        <v>26</v>
      </c>
      <c r="F444" s="8" t="s">
        <v>266</v>
      </c>
      <c r="G444" s="8" t="s">
        <v>28</v>
      </c>
      <c r="H444" s="11" t="s">
        <v>29</v>
      </c>
      <c r="I444" s="11" t="n">
        <v>7</v>
      </c>
      <c r="J444" s="11" t="s">
        <v>33</v>
      </c>
      <c r="K444" s="10" t="str">
        <f aca="false">G444</f>
        <v>Grundkurs</v>
      </c>
      <c r="L444" s="11" t="s">
        <v>30</v>
      </c>
      <c r="M444" s="11" t="str">
        <f aca="false">B444&amp;"_"&amp;F444&amp;"_"&amp;H444&amp;"_"&amp;I444&amp;J444</f>
        <v>2_x2_1x_G_7a</v>
      </c>
      <c r="N444" s="11" t="str">
        <f aca="false">A444&amp;"-"&amp;B444&amp;"-"&amp;F444&amp;"-"&amp;H444&amp;"-"&amp;I444&amp;J444</f>
        <v>9789152302484-2-x2_1x-G-7a</v>
      </c>
      <c r="O444" s="13" t="s">
        <v>267</v>
      </c>
      <c r="P444" s="11"/>
      <c r="Q444" s="12" t="str">
        <f aca="false">INDEX([1]Freelancer!$A$1140:$J$2572,MATCH(Лист1!M444,[1]Freelancer!$G$1140:$G$2572,0),9)</f>
        <v>Hur förändras utseendet på graf A om presentasken kostar 40 kr</v>
      </c>
      <c r="R444" s="8" t="s">
        <v>272</v>
      </c>
      <c r="S444" s="13" t="s">
        <v>103</v>
      </c>
      <c r="T444" s="13" t="str">
        <f aca="false">"y"&amp;S444&amp;"y"</f>
        <v>y4_23_1y</v>
      </c>
      <c r="U444" s="13" t="str">
        <f aca="false">INDEX([1]Lista!$O$2:$S$206,MATCH(Лист1!T444,[1]Lista!$P$2:$P$206,0),3)</f>
        <v>Vektorer - Koordinatsystem</v>
      </c>
      <c r="V444" s="13" t="str">
        <f aca="false">INDEX([1]Lista!$O$2:$S$206,MATCH(Лист1!T444,[1]Lista!$P$2:$P$206,0),4)</f>
        <v>G_4_23</v>
      </c>
      <c r="W444" s="13" t="str">
        <f aca="false">INDEX([1]Lista!$O$2:$S$206,MATCH(Лист1!T444,[1]Lista!$P$2:$P$206,0),5)</f>
        <v>Vektorer</v>
      </c>
      <c r="X444" s="14" t="s">
        <v>32</v>
      </c>
    </row>
    <row r="445" customFormat="false" ht="23.85" hidden="false" customHeight="false" outlineLevel="0" collapsed="false">
      <c r="A445" s="7" t="n">
        <v>9789152302484</v>
      </c>
      <c r="B445" s="11" t="n">
        <v>2</v>
      </c>
      <c r="C445" s="11" t="s">
        <v>264</v>
      </c>
      <c r="D445" s="8" t="s">
        <v>265</v>
      </c>
      <c r="E445" s="8" t="s">
        <v>26</v>
      </c>
      <c r="F445" s="8" t="s">
        <v>266</v>
      </c>
      <c r="G445" s="8" t="s">
        <v>28</v>
      </c>
      <c r="H445" s="11" t="s">
        <v>29</v>
      </c>
      <c r="I445" s="11" t="n">
        <v>7</v>
      </c>
      <c r="J445" s="11" t="s">
        <v>36</v>
      </c>
      <c r="K445" s="10" t="str">
        <f aca="false">G445</f>
        <v>Grundkurs</v>
      </c>
      <c r="L445" s="11" t="s">
        <v>30</v>
      </c>
      <c r="M445" s="11" t="str">
        <f aca="false">B445&amp;"_"&amp;F445&amp;"_"&amp;H445&amp;"_"&amp;I445&amp;J445</f>
        <v>2_x2_1x_G_7b</v>
      </c>
      <c r="N445" s="11" t="str">
        <f aca="false">A445&amp;"-"&amp;B445&amp;"-"&amp;F445&amp;"-"&amp;H445&amp;"-"&amp;I445&amp;J445</f>
        <v>9789152302484-2-x2_1x-G-7b</v>
      </c>
      <c r="O445" s="13" t="s">
        <v>267</v>
      </c>
      <c r="P445" s="11"/>
      <c r="Q445" s="12" t="str">
        <f aca="false">INDEX([1]Freelancer!$A$1140:$J$2572,MATCH(Лист1!M445,[1]Freelancer!$G$1140:$G$2572,0),9)</f>
        <v>Hur förändras utseendet på graf A om hektopriset för godiset är 8 kr</v>
      </c>
      <c r="R445" s="8" t="s">
        <v>272</v>
      </c>
      <c r="S445" s="13" t="s">
        <v>35</v>
      </c>
      <c r="T445" s="13" t="str">
        <f aca="false">"y"&amp;S445&amp;"y"</f>
        <v>y2_19_3y</v>
      </c>
      <c r="U445" s="13" t="str">
        <f aca="false">INDEX([1]Lista!$O$2:$S$206,MATCH(Лист1!T445,[1]Lista!$P$2:$P$206,0),3)</f>
        <v>Procent - Företagsekonomi/budgetering</v>
      </c>
      <c r="V445" s="13" t="str">
        <f aca="false">INDEX([1]Lista!$O$2:$S$206,MATCH(Лист1!T445,[1]Lista!$P$2:$P$206,0),4)</f>
        <v>SF_2_19</v>
      </c>
      <c r="W445" s="13" t="str">
        <f aca="false">INDEX([1]Lista!$O$2:$S$206,MATCH(Лист1!T445,[1]Lista!$P$2:$P$206,0),5)</f>
        <v>Procent</v>
      </c>
      <c r="X445" s="14" t="s">
        <v>32</v>
      </c>
    </row>
    <row r="446" customFormat="false" ht="35.05" hidden="false" customHeight="false" outlineLevel="0" collapsed="false">
      <c r="A446" s="7" t="n">
        <v>9789152302484</v>
      </c>
      <c r="B446" s="11" t="n">
        <v>2</v>
      </c>
      <c r="C446" s="11" t="s">
        <v>264</v>
      </c>
      <c r="D446" s="8" t="s">
        <v>265</v>
      </c>
      <c r="E446" s="8" t="s">
        <v>26</v>
      </c>
      <c r="F446" s="8" t="s">
        <v>266</v>
      </c>
      <c r="G446" s="8" t="s">
        <v>28</v>
      </c>
      <c r="H446" s="11" t="s">
        <v>29</v>
      </c>
      <c r="I446" s="11" t="n">
        <v>8</v>
      </c>
      <c r="J446" s="11" t="s">
        <v>33</v>
      </c>
      <c r="K446" s="10" t="str">
        <f aca="false">G446</f>
        <v>Grundkurs</v>
      </c>
      <c r="L446" s="11" t="s">
        <v>34</v>
      </c>
      <c r="M446" s="11" t="str">
        <f aca="false">B446&amp;"_"&amp;F446&amp;"_"&amp;H446&amp;"_"&amp;I446&amp;J446</f>
        <v>2_x2_1x_G_8a</v>
      </c>
      <c r="N446" s="11" t="str">
        <f aca="false">A446&amp;"-"&amp;B446&amp;"-"&amp;F446&amp;"-"&amp;H446&amp;"-"&amp;I446&amp;J446</f>
        <v>9789152302484-2-x2_1x-G-8a</v>
      </c>
      <c r="O446" s="13" t="s">
        <v>267</v>
      </c>
      <c r="P446" s="11"/>
      <c r="Q446" s="12" t="str">
        <f aca="false">INDEX([1]Freelancer!$A$1140:$J$2572,MATCH(Лист1!M446,[1]Freelancer!$G$1140:$G$2572,0),9)</f>
        <v>Godisbutiken har fyra erbjudanden. Vilken graf hör till vilket erbjudande? 4 kr/hg och 50 kr för asken</v>
      </c>
      <c r="R446" s="8" t="str">
        <f aca="false">IF(INDEX([1]Freelancer!$A$1140:$J$2572,MATCH(Лист1!M446,[1]Freelancer!$G$1140:$G$2572,0),10)=0,"",INDEX([1]Freelancer!$A$1140:$J$2572,MATCH(Лист1!M446,[1]Freelancer!$G$1140:$G$2572,0),10))</f>
        <v>MD9_46_1</v>
      </c>
      <c r="S446" s="13" t="s">
        <v>248</v>
      </c>
      <c r="T446" s="13" t="str">
        <f aca="false">"y"&amp;S446&amp;"y"</f>
        <v>y1_2_3y</v>
      </c>
      <c r="U446" s="13" t="str">
        <f aca="false">INDEX([1]Lista!$O$2:$S$206,MATCH(Лист1!T446,[1]Lista!$P$2:$P$206,0),3)</f>
        <v>Bråk - Förlängning &amp; förkortning</v>
      </c>
      <c r="V446" s="13" t="str">
        <f aca="false">INDEX([1]Lista!$O$2:$S$206,MATCH(Лист1!T446,[1]Lista!$P$2:$P$206,0),4)</f>
        <v>T_1_2</v>
      </c>
      <c r="W446" s="13" t="str">
        <f aca="false">INDEX([1]Lista!$O$2:$S$206,MATCH(Лист1!T446,[1]Lista!$P$2:$P$206,0),5)</f>
        <v>Bråk</v>
      </c>
      <c r="X446" s="14" t="s">
        <v>32</v>
      </c>
    </row>
    <row r="447" customFormat="false" ht="35.05" hidden="false" customHeight="false" outlineLevel="0" collapsed="false">
      <c r="A447" s="7" t="n">
        <v>9789152302484</v>
      </c>
      <c r="B447" s="11" t="n">
        <v>2</v>
      </c>
      <c r="C447" s="11" t="s">
        <v>264</v>
      </c>
      <c r="D447" s="8" t="s">
        <v>265</v>
      </c>
      <c r="E447" s="8" t="s">
        <v>26</v>
      </c>
      <c r="F447" s="8" t="s">
        <v>266</v>
      </c>
      <c r="G447" s="8" t="s">
        <v>28</v>
      </c>
      <c r="H447" s="11" t="s">
        <v>29</v>
      </c>
      <c r="I447" s="11" t="n">
        <v>8</v>
      </c>
      <c r="J447" s="11" t="s">
        <v>36</v>
      </c>
      <c r="K447" s="10" t="str">
        <f aca="false">G447</f>
        <v>Grundkurs</v>
      </c>
      <c r="L447" s="11" t="s">
        <v>34</v>
      </c>
      <c r="M447" s="11" t="str">
        <f aca="false">B447&amp;"_"&amp;F447&amp;"_"&amp;H447&amp;"_"&amp;I447&amp;J447</f>
        <v>2_x2_1x_G_8b</v>
      </c>
      <c r="N447" s="11" t="str">
        <f aca="false">A447&amp;"-"&amp;B447&amp;"-"&amp;F447&amp;"-"&amp;H447&amp;"-"&amp;I447&amp;J447</f>
        <v>9789152302484-2-x2_1x-G-8b</v>
      </c>
      <c r="O447" s="13" t="s">
        <v>267</v>
      </c>
      <c r="P447" s="11"/>
      <c r="Q447" s="12" t="str">
        <f aca="false">INDEX([1]Freelancer!$A$1140:$J$2572,MATCH(Лист1!M447,[1]Freelancer!$G$1140:$G$2572,0),9)</f>
        <v>Godisbutiken har fyra erbjudanden. Vilken graf hör till vilket erbjudande? 6 kr/hg och 30 kr för asken</v>
      </c>
      <c r="R447" s="8" t="str">
        <f aca="false">IF(INDEX([1]Freelancer!$A$1140:$J$2572,MATCH(Лист1!M447,[1]Freelancer!$G$1140:$G$2572,0),10)=0,"",INDEX([1]Freelancer!$A$1140:$J$2572,MATCH(Лист1!M447,[1]Freelancer!$G$1140:$G$2572,0),10))</f>
        <v>MD9_46_1</v>
      </c>
      <c r="S447" s="13" t="s">
        <v>237</v>
      </c>
      <c r="T447" s="13" t="str">
        <f aca="false">"y"&amp;S447&amp;"y"</f>
        <v>y1_5_4y</v>
      </c>
      <c r="U447" s="13" t="str">
        <f aca="false">INDEX([1]Lista!$O$2:$S$206,MATCH(Лист1!T447,[1]Lista!$P$2:$P$206,0),3)</f>
        <v>Ekvationssystem - Två lösningsmetoder</v>
      </c>
      <c r="V447" s="13" t="str">
        <f aca="false">INDEX([1]Lista!$O$2:$S$206,MATCH(Лист1!T447,[1]Lista!$P$2:$P$206,0),4)</f>
        <v>T_1_5</v>
      </c>
      <c r="W447" s="13" t="str">
        <f aca="false">INDEX([1]Lista!$O$2:$S$206,MATCH(Лист1!T447,[1]Lista!$P$2:$P$206,0),5)</f>
        <v>Ekvationssystem</v>
      </c>
      <c r="X447" s="14" t="s">
        <v>32</v>
      </c>
    </row>
    <row r="448" customFormat="false" ht="35.05" hidden="false" customHeight="false" outlineLevel="0" collapsed="false">
      <c r="A448" s="7" t="n">
        <v>9789152302484</v>
      </c>
      <c r="B448" s="11" t="n">
        <v>2</v>
      </c>
      <c r="C448" s="11" t="s">
        <v>264</v>
      </c>
      <c r="D448" s="8" t="s">
        <v>265</v>
      </c>
      <c r="E448" s="8" t="s">
        <v>26</v>
      </c>
      <c r="F448" s="8" t="s">
        <v>266</v>
      </c>
      <c r="G448" s="8" t="s">
        <v>28</v>
      </c>
      <c r="H448" s="11" t="s">
        <v>29</v>
      </c>
      <c r="I448" s="11" t="n">
        <v>8</v>
      </c>
      <c r="J448" s="11" t="s">
        <v>38</v>
      </c>
      <c r="K448" s="10" t="str">
        <f aca="false">G448</f>
        <v>Grundkurs</v>
      </c>
      <c r="L448" s="11" t="s">
        <v>34</v>
      </c>
      <c r="M448" s="11" t="str">
        <f aca="false">B448&amp;"_"&amp;F448&amp;"_"&amp;H448&amp;"_"&amp;I448&amp;J448</f>
        <v>2_x2_1x_G_8c</v>
      </c>
      <c r="N448" s="11" t="str">
        <f aca="false">A448&amp;"-"&amp;B448&amp;"-"&amp;F448&amp;"-"&amp;H448&amp;"-"&amp;I448&amp;J448</f>
        <v>9789152302484-2-x2_1x-G-8c</v>
      </c>
      <c r="O448" s="13" t="s">
        <v>267</v>
      </c>
      <c r="P448" s="11"/>
      <c r="Q448" s="12" t="str">
        <f aca="false">INDEX([1]Freelancer!$A$1140:$J$2572,MATCH(Лист1!M448,[1]Freelancer!$G$1140:$G$2572,0),9)</f>
        <v>Godisbutiken har fyra erbjudanden. Vilken graf hör till vilket erbjudande? 12 kr/hg utan ask</v>
      </c>
      <c r="R448" s="8" t="str">
        <f aca="false">IF(INDEX([1]Freelancer!$A$1140:$J$2572,MATCH(Лист1!M448,[1]Freelancer!$G$1140:$G$2572,0),10)=0,"",INDEX([1]Freelancer!$A$1140:$J$2572,MATCH(Лист1!M448,[1]Freelancer!$G$1140:$G$2572,0),10))</f>
        <v>MD9_46_1</v>
      </c>
      <c r="S448" s="13" t="s">
        <v>140</v>
      </c>
      <c r="T448" s="13" t="str">
        <f aca="false">"y"&amp;S448&amp;"y"</f>
        <v>y2_19_5y</v>
      </c>
      <c r="U448" s="13" t="str">
        <f aca="false">INDEX([1]Lista!$O$2:$S$206,MATCH(Лист1!T448,[1]Lista!$P$2:$P$206,0),3)</f>
        <v>Procent - Jämförelser</v>
      </c>
      <c r="V448" s="13" t="str">
        <f aca="false">INDEX([1]Lista!$O$2:$S$206,MATCH(Лист1!T448,[1]Lista!$P$2:$P$206,0),4)</f>
        <v>SF_2_19</v>
      </c>
      <c r="W448" s="13" t="str">
        <f aca="false">INDEX([1]Lista!$O$2:$S$206,MATCH(Лист1!T448,[1]Lista!$P$2:$P$206,0),5)</f>
        <v>Procent</v>
      </c>
      <c r="X448" s="14" t="s">
        <v>32</v>
      </c>
    </row>
    <row r="449" customFormat="false" ht="35.05" hidden="false" customHeight="false" outlineLevel="0" collapsed="false">
      <c r="A449" s="7" t="n">
        <v>9789152302484</v>
      </c>
      <c r="B449" s="11" t="n">
        <v>2</v>
      </c>
      <c r="C449" s="11" t="s">
        <v>264</v>
      </c>
      <c r="D449" s="8" t="s">
        <v>265</v>
      </c>
      <c r="E449" s="8" t="s">
        <v>26</v>
      </c>
      <c r="F449" s="8" t="s">
        <v>266</v>
      </c>
      <c r="G449" s="8" t="s">
        <v>28</v>
      </c>
      <c r="H449" s="11" t="s">
        <v>29</v>
      </c>
      <c r="I449" s="11" t="n">
        <v>8</v>
      </c>
      <c r="J449" s="11" t="s">
        <v>40</v>
      </c>
      <c r="K449" s="10" t="str">
        <f aca="false">G449</f>
        <v>Grundkurs</v>
      </c>
      <c r="L449" s="11" t="s">
        <v>34</v>
      </c>
      <c r="M449" s="11" t="str">
        <f aca="false">B449&amp;"_"&amp;F449&amp;"_"&amp;H449&amp;"_"&amp;I449&amp;J449</f>
        <v>2_x2_1x_G_8d</v>
      </c>
      <c r="N449" s="11" t="str">
        <f aca="false">A449&amp;"-"&amp;B449&amp;"-"&amp;F449&amp;"-"&amp;H449&amp;"-"&amp;I449&amp;J449</f>
        <v>9789152302484-2-x2_1x-G-8d</v>
      </c>
      <c r="O449" s="13" t="s">
        <v>261</v>
      </c>
      <c r="P449" s="11"/>
      <c r="Q449" s="12" t="str">
        <f aca="false">INDEX([1]Freelancer!$A$1140:$J$2572,MATCH(Лист1!M449,[1]Freelancer!$G$1140:$G$2572,0),9)</f>
        <v>Godisbutiken har fyra erbjudanden. Vilken graf hör till vilket erbjudande? Fyll asken med så mycket godis du kan för 80 kr.</v>
      </c>
      <c r="R449" s="8" t="str">
        <f aca="false">IF(INDEX([1]Freelancer!$A$1140:$J$2572,MATCH(Лист1!M449,[1]Freelancer!$G$1140:$G$2572,0),10)=0,"",INDEX([1]Freelancer!$A$1140:$J$2572,MATCH(Лист1!M449,[1]Freelancer!$G$1140:$G$2572,0),10))</f>
        <v>MD9_46_1</v>
      </c>
      <c r="S449" s="13" t="s">
        <v>273</v>
      </c>
      <c r="T449" s="13" t="str">
        <f aca="false">"y"&amp;S449&amp;"y"</f>
        <v>y1_17y</v>
      </c>
      <c r="U449" s="13" t="str">
        <f aca="false">INDEX([1]Lista!$O$2:$S$206,MATCH(Лист1!T449,[1]Lista!$P$2:$P$206,0),3)</f>
        <v>Tal</v>
      </c>
      <c r="V449" s="13" t="str">
        <f aca="false">INDEX([1]Lista!$O$2:$S$206,MATCH(Лист1!T449,[1]Lista!$P$2:$P$206,0),4)</f>
        <v>T_1_17</v>
      </c>
      <c r="W449" s="13" t="str">
        <f aca="false">INDEX([1]Lista!$O$2:$S$206,MATCH(Лист1!T449,[1]Lista!$P$2:$P$206,0),5)</f>
        <v>Tal</v>
      </c>
      <c r="X449" s="14" t="s">
        <v>32</v>
      </c>
    </row>
    <row r="450" customFormat="false" ht="23.85" hidden="false" customHeight="false" outlineLevel="0" collapsed="false">
      <c r="A450" s="7" t="n">
        <v>9789152302484</v>
      </c>
      <c r="B450" s="11" t="n">
        <v>2</v>
      </c>
      <c r="C450" s="11" t="s">
        <v>264</v>
      </c>
      <c r="D450" s="8" t="s">
        <v>265</v>
      </c>
      <c r="E450" s="8" t="s">
        <v>26</v>
      </c>
      <c r="F450" s="8" t="s">
        <v>266</v>
      </c>
      <c r="G450" s="8" t="s">
        <v>28</v>
      </c>
      <c r="H450" s="11" t="s">
        <v>29</v>
      </c>
      <c r="I450" s="11" t="n">
        <v>9</v>
      </c>
      <c r="J450" s="11" t="s">
        <v>33</v>
      </c>
      <c r="K450" s="10" t="str">
        <f aca="false">G450</f>
        <v>Grundkurs</v>
      </c>
      <c r="L450" s="11" t="s">
        <v>30</v>
      </c>
      <c r="M450" s="11" t="str">
        <f aca="false">B450&amp;"_"&amp;F450&amp;"_"&amp;H450&amp;"_"&amp;I450&amp;J450</f>
        <v>2_x2_1x_G_9a</v>
      </c>
      <c r="N450" s="11" t="str">
        <f aca="false">A450&amp;"-"&amp;B450&amp;"-"&amp;F450&amp;"-"&amp;H450&amp;"-"&amp;I450&amp;J450</f>
        <v>9789152302484-2-x2_1x-G-9a</v>
      </c>
      <c r="O450" s="13" t="s">
        <v>261</v>
      </c>
      <c r="P450" s="11"/>
      <c r="Q450" s="12" t="str">
        <f aca="false">INDEX([1]Freelancer!$A$1140:$J$2572,MATCH(Лист1!M450,[1]Freelancer!$G$1140:$G$2572,0),9)</f>
        <v>Vilket erbjudande är billigast om du tänker köpa 3 hg</v>
      </c>
      <c r="R450" s="8" t="s">
        <v>274</v>
      </c>
      <c r="S450" s="13" t="s">
        <v>112</v>
      </c>
      <c r="T450" s="13" t="str">
        <f aca="false">"y"&amp;S450&amp;"y"</f>
        <v>y4_21y</v>
      </c>
      <c r="U450" s="13" t="str">
        <f aca="false">INDEX([1]Lista!$O$2:$S$206,MATCH(Лист1!T450,[1]Lista!$P$2:$P$206,0),3)</f>
        <v>Triangeln</v>
      </c>
      <c r="V450" s="13" t="str">
        <f aca="false">INDEX([1]Lista!$O$2:$S$206,MATCH(Лист1!T450,[1]Lista!$P$2:$P$206,0),4)</f>
        <v>G_4_21</v>
      </c>
      <c r="W450" s="13" t="str">
        <f aca="false">INDEX([1]Lista!$O$2:$S$206,MATCH(Лист1!T450,[1]Lista!$P$2:$P$206,0),5)</f>
        <v>Triangeln</v>
      </c>
      <c r="X450" s="14" t="s">
        <v>32</v>
      </c>
    </row>
    <row r="451" customFormat="false" ht="23.85" hidden="false" customHeight="false" outlineLevel="0" collapsed="false">
      <c r="A451" s="7" t="n">
        <v>9789152302484</v>
      </c>
      <c r="B451" s="11" t="n">
        <v>2</v>
      </c>
      <c r="C451" s="11" t="s">
        <v>264</v>
      </c>
      <c r="D451" s="8" t="s">
        <v>265</v>
      </c>
      <c r="E451" s="8" t="s">
        <v>26</v>
      </c>
      <c r="F451" s="8" t="s">
        <v>266</v>
      </c>
      <c r="G451" s="8" t="s">
        <v>28</v>
      </c>
      <c r="H451" s="11" t="s">
        <v>29</v>
      </c>
      <c r="I451" s="11" t="n">
        <v>9</v>
      </c>
      <c r="J451" s="11" t="s">
        <v>36</v>
      </c>
      <c r="K451" s="10" t="str">
        <f aca="false">G451</f>
        <v>Grundkurs</v>
      </c>
      <c r="L451" s="11" t="s">
        <v>30</v>
      </c>
      <c r="M451" s="11" t="str">
        <f aca="false">B451&amp;"_"&amp;F451&amp;"_"&amp;H451&amp;"_"&amp;I451&amp;J451</f>
        <v>2_x2_1x_G_9b</v>
      </c>
      <c r="N451" s="11" t="str">
        <f aca="false">A451&amp;"-"&amp;B451&amp;"-"&amp;F451&amp;"-"&amp;H451&amp;"-"&amp;I451&amp;J451</f>
        <v>9789152302484-2-x2_1x-G-9b</v>
      </c>
      <c r="O451" s="13" t="s">
        <v>261</v>
      </c>
      <c r="P451" s="11"/>
      <c r="Q451" s="12" t="str">
        <f aca="false">INDEX([1]Freelancer!$A$1140:$J$2572,MATCH(Лист1!M451,[1]Freelancer!$G$1140:$G$2572,0),9)</f>
        <v>Vilket erbjudande är billigast om du tänker köpa 7 hg</v>
      </c>
      <c r="R451" s="8" t="s">
        <v>274</v>
      </c>
      <c r="S451" s="13" t="s">
        <v>245</v>
      </c>
      <c r="T451" s="13" t="str">
        <f aca="false">"y"&amp;S451&amp;"y"</f>
        <v>y4_1y</v>
      </c>
      <c r="U451" s="13" t="str">
        <f aca="false">INDEX([1]Lista!$O$2:$S$206,MATCH(Лист1!T451,[1]Lista!$P$2:$P$206,0),3)</f>
        <v>Analytisk geometri</v>
      </c>
      <c r="V451" s="13" t="str">
        <f aca="false">INDEX([1]Lista!$O$2:$S$206,MATCH(Лист1!T451,[1]Lista!$P$2:$P$206,0),4)</f>
        <v>G_4_1</v>
      </c>
      <c r="W451" s="13" t="str">
        <f aca="false">INDEX([1]Lista!$O$2:$S$206,MATCH(Лист1!T451,[1]Lista!$P$2:$P$206,0),5)</f>
        <v>Analytisk geometri</v>
      </c>
      <c r="X451" s="14" t="s">
        <v>32</v>
      </c>
    </row>
    <row r="452" customFormat="false" ht="23.85" hidden="false" customHeight="false" outlineLevel="0" collapsed="false">
      <c r="A452" s="7" t="n">
        <v>9789152302484</v>
      </c>
      <c r="B452" s="11" t="n">
        <v>2</v>
      </c>
      <c r="C452" s="11" t="s">
        <v>264</v>
      </c>
      <c r="D452" s="8" t="s">
        <v>265</v>
      </c>
      <c r="E452" s="8" t="s">
        <v>26</v>
      </c>
      <c r="F452" s="8" t="s">
        <v>266</v>
      </c>
      <c r="G452" s="8" t="s">
        <v>28</v>
      </c>
      <c r="H452" s="11" t="s">
        <v>29</v>
      </c>
      <c r="I452" s="11" t="n">
        <v>9</v>
      </c>
      <c r="J452" s="11" t="s">
        <v>38</v>
      </c>
      <c r="K452" s="10" t="str">
        <f aca="false">G452</f>
        <v>Grundkurs</v>
      </c>
      <c r="L452" s="11" t="s">
        <v>30</v>
      </c>
      <c r="M452" s="11" t="str">
        <f aca="false">B452&amp;"_"&amp;F452&amp;"_"&amp;H452&amp;"_"&amp;I452&amp;J452</f>
        <v>2_x2_1x_G_9c</v>
      </c>
      <c r="N452" s="11" t="str">
        <f aca="false">A452&amp;"-"&amp;B452&amp;"-"&amp;F452&amp;"-"&amp;H452&amp;"-"&amp;I452&amp;J452</f>
        <v>9789152302484-2-x2_1x-G-9c</v>
      </c>
      <c r="O452" s="13" t="s">
        <v>261</v>
      </c>
      <c r="P452" s="11"/>
      <c r="Q452" s="12" t="str">
        <f aca="false">INDEX([1]Freelancer!$A$1140:$J$2572,MATCH(Лист1!M452,[1]Freelancer!$G$1140:$G$2572,0),9)</f>
        <v>Vilket erbjudande är billigast om du tänker köpa 1 kg</v>
      </c>
      <c r="R452" s="8" t="s">
        <v>274</v>
      </c>
      <c r="S452" s="13" t="s">
        <v>132</v>
      </c>
      <c r="T452" s="13" t="str">
        <f aca="false">"y"&amp;S452&amp;"y"</f>
        <v>y1_3_10y</v>
      </c>
      <c r="U452" s="13" t="str">
        <f aca="false">INDEX([1]Lista!$O$2:$S$206,MATCH(Лист1!T452,[1]Lista!$P$2:$P$206,0),3)</f>
        <v>Ekvationer - Kvadratkomplettering</v>
      </c>
      <c r="V452" s="13" t="str">
        <f aca="false">INDEX([1]Lista!$O$2:$S$206,MATCH(Лист1!T452,[1]Lista!$P$2:$P$206,0),4)</f>
        <v>T_1_3</v>
      </c>
      <c r="W452" s="13" t="str">
        <f aca="false">INDEX([1]Lista!$O$2:$S$206,MATCH(Лист1!T452,[1]Lista!$P$2:$P$206,0),5)</f>
        <v>Ekvationer</v>
      </c>
      <c r="X452" s="14" t="s">
        <v>32</v>
      </c>
    </row>
    <row r="453" customFormat="false" ht="23.85" hidden="false" customHeight="false" outlineLevel="0" collapsed="false">
      <c r="A453" s="7" t="n">
        <v>9789152302484</v>
      </c>
      <c r="B453" s="11" t="n">
        <v>2</v>
      </c>
      <c r="C453" s="11" t="s">
        <v>264</v>
      </c>
      <c r="D453" s="8" t="s">
        <v>265</v>
      </c>
      <c r="E453" s="8" t="s">
        <v>26</v>
      </c>
      <c r="F453" s="8" t="s">
        <v>266</v>
      </c>
      <c r="G453" s="8" t="s">
        <v>28</v>
      </c>
      <c r="H453" s="11" t="s">
        <v>29</v>
      </c>
      <c r="I453" s="11" t="n">
        <v>10</v>
      </c>
      <c r="J453" s="11"/>
      <c r="K453" s="10" t="str">
        <f aca="false">G453</f>
        <v>Grundkurs</v>
      </c>
      <c r="L453" s="11" t="s">
        <v>34</v>
      </c>
      <c r="M453" s="11" t="str">
        <f aca="false">B453&amp;"_"&amp;F453&amp;"_"&amp;H453&amp;"_"&amp;I453&amp;J453</f>
        <v>2_x2_1x_G_10</v>
      </c>
      <c r="N453" s="11" t="str">
        <f aca="false">A453&amp;"-"&amp;B453&amp;"-"&amp;F453&amp;"-"&amp;H453&amp;"-"&amp;I453&amp;J453</f>
        <v>9789152302484-2-x2_1x-G-10</v>
      </c>
      <c r="O453" s="13" t="s">
        <v>261</v>
      </c>
      <c r="P453" s="11"/>
      <c r="Q453" s="12" t="str">
        <f aca="false">INDEX([1]Freelancer!$A$1140:$J$2572,MATCH(Лист1!M453,[1]Freelancer!$G$1140:$G$2572,0),9)</f>
        <v>Erbjudandet R är aldrig dyrast. Hur ser du det i diagrammet?</v>
      </c>
      <c r="R453" s="8" t="s">
        <v>274</v>
      </c>
      <c r="S453" s="13" t="s">
        <v>196</v>
      </c>
      <c r="T453" s="13" t="str">
        <f aca="false">"y"&amp;S453&amp;"y"</f>
        <v>y1_10_4y</v>
      </c>
      <c r="U453" s="13" t="str">
        <f aca="false">INDEX([1]Lista!$O$2:$S$206,MATCH(Лист1!T453,[1]Lista!$P$2:$P$206,0),3)</f>
        <v>Avrundning &amp; överslagsräkning</v>
      </c>
      <c r="V453" s="13" t="str">
        <f aca="false">INDEX([1]Lista!$O$2:$S$206,MATCH(Лист1!T453,[1]Lista!$P$2:$P$206,0),4)</f>
        <v>T_1_10</v>
      </c>
      <c r="W453" s="13" t="str">
        <f aca="false">INDEX([1]Lista!$O$2:$S$206,MATCH(Лист1!T453,[1]Lista!$P$2:$P$206,0),5)</f>
        <v>Olika räknemetoder</v>
      </c>
      <c r="X453" s="14" t="s">
        <v>32</v>
      </c>
    </row>
    <row r="454" customFormat="false" ht="23.85" hidden="false" customHeight="false" outlineLevel="0" collapsed="false">
      <c r="A454" s="7" t="n">
        <v>9789152302484</v>
      </c>
      <c r="B454" s="11" t="n">
        <v>2</v>
      </c>
      <c r="C454" s="11" t="s">
        <v>264</v>
      </c>
      <c r="D454" s="8" t="s">
        <v>265</v>
      </c>
      <c r="E454" s="8" t="s">
        <v>26</v>
      </c>
      <c r="F454" s="8" t="s">
        <v>266</v>
      </c>
      <c r="G454" s="8" t="s">
        <v>28</v>
      </c>
      <c r="H454" s="11" t="s">
        <v>29</v>
      </c>
      <c r="I454" s="11" t="n">
        <v>11</v>
      </c>
      <c r="J454" s="11"/>
      <c r="K454" s="10" t="str">
        <f aca="false">G454</f>
        <v>Grundkurs</v>
      </c>
      <c r="L454" s="11" t="s">
        <v>30</v>
      </c>
      <c r="M454" s="11" t="str">
        <f aca="false">B454&amp;"_"&amp;F454&amp;"_"&amp;H454&amp;"_"&amp;I454&amp;J454</f>
        <v>2_x2_1x_G_11</v>
      </c>
      <c r="N454" s="11" t="str">
        <f aca="false">A454&amp;"-"&amp;B454&amp;"-"&amp;F454&amp;"-"&amp;H454&amp;"-"&amp;I454&amp;J454</f>
        <v>9789152302484-2-x2_1x-G-11</v>
      </c>
      <c r="O454" s="13" t="s">
        <v>261</v>
      </c>
      <c r="P454" s="11"/>
      <c r="Q454" s="12" t="str">
        <f aca="false">INDEX([1]Freelancer!$A$1140:$J$2572,MATCH(Лист1!M454,[1]Freelancer!$G$1140:$G$2572,0),9)</f>
        <v>Grafen P visar en proportionalitet. Förklara varför det är så.</v>
      </c>
      <c r="R454" s="8" t="s">
        <v>274</v>
      </c>
      <c r="S454" s="13" t="s">
        <v>158</v>
      </c>
      <c r="T454" s="13" t="str">
        <f aca="false">"y"&amp;S454&amp;"y"</f>
        <v>y4_5y</v>
      </c>
      <c r="U454" s="13" t="str">
        <f aca="false">INDEX([1]Lista!$O$2:$S$206,MATCH(Лист1!T454,[1]Lista!$P$2:$P$206,0),3)</f>
        <v>Cirkelsektor</v>
      </c>
      <c r="V454" s="13" t="str">
        <f aca="false">INDEX([1]Lista!$O$2:$S$206,MATCH(Лист1!T454,[1]Lista!$P$2:$P$206,0),4)</f>
        <v>G_4_5</v>
      </c>
      <c r="W454" s="13" t="str">
        <f aca="false">INDEX([1]Lista!$O$2:$S$206,MATCH(Лист1!T454,[1]Lista!$P$2:$P$206,0),5)</f>
        <v>Cirkelsektor</v>
      </c>
      <c r="X454" s="14" t="s">
        <v>32</v>
      </c>
    </row>
    <row r="455" customFormat="false" ht="46.25" hidden="false" customHeight="false" outlineLevel="0" collapsed="false">
      <c r="A455" s="7" t="n">
        <v>9789152302484</v>
      </c>
      <c r="B455" s="11" t="n">
        <v>2</v>
      </c>
      <c r="C455" s="11" t="s">
        <v>264</v>
      </c>
      <c r="D455" s="8" t="s">
        <v>265</v>
      </c>
      <c r="E455" s="8" t="s">
        <v>26</v>
      </c>
      <c r="F455" s="8" t="s">
        <v>266</v>
      </c>
      <c r="G455" s="8" t="s">
        <v>28</v>
      </c>
      <c r="H455" s="11" t="s">
        <v>29</v>
      </c>
      <c r="I455" s="11" t="n">
        <v>12</v>
      </c>
      <c r="J455" s="11"/>
      <c r="K455" s="10" t="str">
        <f aca="false">G455</f>
        <v>Grundkurs</v>
      </c>
      <c r="L455" s="11" t="s">
        <v>34</v>
      </c>
      <c r="M455" s="11" t="str">
        <f aca="false">B455&amp;"_"&amp;F455&amp;"_"&amp;H455&amp;"_"&amp;I455&amp;J455</f>
        <v>2_x2_1x_G_12</v>
      </c>
      <c r="N455" s="11" t="str">
        <f aca="false">A455&amp;"-"&amp;B455&amp;"-"&amp;F455&amp;"-"&amp;H455&amp;"-"&amp;I455&amp;J455</f>
        <v>9789152302484-2-x2_1x-G-12</v>
      </c>
      <c r="O455" s="13" t="s">
        <v>270</v>
      </c>
      <c r="P455" s="11"/>
      <c r="Q455" s="12" t="str">
        <f aca="false">INDEX([1]Freelancer!$A$1140:$J$2572,MATCH(Лист1!M455,[1]Freelancer!$G$1140:$G$2572,0),9)</f>
        <v>Att hyra en optimistjolle kostar 30 kr/tim och 50 kr i grundavgift. Vilken formel i rutan passar in på kostnaden för att hyra båten? y står för timkostnaden och v för antal timmar.</v>
      </c>
      <c r="R455" s="8" t="str">
        <f aca="false">IF(INDEX([1]Freelancer!$A$1140:$J$2572,MATCH(Лист1!M455,[1]Freelancer!$G$1140:$G$2572,0),10)=0,"",INDEX([1]Freelancer!$A$1140:$J$2572,MATCH(Лист1!M455,[1]Freelancer!$G$1140:$G$2572,0),10))</f>
        <v>MD9_47_1</v>
      </c>
      <c r="S455" s="13" t="s">
        <v>140</v>
      </c>
      <c r="T455" s="13" t="str">
        <f aca="false">"y"&amp;S455&amp;"y"</f>
        <v>y2_19_5y</v>
      </c>
      <c r="U455" s="13" t="str">
        <f aca="false">INDEX([1]Lista!$O$2:$S$206,MATCH(Лист1!T455,[1]Lista!$P$2:$P$206,0),3)</f>
        <v>Procent - Jämförelser</v>
      </c>
      <c r="V455" s="13" t="str">
        <f aca="false">INDEX([1]Lista!$O$2:$S$206,MATCH(Лист1!T455,[1]Lista!$P$2:$P$206,0),4)</f>
        <v>SF_2_19</v>
      </c>
      <c r="W455" s="13" t="str">
        <f aca="false">INDEX([1]Lista!$O$2:$S$206,MATCH(Лист1!T455,[1]Lista!$P$2:$P$206,0),5)</f>
        <v>Procent</v>
      </c>
      <c r="X455" s="14" t="s">
        <v>32</v>
      </c>
    </row>
    <row r="456" customFormat="false" ht="57.45" hidden="false" customHeight="false" outlineLevel="0" collapsed="false">
      <c r="A456" s="7" t="n">
        <v>9789152302484</v>
      </c>
      <c r="B456" s="11" t="n">
        <v>2</v>
      </c>
      <c r="C456" s="11" t="s">
        <v>264</v>
      </c>
      <c r="D456" s="8" t="s">
        <v>265</v>
      </c>
      <c r="E456" s="8" t="s">
        <v>26</v>
      </c>
      <c r="F456" s="8" t="s">
        <v>266</v>
      </c>
      <c r="G456" s="8" t="s">
        <v>28</v>
      </c>
      <c r="H456" s="11" t="s">
        <v>29</v>
      </c>
      <c r="I456" s="11" t="n">
        <v>13</v>
      </c>
      <c r="J456" s="11" t="s">
        <v>33</v>
      </c>
      <c r="K456" s="10" t="str">
        <f aca="false">G456</f>
        <v>Grundkurs</v>
      </c>
      <c r="L456" s="11" t="s">
        <v>30</v>
      </c>
      <c r="M456" s="11" t="str">
        <f aca="false">B456&amp;"_"&amp;F456&amp;"_"&amp;H456&amp;"_"&amp;I456&amp;J456</f>
        <v>2_x2_1x_G_13a</v>
      </c>
      <c r="N456" s="11" t="str">
        <f aca="false">A456&amp;"-"&amp;B456&amp;"-"&amp;F456&amp;"-"&amp;H456&amp;"-"&amp;I456&amp;J456</f>
        <v>9789152302484-2-x2_1x-G-13a</v>
      </c>
      <c r="O456" s="13" t="s">
        <v>275</v>
      </c>
      <c r="P456" s="11"/>
      <c r="Q456" s="12" t="str">
        <f aca="false">INDEX([1]Freelancer!$A$1140:$J$2572,MATCH(Лист1!M456,[1]Freelancer!$G$1140:$G$2572,0),9)</f>
        <v>Gruppen Streetdancers anlitar en danslärare. Hon tar 300 kr i administrativ avgift för hela träningstiden och sedan 200 kr i timmen för att träna dem. Skriv en formel för hur kostnaden, $y$ kr, beror av tiden, $x$ h.</v>
      </c>
      <c r="R456" s="8" t="e">
        <f aca="false">IF(INDEX([1]Freelancer!$A$1140:$J$2572,MATCH(Лист1!M456,[1]Freelancer!$G$1140:$G$2572,0),10)=0,"",INDEX([1]Freelancer!$A$1140:$J$2572,MATCH(Лист1!M456,[1]Freelancer!$G$1140:$G$2572,0),10))</f>
        <v>#N/A</v>
      </c>
      <c r="S456" s="13" t="s">
        <v>70</v>
      </c>
      <c r="T456" s="13" t="str">
        <f aca="false">"y"&amp;S456&amp;"y"</f>
        <v>y1_17_6y</v>
      </c>
      <c r="U456" s="13" t="str">
        <f aca="false">INDEX([1]Lista!$O$2:$S$206,MATCH(Лист1!T456,[1]Lista!$P$2:$P$206,0),3)</f>
        <v>Tal - Positiva tal</v>
      </c>
      <c r="V456" s="13" t="str">
        <f aca="false">INDEX([1]Lista!$O$2:$S$206,MATCH(Лист1!T456,[1]Lista!$P$2:$P$206,0),4)</f>
        <v>T_1_17</v>
      </c>
      <c r="W456" s="13" t="str">
        <f aca="false">INDEX([1]Lista!$O$2:$S$206,MATCH(Лист1!T456,[1]Lista!$P$2:$P$206,0),5)</f>
        <v>Tal</v>
      </c>
      <c r="X456" s="14" t="s">
        <v>32</v>
      </c>
    </row>
    <row r="457" customFormat="false" ht="57.45" hidden="false" customHeight="false" outlineLevel="0" collapsed="false">
      <c r="A457" s="7" t="n">
        <v>9789152302484</v>
      </c>
      <c r="B457" s="11" t="n">
        <v>2</v>
      </c>
      <c r="C457" s="11" t="s">
        <v>264</v>
      </c>
      <c r="D457" s="8" t="s">
        <v>265</v>
      </c>
      <c r="E457" s="8" t="s">
        <v>26</v>
      </c>
      <c r="F457" s="8" t="s">
        <v>266</v>
      </c>
      <c r="G457" s="8" t="s">
        <v>28</v>
      </c>
      <c r="H457" s="11" t="s">
        <v>29</v>
      </c>
      <c r="I457" s="11" t="n">
        <v>13</v>
      </c>
      <c r="J457" s="11" t="s">
        <v>36</v>
      </c>
      <c r="K457" s="10" t="str">
        <f aca="false">G457</f>
        <v>Grundkurs</v>
      </c>
      <c r="L457" s="11" t="s">
        <v>30</v>
      </c>
      <c r="M457" s="11" t="str">
        <f aca="false">B457&amp;"_"&amp;F457&amp;"_"&amp;H457&amp;"_"&amp;I457&amp;J457</f>
        <v>2_x2_1x_G_13b</v>
      </c>
      <c r="N457" s="11" t="str">
        <f aca="false">A457&amp;"-"&amp;B457&amp;"-"&amp;F457&amp;"-"&amp;H457&amp;"-"&amp;I457&amp;J457</f>
        <v>9789152302484-2-x2_1x-G-13b</v>
      </c>
      <c r="O457" s="13" t="s">
        <v>261</v>
      </c>
      <c r="P457" s="11"/>
      <c r="Q457" s="12" t="str">
        <f aca="false">INDEX([1]Freelancer!$A$1140:$J$2572,MATCH(Лист1!M457,[1]Freelancer!$G$1140:$G$2572,0),9)</f>
        <v>Gruppen Streetdancers anlitar en danslärare. Hon tar 300 kr i administrativ avgift för hela träningstiden och sedan 200 kr i timmen för att träna dem. Gruppen har 10000 kr. Räcker det till träning 4 h varje dag i 10 dagar?</v>
      </c>
      <c r="R457" s="8" t="e">
        <f aca="false">IF(INDEX([1]Freelancer!$A$1140:$J$2572,MATCH(Лист1!M457,[1]Freelancer!$G$1140:$G$2572,0),10)=0,"",INDEX([1]Freelancer!$A$1140:$J$2572,MATCH(Лист1!M457,[1]Freelancer!$G$1140:$G$2572,0),10))</f>
        <v>#N/A</v>
      </c>
      <c r="S457" s="13" t="s">
        <v>232</v>
      </c>
      <c r="T457" s="13" t="str">
        <f aca="false">"y"&amp;S457&amp;"y"</f>
        <v>y4_22_18y</v>
      </c>
      <c r="U457" s="13" t="str">
        <f aca="false">INDEX([1]Lista!$O$2:$S$206,MATCH(Лист1!T457,[1]Lista!$P$2:$P$206,0),3)</f>
        <v>Trigonometri - Vinklar</v>
      </c>
      <c r="V457" s="13" t="str">
        <f aca="false">INDEX([1]Lista!$O$2:$S$206,MATCH(Лист1!T457,[1]Lista!$P$2:$P$206,0),4)</f>
        <v>G_4_22</v>
      </c>
      <c r="W457" s="13" t="str">
        <f aca="false">INDEX([1]Lista!$O$2:$S$206,MATCH(Лист1!T457,[1]Lista!$P$2:$P$206,0),5)</f>
        <v>Trigonometri</v>
      </c>
      <c r="X457" s="14" t="s">
        <v>32</v>
      </c>
    </row>
    <row r="458" customFormat="false" ht="35.05" hidden="false" customHeight="false" outlineLevel="0" collapsed="false">
      <c r="A458" s="7" t="n">
        <v>9789152302484</v>
      </c>
      <c r="B458" s="11" t="n">
        <v>2</v>
      </c>
      <c r="C458" s="11" t="s">
        <v>264</v>
      </c>
      <c r="D458" s="8" t="s">
        <v>265</v>
      </c>
      <c r="E458" s="8" t="s">
        <v>26</v>
      </c>
      <c r="F458" s="8" t="s">
        <v>266</v>
      </c>
      <c r="G458" s="8" t="s">
        <v>28</v>
      </c>
      <c r="H458" s="11" t="s">
        <v>29</v>
      </c>
      <c r="I458" s="11" t="n">
        <v>14</v>
      </c>
      <c r="J458" s="11" t="s">
        <v>33</v>
      </c>
      <c r="K458" s="10" t="str">
        <f aca="false">G458</f>
        <v>Grundkurs</v>
      </c>
      <c r="L458" s="11" t="s">
        <v>34</v>
      </c>
      <c r="M458" s="11" t="str">
        <f aca="false">B458&amp;"_"&amp;F458&amp;"_"&amp;H458&amp;"_"&amp;I458&amp;J458</f>
        <v>2_x2_1x_G_14a</v>
      </c>
      <c r="N458" s="11" t="str">
        <f aca="false">A458&amp;"-"&amp;B458&amp;"-"&amp;F458&amp;"-"&amp;H458&amp;"-"&amp;I458&amp;J458</f>
        <v>9789152302484-2-x2_1x-G-14a</v>
      </c>
      <c r="O458" s="13" t="s">
        <v>270</v>
      </c>
      <c r="P458" s="11"/>
      <c r="Q458" s="12" t="str">
        <f aca="false">INDEX([1]Freelancer!$A$1140:$J$2572,MATCH(Лист1!M458,[1]Freelancer!$G$1140:$G$2572,0),9)</f>
        <v>Funktionen $y = 3 500x + 237000$ beskriver antalet invånare i Malmö, $x$ antal år efter 1993. Vad betyder 237000 i formeln?</v>
      </c>
      <c r="R458" s="8" t="e">
        <f aca="false">IF(INDEX([1]Freelancer!$A$1140:$J$2572,MATCH(Лист1!M458,[1]Freelancer!$G$1140:$G$2572,0),10)=0,"",INDEX([1]Freelancer!$A$1140:$J$2572,MATCH(Лист1!M458,[1]Freelancer!$G$1140:$G$2572,0),10))</f>
        <v>#N/A</v>
      </c>
      <c r="S458" s="13" t="s">
        <v>251</v>
      </c>
      <c r="T458" s="13" t="str">
        <f aca="false">"y"&amp;S458&amp;"y"</f>
        <v>y1_2_2y</v>
      </c>
      <c r="U458" s="13" t="str">
        <f aca="false">INDEX([1]Lista!$O$2:$S$206,MATCH(Лист1!T458,[1]Lista!$P$2:$P$206,0),3)</f>
        <v>Bråk - Delbarhet</v>
      </c>
      <c r="V458" s="13" t="str">
        <f aca="false">INDEX([1]Lista!$O$2:$S$206,MATCH(Лист1!T458,[1]Lista!$P$2:$P$206,0),4)</f>
        <v>T_1_2</v>
      </c>
      <c r="W458" s="13" t="str">
        <f aca="false">INDEX([1]Lista!$O$2:$S$206,MATCH(Лист1!T458,[1]Lista!$P$2:$P$206,0),5)</f>
        <v>Bråk</v>
      </c>
      <c r="X458" s="14" t="s">
        <v>32</v>
      </c>
    </row>
    <row r="459" customFormat="false" ht="35.05" hidden="false" customHeight="false" outlineLevel="0" collapsed="false">
      <c r="A459" s="7" t="n">
        <v>9789152302484</v>
      </c>
      <c r="B459" s="11" t="n">
        <v>2</v>
      </c>
      <c r="C459" s="11" t="s">
        <v>264</v>
      </c>
      <c r="D459" s="8" t="s">
        <v>265</v>
      </c>
      <c r="E459" s="8" t="s">
        <v>26</v>
      </c>
      <c r="F459" s="8" t="s">
        <v>266</v>
      </c>
      <c r="G459" s="8" t="s">
        <v>28</v>
      </c>
      <c r="H459" s="11" t="s">
        <v>29</v>
      </c>
      <c r="I459" s="11" t="n">
        <v>14</v>
      </c>
      <c r="J459" s="11" t="s">
        <v>36</v>
      </c>
      <c r="K459" s="10" t="str">
        <f aca="false">G459</f>
        <v>Grundkurs</v>
      </c>
      <c r="L459" s="11" t="s">
        <v>34</v>
      </c>
      <c r="M459" s="11" t="str">
        <f aca="false">B459&amp;"_"&amp;F459&amp;"_"&amp;H459&amp;"_"&amp;I459&amp;J459</f>
        <v>2_x2_1x_G_14b</v>
      </c>
      <c r="N459" s="11" t="str">
        <f aca="false">A459&amp;"-"&amp;B459&amp;"-"&amp;F459&amp;"-"&amp;H459&amp;"-"&amp;I459&amp;J459</f>
        <v>9789152302484-2-x2_1x-G-14b</v>
      </c>
      <c r="O459" s="13" t="s">
        <v>270</v>
      </c>
      <c r="P459" s="11"/>
      <c r="Q459" s="12" t="str">
        <f aca="false">INDEX([1]Freelancer!$A$1140:$J$2572,MATCH(Лист1!M459,[1]Freelancer!$G$1140:$G$2572,0),9)</f>
        <v>Funktionen $y = 3 500x + 237000$ beskriver antalet invånare i Malmö, $x$ antal år efter 1993. Vad betyder 3500 i formeln?</v>
      </c>
      <c r="R459" s="8" t="e">
        <f aca="false">IF(INDEX([1]Freelancer!$A$1140:$J$2572,MATCH(Лист1!M459,[1]Freelancer!$G$1140:$G$2572,0),10)=0,"",INDEX([1]Freelancer!$A$1140:$J$2572,MATCH(Лист1!M459,[1]Freelancer!$G$1140:$G$2572,0),10))</f>
        <v>#N/A</v>
      </c>
      <c r="S459" s="13" t="s">
        <v>276</v>
      </c>
      <c r="T459" s="13" t="str">
        <f aca="false">"y"&amp;S459&amp;"y"</f>
        <v>y4_4_1y</v>
      </c>
      <c r="U459" s="13" t="str">
        <f aca="false">INDEX([1]Lista!$O$2:$S$206,MATCH(Лист1!T459,[1]Lista!$P$2:$P$206,0),3)</f>
        <v>Cirkeln - Omkrets &amp; Area</v>
      </c>
      <c r="V459" s="13" t="str">
        <f aca="false">INDEX([1]Lista!$O$2:$S$206,MATCH(Лист1!T459,[1]Lista!$P$2:$P$206,0),4)</f>
        <v>G_4_4</v>
      </c>
      <c r="W459" s="13" t="str">
        <f aca="false">INDEX([1]Lista!$O$2:$S$206,MATCH(Лист1!T459,[1]Lista!$P$2:$P$206,0),5)</f>
        <v>Cirkeln</v>
      </c>
      <c r="X459" s="14" t="s">
        <v>32</v>
      </c>
    </row>
    <row r="460" customFormat="false" ht="57.45" hidden="false" customHeight="false" outlineLevel="0" collapsed="false">
      <c r="A460" s="7" t="n">
        <v>9789152302484</v>
      </c>
      <c r="B460" s="11" t="n">
        <v>2</v>
      </c>
      <c r="C460" s="11" t="s">
        <v>264</v>
      </c>
      <c r="D460" s="8" t="s">
        <v>265</v>
      </c>
      <c r="E460" s="8" t="s">
        <v>26</v>
      </c>
      <c r="F460" s="8" t="s">
        <v>266</v>
      </c>
      <c r="G460" s="8" t="s">
        <v>28</v>
      </c>
      <c r="H460" s="11" t="s">
        <v>29</v>
      </c>
      <c r="I460" s="11" t="n">
        <v>14</v>
      </c>
      <c r="J460" s="11" t="s">
        <v>38</v>
      </c>
      <c r="K460" s="10" t="str">
        <f aca="false">G460</f>
        <v>Grundkurs</v>
      </c>
      <c r="L460" s="11" t="s">
        <v>34</v>
      </c>
      <c r="M460" s="11" t="str">
        <f aca="false">B460&amp;"_"&amp;F460&amp;"_"&amp;H460&amp;"_"&amp;I460&amp;J460</f>
        <v>2_x2_1x_G_14c</v>
      </c>
      <c r="N460" s="11" t="str">
        <f aca="false">A460&amp;"-"&amp;B460&amp;"-"&amp;F460&amp;"-"&amp;H460&amp;"-"&amp;I460&amp;J460</f>
        <v>9789152302484-2-x2_1x-G-14c</v>
      </c>
      <c r="O460" s="13" t="s">
        <v>270</v>
      </c>
      <c r="P460" s="11"/>
      <c r="Q460" s="12" t="str">
        <f aca="false">INDEX([1]Freelancer!$A$1140:$J$2572,MATCH(Лист1!M460,[1]Freelancer!$G$1140:$G$2572,0),9)</f>
        <v>Funktionen $y = 3 500x + 237000$ beskriver antalet invånare i Malmö, $x$ antal år efter 1993. När hade Malmö 300000 invånare om vi antar att invånarantalet fortsatte att öka på samma sätt som formeln visar?</v>
      </c>
      <c r="R460" s="8" t="e">
        <f aca="false">IF(INDEX([1]Freelancer!$A$1140:$J$2572,MATCH(Лист1!M460,[1]Freelancer!$G$1140:$G$2572,0),10)=0,"",INDEX([1]Freelancer!$A$1140:$J$2572,MATCH(Лист1!M460,[1]Freelancer!$G$1140:$G$2572,0),10))</f>
        <v>#N/A</v>
      </c>
      <c r="S460" s="13" t="s">
        <v>183</v>
      </c>
      <c r="T460" s="13" t="str">
        <f aca="false">"y"&amp;S460&amp;"y"</f>
        <v>y1_3_12y</v>
      </c>
      <c r="U460" s="13" t="str">
        <f aca="false">INDEX([1]Lista!$O$2:$S$206,MATCH(Лист1!T460,[1]Lista!$P$2:$P$206,0),3)</f>
        <v>Ekvationer - Olikheter</v>
      </c>
      <c r="V460" s="13" t="str">
        <f aca="false">INDEX([1]Lista!$O$2:$S$206,MATCH(Лист1!T460,[1]Lista!$P$2:$P$206,0),4)</f>
        <v>T_1_3</v>
      </c>
      <c r="W460" s="13" t="str">
        <f aca="false">INDEX([1]Lista!$O$2:$S$206,MATCH(Лист1!T460,[1]Lista!$P$2:$P$206,0),5)</f>
        <v>Ekvationer</v>
      </c>
      <c r="X460" s="14" t="s">
        <v>32</v>
      </c>
    </row>
    <row r="461" customFormat="false" ht="79.85" hidden="false" customHeight="false" outlineLevel="0" collapsed="false">
      <c r="A461" s="7" t="n">
        <v>9789152302484</v>
      </c>
      <c r="B461" s="11" t="n">
        <v>2</v>
      </c>
      <c r="C461" s="11" t="s">
        <v>264</v>
      </c>
      <c r="D461" s="8" t="s">
        <v>265</v>
      </c>
      <c r="E461" s="8" t="s">
        <v>26</v>
      </c>
      <c r="F461" s="8" t="s">
        <v>266</v>
      </c>
      <c r="G461" s="8" t="s">
        <v>28</v>
      </c>
      <c r="H461" s="11" t="s">
        <v>29</v>
      </c>
      <c r="I461" s="11" t="n">
        <v>15</v>
      </c>
      <c r="J461" s="11" t="s">
        <v>33</v>
      </c>
      <c r="K461" s="10" t="str">
        <f aca="false">G461</f>
        <v>Grundkurs</v>
      </c>
      <c r="L461" s="11" t="s">
        <v>30</v>
      </c>
      <c r="M461" s="11" t="str">
        <f aca="false">B461&amp;"_"&amp;F461&amp;"_"&amp;H461&amp;"_"&amp;I461&amp;J461</f>
        <v>2_x2_1x_G_15a</v>
      </c>
      <c r="N461" s="11" t="str">
        <f aca="false">A461&amp;"-"&amp;B461&amp;"-"&amp;F461&amp;"-"&amp;H461&amp;"-"&amp;I461&amp;J461</f>
        <v>9789152302484-2-x2_1x-G-15a</v>
      </c>
      <c r="O461" s="13" t="s">
        <v>270</v>
      </c>
      <c r="P461" s="11"/>
      <c r="Q461" s="12" t="str">
        <f aca="false">INDEX([1]Freelancer!$A$1140:$J$2572,MATCH(Лист1!M461,[1]Freelancer!$G$1140:$G$2572,0),9)</f>
        <v>En presentaffär säljer godis på lösvikt. Kunden får en ask och fyller den med godis. Kassören väger sedan asken tillsammans med godiset. Kunden betalar bara för godiset. Robin, Anna, Per och Nina handlar var sin ask med godis. Vad kostar godiset per hg?</v>
      </c>
      <c r="R461" s="8" t="str">
        <f aca="false">IF(INDEX([1]Freelancer!$A$1140:$J$2572,MATCH(Лист1!M461,[1]Freelancer!$G$1140:$G$2572,0),10)=0,"",INDEX([1]Freelancer!$A$1140:$J$2572,MATCH(Лист1!M461,[1]Freelancer!$G$1140:$G$2572,0),10))</f>
        <v>MD9_47_2</v>
      </c>
      <c r="S461" s="13" t="s">
        <v>277</v>
      </c>
      <c r="T461" s="13" t="str">
        <f aca="false">"y"&amp;S461&amp;"y"</f>
        <v>y1_18y</v>
      </c>
      <c r="U461" s="13" t="str">
        <f aca="false">INDEX([1]Lista!$O$2:$S$206,MATCH(Лист1!T461,[1]Lista!$P$2:$P$206,0),3)</f>
        <v>Talform</v>
      </c>
      <c r="V461" s="13" t="str">
        <f aca="false">INDEX([1]Lista!$O$2:$S$206,MATCH(Лист1!T461,[1]Lista!$P$2:$P$206,0),4)</f>
        <v>T_1_18</v>
      </c>
      <c r="W461" s="13" t="str">
        <f aca="false">INDEX([1]Lista!$O$2:$S$206,MATCH(Лист1!T461,[1]Lista!$P$2:$P$206,0),5)</f>
        <v>Talform</v>
      </c>
      <c r="X461" s="14" t="s">
        <v>32</v>
      </c>
    </row>
    <row r="462" customFormat="false" ht="79.85" hidden="false" customHeight="false" outlineLevel="0" collapsed="false">
      <c r="A462" s="7" t="n">
        <v>9789152302484</v>
      </c>
      <c r="B462" s="11" t="n">
        <v>2</v>
      </c>
      <c r="C462" s="11" t="s">
        <v>264</v>
      </c>
      <c r="D462" s="8" t="s">
        <v>265</v>
      </c>
      <c r="E462" s="8" t="s">
        <v>26</v>
      </c>
      <c r="F462" s="8" t="s">
        <v>266</v>
      </c>
      <c r="G462" s="8" t="s">
        <v>28</v>
      </c>
      <c r="H462" s="11" t="s">
        <v>29</v>
      </c>
      <c r="I462" s="11" t="n">
        <v>15</v>
      </c>
      <c r="J462" s="11" t="s">
        <v>36</v>
      </c>
      <c r="K462" s="10" t="str">
        <f aca="false">G462</f>
        <v>Grundkurs</v>
      </c>
      <c r="L462" s="11" t="s">
        <v>30</v>
      </c>
      <c r="M462" s="11" t="str">
        <f aca="false">B462&amp;"_"&amp;F462&amp;"_"&amp;H462&amp;"_"&amp;I462&amp;J462</f>
        <v>2_x2_1x_G_15b</v>
      </c>
      <c r="N462" s="11" t="str">
        <f aca="false">A462&amp;"-"&amp;B462&amp;"-"&amp;F462&amp;"-"&amp;H462&amp;"-"&amp;I462&amp;J462</f>
        <v>9789152302484-2-x2_1x-G-15b</v>
      </c>
      <c r="O462" s="13" t="s">
        <v>261</v>
      </c>
      <c r="P462" s="11"/>
      <c r="Q462" s="12" t="str">
        <f aca="false">INDEX([1]Freelancer!$A$1140:$J$2572,MATCH(Лист1!M462,[1]Freelancer!$G$1140:$G$2572,0),9)</f>
        <v>En presentaffär säljer godis på lösvikt. Kunden får en ask och fyller den med godis. Kassören väger sedan asken tillsammans med godiset. Kunden betalar bara för godiset. Robin, Anna, Per och Nina handlar var sin ask med godis. Hur mycket väger en tom ask?</v>
      </c>
      <c r="R462" s="8" t="str">
        <f aca="false">IF(INDEX([1]Freelancer!$A$1140:$J$2572,MATCH(Лист1!M462,[1]Freelancer!$G$1140:$G$2572,0),10)=0,"",INDEX([1]Freelancer!$A$1140:$J$2572,MATCH(Лист1!M462,[1]Freelancer!$G$1140:$G$2572,0),10))</f>
        <v>MD9_47_2</v>
      </c>
      <c r="S462" s="13" t="s">
        <v>100</v>
      </c>
      <c r="T462" s="13" t="str">
        <f aca="false">"y"&amp;S462&amp;"y"</f>
        <v>y1_19_2y</v>
      </c>
      <c r="U462" s="13" t="str">
        <f aca="false">INDEX([1]Lista!$O$2:$S$206,MATCH(Лист1!T462,[1]Lista!$P$2:$P$206,0),3)</f>
        <v>Talsystem - Vårt talsystem</v>
      </c>
      <c r="V462" s="13" t="str">
        <f aca="false">INDEX([1]Lista!$O$2:$S$206,MATCH(Лист1!T462,[1]Lista!$P$2:$P$206,0),4)</f>
        <v>T_1_19</v>
      </c>
      <c r="W462" s="13" t="str">
        <f aca="false">INDEX([1]Lista!$O$2:$S$206,MATCH(Лист1!T462,[1]Lista!$P$2:$P$206,0),5)</f>
        <v>Talsystem</v>
      </c>
      <c r="X462" s="14" t="s">
        <v>32</v>
      </c>
    </row>
    <row r="463" customFormat="false" ht="23.85" hidden="false" customHeight="false" outlineLevel="0" collapsed="false">
      <c r="A463" s="7" t="n">
        <v>9789152302484</v>
      </c>
      <c r="B463" s="11" t="n">
        <v>2</v>
      </c>
      <c r="C463" s="11" t="s">
        <v>264</v>
      </c>
      <c r="D463" s="8" t="s">
        <v>265</v>
      </c>
      <c r="E463" s="8" t="s">
        <v>26</v>
      </c>
      <c r="F463" s="8" t="s">
        <v>266</v>
      </c>
      <c r="G463" s="8" t="s">
        <v>28</v>
      </c>
      <c r="H463" s="11" t="s">
        <v>29</v>
      </c>
      <c r="I463" s="11" t="n">
        <v>16</v>
      </c>
      <c r="J463" s="11" t="s">
        <v>33</v>
      </c>
      <c r="K463" s="10" t="str">
        <f aca="false">G463</f>
        <v>Grundkurs</v>
      </c>
      <c r="L463" s="11" t="s">
        <v>34</v>
      </c>
      <c r="M463" s="11" t="str">
        <f aca="false">B463&amp;"_"&amp;F463&amp;"_"&amp;H463&amp;"_"&amp;I463&amp;J463</f>
        <v>2_x2_1x_G_16a</v>
      </c>
      <c r="N463" s="11" t="str">
        <f aca="false">A463&amp;"-"&amp;B463&amp;"-"&amp;F463&amp;"-"&amp;H463&amp;"-"&amp;I463&amp;J463</f>
        <v>9789152302484-2-x2_1x-G-16a</v>
      </c>
      <c r="O463" s="13" t="s">
        <v>261</v>
      </c>
      <c r="P463" s="11"/>
      <c r="Q463" s="12" t="str">
        <f aca="false">INDEX([1]Freelancer!$A$1140:$J$2572,MATCH(Лист1!M463,[1]Freelancer!$G$1140:$G$2572,0),9)</f>
        <v>Använd grafen till höger när du löser uppgiften. Vilket värde har $y$ när $x = 0$</v>
      </c>
      <c r="R463" s="8" t="str">
        <f aca="false">IF(INDEX([1]Freelancer!$A$1140:$J$2572,MATCH(Лист1!M463,[1]Freelancer!$G$1140:$G$2572,0),10)=0,"",INDEX([1]Freelancer!$A$1140:$J$2572,MATCH(Лист1!M463,[1]Freelancer!$G$1140:$G$2572,0),10))</f>
        <v>MD9_48_1</v>
      </c>
      <c r="S463" s="13" t="s">
        <v>140</v>
      </c>
      <c r="T463" s="13" t="str">
        <f aca="false">"y"&amp;S463&amp;"y"</f>
        <v>y2_19_5y</v>
      </c>
      <c r="U463" s="13" t="str">
        <f aca="false">INDEX([1]Lista!$O$2:$S$206,MATCH(Лист1!T463,[1]Lista!$P$2:$P$206,0),3)</f>
        <v>Procent - Jämförelser</v>
      </c>
      <c r="V463" s="13" t="str">
        <f aca="false">INDEX([1]Lista!$O$2:$S$206,MATCH(Лист1!T463,[1]Lista!$P$2:$P$206,0),4)</f>
        <v>SF_2_19</v>
      </c>
      <c r="W463" s="13" t="str">
        <f aca="false">INDEX([1]Lista!$O$2:$S$206,MATCH(Лист1!T463,[1]Lista!$P$2:$P$206,0),5)</f>
        <v>Procent</v>
      </c>
      <c r="X463" s="14" t="s">
        <v>32</v>
      </c>
    </row>
    <row r="464" customFormat="false" ht="23.85" hidden="false" customHeight="false" outlineLevel="0" collapsed="false">
      <c r="A464" s="7" t="n">
        <v>9789152302484</v>
      </c>
      <c r="B464" s="11" t="n">
        <v>2</v>
      </c>
      <c r="C464" s="11" t="s">
        <v>264</v>
      </c>
      <c r="D464" s="8" t="s">
        <v>265</v>
      </c>
      <c r="E464" s="8" t="s">
        <v>26</v>
      </c>
      <c r="F464" s="8" t="s">
        <v>266</v>
      </c>
      <c r="G464" s="8" t="s">
        <v>28</v>
      </c>
      <c r="H464" s="11" t="s">
        <v>29</v>
      </c>
      <c r="I464" s="11" t="n">
        <v>16</v>
      </c>
      <c r="J464" s="11" t="s">
        <v>36</v>
      </c>
      <c r="K464" s="10" t="str">
        <f aca="false">G464</f>
        <v>Grundkurs</v>
      </c>
      <c r="L464" s="11" t="s">
        <v>34</v>
      </c>
      <c r="M464" s="11" t="str">
        <f aca="false">B464&amp;"_"&amp;F464&amp;"_"&amp;H464&amp;"_"&amp;I464&amp;J464</f>
        <v>2_x2_1x_G_16b</v>
      </c>
      <c r="N464" s="11" t="str">
        <f aca="false">A464&amp;"-"&amp;B464&amp;"-"&amp;F464&amp;"-"&amp;H464&amp;"-"&amp;I464&amp;J464</f>
        <v>9789152302484-2-x2_1x-G-16b</v>
      </c>
      <c r="O464" s="13" t="s">
        <v>261</v>
      </c>
      <c r="P464" s="11"/>
      <c r="Q464" s="12" t="str">
        <f aca="false">INDEX([1]Freelancer!$A$1140:$J$2572,MATCH(Лист1!M464,[1]Freelancer!$G$1140:$G$2572,0),9)</f>
        <v>Använd grafen till höger när du löser uppgiften. Vilket värde har $y$ när $x = 3$</v>
      </c>
      <c r="R464" s="8" t="str">
        <f aca="false">IF(INDEX([1]Freelancer!$A$1140:$J$2572,MATCH(Лист1!M464,[1]Freelancer!$G$1140:$G$2572,0),10)=0,"",INDEX([1]Freelancer!$A$1140:$J$2572,MATCH(Лист1!M464,[1]Freelancer!$G$1140:$G$2572,0),10))</f>
        <v>MD9_48_1</v>
      </c>
      <c r="S464" s="13" t="s">
        <v>195</v>
      </c>
      <c r="T464" s="13" t="str">
        <f aca="false">"y"&amp;S464&amp;"y"</f>
        <v>y2_1y</v>
      </c>
      <c r="U464" s="13" t="str">
        <f aca="false">INDEX([1]Lista!$O$2:$S$206,MATCH(Лист1!T464,[1]Lista!$P$2:$P$206,0),3)</f>
        <v>Andragradsfunktionen</v>
      </c>
      <c r="V464" s="13" t="str">
        <f aca="false">INDEX([1]Lista!$O$2:$S$206,MATCH(Лист1!T464,[1]Lista!$P$2:$P$206,0),4)</f>
        <v>SF_2_1</v>
      </c>
      <c r="W464" s="13" t="str">
        <f aca="false">INDEX([1]Lista!$O$2:$S$206,MATCH(Лист1!T464,[1]Lista!$P$2:$P$206,0),5)</f>
        <v>Andragradsfunktionen</v>
      </c>
      <c r="X464" s="14" t="s">
        <v>32</v>
      </c>
    </row>
    <row r="465" customFormat="false" ht="23.85" hidden="false" customHeight="false" outlineLevel="0" collapsed="false">
      <c r="A465" s="7" t="n">
        <v>9789152302484</v>
      </c>
      <c r="B465" s="11" t="n">
        <v>2</v>
      </c>
      <c r="C465" s="11" t="s">
        <v>264</v>
      </c>
      <c r="D465" s="8" t="s">
        <v>265</v>
      </c>
      <c r="E465" s="8" t="s">
        <v>26</v>
      </c>
      <c r="F465" s="8" t="s">
        <v>266</v>
      </c>
      <c r="G465" s="8" t="s">
        <v>28</v>
      </c>
      <c r="H465" s="11" t="s">
        <v>29</v>
      </c>
      <c r="I465" s="11" t="n">
        <v>16</v>
      </c>
      <c r="J465" s="11" t="s">
        <v>38</v>
      </c>
      <c r="K465" s="10" t="str">
        <f aca="false">G465</f>
        <v>Grundkurs</v>
      </c>
      <c r="L465" s="11" t="s">
        <v>34</v>
      </c>
      <c r="M465" s="11" t="str">
        <f aca="false">B465&amp;"_"&amp;F465&amp;"_"&amp;H465&amp;"_"&amp;I465&amp;J465</f>
        <v>2_x2_1x_G_16c</v>
      </c>
      <c r="N465" s="11" t="str">
        <f aca="false">A465&amp;"-"&amp;B465&amp;"-"&amp;F465&amp;"-"&amp;H465&amp;"-"&amp;I465&amp;J465</f>
        <v>9789152302484-2-x2_1x-G-16c</v>
      </c>
      <c r="O465" s="13" t="s">
        <v>261</v>
      </c>
      <c r="P465" s="11"/>
      <c r="Q465" s="12" t="str">
        <f aca="false">INDEX([1]Freelancer!$A$1140:$J$2572,MATCH(Лист1!M465,[1]Freelancer!$G$1140:$G$2572,0),9)</f>
        <v>Använd grafen till höger när du löser uppgiften. Vilket värde har $y$ när $x = -2$</v>
      </c>
      <c r="R465" s="8" t="str">
        <f aca="false">IF(INDEX([1]Freelancer!$A$1140:$J$2572,MATCH(Лист1!M465,[1]Freelancer!$G$1140:$G$2572,0),10)=0,"",INDEX([1]Freelancer!$A$1140:$J$2572,MATCH(Лист1!M465,[1]Freelancer!$G$1140:$G$2572,0),10))</f>
        <v>MD9_48_1</v>
      </c>
      <c r="S465" s="13" t="s">
        <v>155</v>
      </c>
      <c r="T465" s="13" t="str">
        <f aca="false">"y"&amp;S465&amp;"y"</f>
        <v>y1_16_7y</v>
      </c>
      <c r="U465" s="13" t="str">
        <f aca="false">INDEX([1]Lista!$O$2:$S$206,MATCH(Лист1!T465,[1]Lista!$P$2:$P$206,0),3)</f>
        <v>Räta linjen - parallella &amp; vinkelräta linjer</v>
      </c>
      <c r="V465" s="13" t="str">
        <f aca="false">INDEX([1]Lista!$O$2:$S$206,MATCH(Лист1!T465,[1]Lista!$P$2:$P$206,0),4)</f>
        <v>T_1_16</v>
      </c>
      <c r="W465" s="13" t="str">
        <f aca="false">INDEX([1]Lista!$O$2:$S$206,MATCH(Лист1!T465,[1]Lista!$P$2:$P$206,0),5)</f>
        <v>Räta linjen</v>
      </c>
      <c r="X465" s="14" t="s">
        <v>32</v>
      </c>
    </row>
    <row r="466" customFormat="false" ht="23.85" hidden="false" customHeight="false" outlineLevel="0" collapsed="false">
      <c r="A466" s="7" t="n">
        <v>9789152302484</v>
      </c>
      <c r="B466" s="11" t="n">
        <v>2</v>
      </c>
      <c r="C466" s="11" t="s">
        <v>264</v>
      </c>
      <c r="D466" s="8" t="s">
        <v>265</v>
      </c>
      <c r="E466" s="8" t="s">
        <v>26</v>
      </c>
      <c r="F466" s="8" t="s">
        <v>266</v>
      </c>
      <c r="G466" s="8" t="s">
        <v>28</v>
      </c>
      <c r="H466" s="11" t="s">
        <v>29</v>
      </c>
      <c r="I466" s="11" t="n">
        <v>17</v>
      </c>
      <c r="J466" s="11" t="s">
        <v>33</v>
      </c>
      <c r="K466" s="10" t="str">
        <f aca="false">G466</f>
        <v>Grundkurs</v>
      </c>
      <c r="L466" s="11" t="s">
        <v>30</v>
      </c>
      <c r="M466" s="11" t="str">
        <f aca="false">B466&amp;"_"&amp;F466&amp;"_"&amp;H466&amp;"_"&amp;I466&amp;J466</f>
        <v>2_x2_1x_G_17a</v>
      </c>
      <c r="N466" s="11" t="str">
        <f aca="false">A466&amp;"-"&amp;B466&amp;"-"&amp;F466&amp;"-"&amp;H466&amp;"-"&amp;I466&amp;J466</f>
        <v>9789152302484-2-x2_1x-G-17a</v>
      </c>
      <c r="O466" s="13" t="s">
        <v>261</v>
      </c>
      <c r="P466" s="11"/>
      <c r="Q466" s="12" t="str">
        <f aca="false">INDEX([1]Freelancer!$A$1140:$J$2572,MATCH(Лист1!M466,[1]Freelancer!$G$1140:$G$2572,0),9)</f>
        <v>Du har funktionen $y - x + 5$. Beräkna värdet för $y$ när $x = 0$</v>
      </c>
      <c r="R466" s="8"/>
      <c r="S466" s="13" t="s">
        <v>46</v>
      </c>
      <c r="T466" s="13" t="str">
        <f aca="false">"y"&amp;S466&amp;"y"</f>
        <v>y3_2_5y</v>
      </c>
      <c r="U466" s="13" t="str">
        <f aca="false">INDEX([1]Lista!$O$2:$S$206,MATCH(Лист1!T466,[1]Lista!$P$2:$P$206,0),3)</f>
        <v>Statistik - Lägesmått</v>
      </c>
      <c r="V466" s="13" t="str">
        <f aca="false">INDEX([1]Lista!$O$2:$S$206,MATCH(Лист1!T466,[1]Lista!$P$2:$P$206,0),4)</f>
        <v>SS_3_2</v>
      </c>
      <c r="W466" s="13" t="str">
        <f aca="false">INDEX([1]Lista!$O$2:$S$206,MATCH(Лист1!T466,[1]Lista!$P$2:$P$206,0),5)</f>
        <v>Statistik</v>
      </c>
      <c r="X466" s="14" t="s">
        <v>32</v>
      </c>
    </row>
    <row r="467" customFormat="false" ht="23.85" hidden="false" customHeight="false" outlineLevel="0" collapsed="false">
      <c r="A467" s="7" t="n">
        <v>9789152302484</v>
      </c>
      <c r="B467" s="11" t="n">
        <v>2</v>
      </c>
      <c r="C467" s="11" t="s">
        <v>264</v>
      </c>
      <c r="D467" s="8" t="s">
        <v>265</v>
      </c>
      <c r="E467" s="8" t="s">
        <v>26</v>
      </c>
      <c r="F467" s="8" t="s">
        <v>266</v>
      </c>
      <c r="G467" s="8" t="s">
        <v>28</v>
      </c>
      <c r="H467" s="11" t="s">
        <v>29</v>
      </c>
      <c r="I467" s="11" t="n">
        <v>17</v>
      </c>
      <c r="J467" s="11" t="s">
        <v>36</v>
      </c>
      <c r="K467" s="10" t="str">
        <f aca="false">G467</f>
        <v>Grundkurs</v>
      </c>
      <c r="L467" s="11" t="s">
        <v>30</v>
      </c>
      <c r="M467" s="11" t="str">
        <f aca="false">B467&amp;"_"&amp;F467&amp;"_"&amp;H467&amp;"_"&amp;I467&amp;J467</f>
        <v>2_x2_1x_G_17b</v>
      </c>
      <c r="N467" s="11" t="str">
        <f aca="false">A467&amp;"-"&amp;B467&amp;"-"&amp;F467&amp;"-"&amp;H467&amp;"-"&amp;I467&amp;J467</f>
        <v>9789152302484-2-x2_1x-G-17b</v>
      </c>
      <c r="O467" s="13" t="s">
        <v>261</v>
      </c>
      <c r="P467" s="11"/>
      <c r="Q467" s="12" t="str">
        <f aca="false">INDEX([1]Freelancer!$A$1140:$J$2572,MATCH(Лист1!M467,[1]Freelancer!$G$1140:$G$2572,0),9)</f>
        <v>Du har funktionen $y - x + 5$. Beräkna värdet för $y$ när $x = 2$</v>
      </c>
      <c r="R467" s="8"/>
      <c r="S467" s="13" t="s">
        <v>112</v>
      </c>
      <c r="T467" s="13" t="str">
        <f aca="false">"y"&amp;S467&amp;"y"</f>
        <v>y4_21y</v>
      </c>
      <c r="U467" s="13" t="str">
        <f aca="false">INDEX([1]Lista!$O$2:$S$206,MATCH(Лист1!T467,[1]Lista!$P$2:$P$206,0),3)</f>
        <v>Triangeln</v>
      </c>
      <c r="V467" s="13" t="str">
        <f aca="false">INDEX([1]Lista!$O$2:$S$206,MATCH(Лист1!T467,[1]Lista!$P$2:$P$206,0),4)</f>
        <v>G_4_21</v>
      </c>
      <c r="W467" s="13" t="str">
        <f aca="false">INDEX([1]Lista!$O$2:$S$206,MATCH(Лист1!T467,[1]Lista!$P$2:$P$206,0),5)</f>
        <v>Triangeln</v>
      </c>
      <c r="X467" s="14" t="s">
        <v>32</v>
      </c>
    </row>
    <row r="468" customFormat="false" ht="23.85" hidden="false" customHeight="false" outlineLevel="0" collapsed="false">
      <c r="A468" s="7" t="n">
        <v>9789152302484</v>
      </c>
      <c r="B468" s="11" t="n">
        <v>2</v>
      </c>
      <c r="C468" s="11" t="s">
        <v>264</v>
      </c>
      <c r="D468" s="8" t="s">
        <v>265</v>
      </c>
      <c r="E468" s="8" t="s">
        <v>26</v>
      </c>
      <c r="F468" s="8" t="s">
        <v>266</v>
      </c>
      <c r="G468" s="8" t="s">
        <v>28</v>
      </c>
      <c r="H468" s="11" t="s">
        <v>29</v>
      </c>
      <c r="I468" s="11" t="n">
        <v>17</v>
      </c>
      <c r="J468" s="11" t="s">
        <v>38</v>
      </c>
      <c r="K468" s="10" t="str">
        <f aca="false">G468</f>
        <v>Grundkurs</v>
      </c>
      <c r="L468" s="11" t="s">
        <v>30</v>
      </c>
      <c r="M468" s="11" t="str">
        <f aca="false">B468&amp;"_"&amp;F468&amp;"_"&amp;H468&amp;"_"&amp;I468&amp;J468</f>
        <v>2_x2_1x_G_17c</v>
      </c>
      <c r="N468" s="11" t="str">
        <f aca="false">A468&amp;"-"&amp;B468&amp;"-"&amp;F468&amp;"-"&amp;H468&amp;"-"&amp;I468&amp;J468</f>
        <v>9789152302484-2-x2_1x-G-17c</v>
      </c>
      <c r="O468" s="13" t="s">
        <v>261</v>
      </c>
      <c r="P468" s="11"/>
      <c r="Q468" s="12" t="str">
        <f aca="false">INDEX([1]Freelancer!$A$1140:$J$2572,MATCH(Лист1!M468,[1]Freelancer!$G$1140:$G$2572,0),9)</f>
        <v>Du har funktionen $y - x + 5$. Beräkna värdet för $y$ när $x = -3$</v>
      </c>
      <c r="R468" s="8"/>
      <c r="S468" s="13" t="s">
        <v>271</v>
      </c>
      <c r="T468" s="13" t="str">
        <f aca="false">"y"&amp;S468&amp;"y"</f>
        <v>y1_17_11y</v>
      </c>
      <c r="U468" s="13" t="str">
        <f aca="false">INDEX([1]Lista!$O$2:$S$206,MATCH(Лист1!T468,[1]Lista!$P$2:$P$206,0),3)</f>
        <v>Tal - Värdesiffror</v>
      </c>
      <c r="V468" s="13" t="str">
        <f aca="false">INDEX([1]Lista!$O$2:$S$206,MATCH(Лист1!T468,[1]Lista!$P$2:$P$206,0),4)</f>
        <v>T_1_17</v>
      </c>
      <c r="W468" s="13" t="str">
        <f aca="false">INDEX([1]Lista!$O$2:$S$206,MATCH(Лист1!T468,[1]Lista!$P$2:$P$206,0),5)</f>
        <v>Tal</v>
      </c>
      <c r="X468" s="14" t="s">
        <v>32</v>
      </c>
    </row>
    <row r="469" customFormat="false" ht="23.85" hidden="false" customHeight="false" outlineLevel="0" collapsed="false">
      <c r="A469" s="7" t="n">
        <v>9789152302484</v>
      </c>
      <c r="B469" s="11" t="n">
        <v>2</v>
      </c>
      <c r="C469" s="11" t="s">
        <v>264</v>
      </c>
      <c r="D469" s="8" t="s">
        <v>265</v>
      </c>
      <c r="E469" s="8" t="s">
        <v>26</v>
      </c>
      <c r="F469" s="8" t="s">
        <v>266</v>
      </c>
      <c r="G469" s="8" t="s">
        <v>28</v>
      </c>
      <c r="H469" s="11" t="s">
        <v>29</v>
      </c>
      <c r="I469" s="11" t="n">
        <v>18</v>
      </c>
      <c r="J469" s="11" t="s">
        <v>33</v>
      </c>
      <c r="K469" s="10" t="str">
        <f aca="false">G469</f>
        <v>Grundkurs</v>
      </c>
      <c r="L469" s="11" t="s">
        <v>34</v>
      </c>
      <c r="M469" s="11" t="str">
        <f aca="false">B469&amp;"_"&amp;F469&amp;"_"&amp;H469&amp;"_"&amp;I469&amp;J469</f>
        <v>2_x2_1x_G_18a</v>
      </c>
      <c r="N469" s="11" t="str">
        <f aca="false">A469&amp;"-"&amp;B469&amp;"-"&amp;F469&amp;"-"&amp;H469&amp;"-"&amp;I469&amp;J469</f>
        <v>9789152302484-2-x2_1x-G-18a</v>
      </c>
      <c r="O469" s="13" t="s">
        <v>261</v>
      </c>
      <c r="P469" s="11"/>
      <c r="Q469" s="12" t="str">
        <f aca="false">INDEX([1]Freelancer!$A$1140:$J$2572,MATCH(Лист1!M469,[1]Freelancer!$G$1140:$G$2572,0),9)</f>
        <v>Du har funktionen $y - 2x - 3$. Beräkna värdet för $y$ när $x = 0$</v>
      </c>
      <c r="R469" s="8"/>
      <c r="S469" s="13" t="s">
        <v>149</v>
      </c>
      <c r="T469" s="13" t="str">
        <f aca="false">"y"&amp;S469&amp;"y"</f>
        <v>y4_15y</v>
      </c>
      <c r="U469" s="13" t="str">
        <f aca="false">INDEX([1]Lista!$O$2:$S$206,MATCH(Лист1!T469,[1]Lista!$P$2:$P$206,0),3)</f>
        <v>Volym &amp; olika sorters kroppar</v>
      </c>
      <c r="V469" s="13" t="str">
        <f aca="false">INDEX([1]Lista!$O$2:$S$206,MATCH(Лист1!T469,[1]Lista!$P$2:$P$206,0),4)</f>
        <v>G_4_15</v>
      </c>
      <c r="W469" s="13" t="str">
        <f aca="false">INDEX([1]Lista!$O$2:$S$206,MATCH(Лист1!T469,[1]Lista!$P$2:$P$206,0),5)</f>
        <v>Volym &amp; olika sorters kroppar</v>
      </c>
      <c r="X469" s="14" t="s">
        <v>32</v>
      </c>
    </row>
    <row r="470" customFormat="false" ht="23.85" hidden="false" customHeight="false" outlineLevel="0" collapsed="false">
      <c r="A470" s="7" t="n">
        <v>9789152302484</v>
      </c>
      <c r="B470" s="11" t="n">
        <v>2</v>
      </c>
      <c r="C470" s="11" t="s">
        <v>264</v>
      </c>
      <c r="D470" s="8" t="s">
        <v>265</v>
      </c>
      <c r="E470" s="8" t="s">
        <v>26</v>
      </c>
      <c r="F470" s="8" t="s">
        <v>266</v>
      </c>
      <c r="G470" s="8" t="s">
        <v>28</v>
      </c>
      <c r="H470" s="11" t="s">
        <v>29</v>
      </c>
      <c r="I470" s="11" t="n">
        <v>18</v>
      </c>
      <c r="J470" s="11" t="s">
        <v>36</v>
      </c>
      <c r="K470" s="10" t="str">
        <f aca="false">G470</f>
        <v>Grundkurs</v>
      </c>
      <c r="L470" s="11" t="s">
        <v>34</v>
      </c>
      <c r="M470" s="11" t="str">
        <f aca="false">B470&amp;"_"&amp;F470&amp;"_"&amp;H470&amp;"_"&amp;I470&amp;J470</f>
        <v>2_x2_1x_G_18b</v>
      </c>
      <c r="N470" s="11" t="str">
        <f aca="false">A470&amp;"-"&amp;B470&amp;"-"&amp;F470&amp;"-"&amp;H470&amp;"-"&amp;I470&amp;J470</f>
        <v>9789152302484-2-x2_1x-G-18b</v>
      </c>
      <c r="O470" s="13" t="s">
        <v>278</v>
      </c>
      <c r="P470" s="11"/>
      <c r="Q470" s="12" t="str">
        <f aca="false">INDEX([1]Freelancer!$A$1140:$J$2572,MATCH(Лист1!M470,[1]Freelancer!$G$1140:$G$2572,0),9)</f>
        <v>Du har funktionen $y - 2x - 3$. Beräkna värdet för $y$ när $x = 4$</v>
      </c>
      <c r="R470" s="8"/>
      <c r="S470" s="13" t="s">
        <v>279</v>
      </c>
      <c r="T470" s="13" t="str">
        <f aca="false">"y"&amp;S470&amp;"y"</f>
        <v>y3_1_7y</v>
      </c>
      <c r="U470" s="13" t="str">
        <f aca="false">INDEX([1]Lista!$O$2:$S$206,MATCH(Лист1!T470,[1]Lista!$P$2:$P$206,0),3)</f>
        <v>Sannolikhetslära - Komplementhändelse</v>
      </c>
      <c r="V470" s="13" t="str">
        <f aca="false">INDEX([1]Lista!$O$2:$S$206,MATCH(Лист1!T470,[1]Lista!$P$2:$P$206,0),4)</f>
        <v>SS_3_1</v>
      </c>
      <c r="W470" s="13" t="str">
        <f aca="false">INDEX([1]Lista!$O$2:$S$206,MATCH(Лист1!T470,[1]Lista!$P$2:$P$206,0),5)</f>
        <v>Sannolikhetslära</v>
      </c>
      <c r="X470" s="14" t="s">
        <v>32</v>
      </c>
    </row>
    <row r="471" customFormat="false" ht="23.85" hidden="false" customHeight="false" outlineLevel="0" collapsed="false">
      <c r="A471" s="7" t="n">
        <v>9789152302484</v>
      </c>
      <c r="B471" s="11" t="n">
        <v>2</v>
      </c>
      <c r="C471" s="11" t="s">
        <v>264</v>
      </c>
      <c r="D471" s="8" t="s">
        <v>265</v>
      </c>
      <c r="E471" s="8" t="s">
        <v>26</v>
      </c>
      <c r="F471" s="8" t="s">
        <v>266</v>
      </c>
      <c r="G471" s="8" t="s">
        <v>28</v>
      </c>
      <c r="H471" s="11" t="s">
        <v>29</v>
      </c>
      <c r="I471" s="11" t="n">
        <v>18</v>
      </c>
      <c r="J471" s="11" t="s">
        <v>38</v>
      </c>
      <c r="K471" s="10" t="str">
        <f aca="false">G471</f>
        <v>Grundkurs</v>
      </c>
      <c r="L471" s="11" t="s">
        <v>34</v>
      </c>
      <c r="M471" s="11" t="str">
        <f aca="false">B471&amp;"_"&amp;F471&amp;"_"&amp;H471&amp;"_"&amp;I471&amp;J471</f>
        <v>2_x2_1x_G_18c</v>
      </c>
      <c r="N471" s="11" t="str">
        <f aca="false">A471&amp;"-"&amp;B471&amp;"-"&amp;F471&amp;"-"&amp;H471&amp;"-"&amp;I471&amp;J471</f>
        <v>9789152302484-2-x2_1x-G-18c</v>
      </c>
      <c r="O471" s="13" t="s">
        <v>278</v>
      </c>
      <c r="P471" s="11"/>
      <c r="Q471" s="12" t="str">
        <f aca="false">INDEX([1]Freelancer!$A$1140:$J$2572,MATCH(Лист1!M471,[1]Freelancer!$G$1140:$G$2572,0),9)</f>
        <v>Du har funktionen $y - 2x - 3$. Beräkna värdet för $y$ när $x = -1$</v>
      </c>
      <c r="R471" s="8"/>
      <c r="S471" s="13" t="s">
        <v>276</v>
      </c>
      <c r="T471" s="13" t="str">
        <f aca="false">"y"&amp;S471&amp;"y"</f>
        <v>y4_4_1y</v>
      </c>
      <c r="U471" s="13" t="str">
        <f aca="false">INDEX([1]Lista!$O$2:$S$206,MATCH(Лист1!T471,[1]Lista!$P$2:$P$206,0),3)</f>
        <v>Cirkeln - Omkrets &amp; Area</v>
      </c>
      <c r="V471" s="13" t="str">
        <f aca="false">INDEX([1]Lista!$O$2:$S$206,MATCH(Лист1!T471,[1]Lista!$P$2:$P$206,0),4)</f>
        <v>G_4_4</v>
      </c>
      <c r="W471" s="13" t="str">
        <f aca="false">INDEX([1]Lista!$O$2:$S$206,MATCH(Лист1!T471,[1]Lista!$P$2:$P$206,0),5)</f>
        <v>Cirkeln</v>
      </c>
      <c r="X471" s="14" t="s">
        <v>32</v>
      </c>
    </row>
    <row r="472" customFormat="false" ht="35.05" hidden="false" customHeight="false" outlineLevel="0" collapsed="false">
      <c r="A472" s="7" t="n">
        <v>9789152302484</v>
      </c>
      <c r="B472" s="11" t="n">
        <v>2</v>
      </c>
      <c r="C472" s="11" t="s">
        <v>264</v>
      </c>
      <c r="D472" s="8" t="s">
        <v>265</v>
      </c>
      <c r="E472" s="8" t="s">
        <v>26</v>
      </c>
      <c r="F472" s="8" t="s">
        <v>266</v>
      </c>
      <c r="G472" s="8" t="s">
        <v>28</v>
      </c>
      <c r="H472" s="11" t="s">
        <v>29</v>
      </c>
      <c r="I472" s="11" t="n">
        <v>19</v>
      </c>
      <c r="J472" s="11" t="s">
        <v>33</v>
      </c>
      <c r="K472" s="10" t="str">
        <f aca="false">G472</f>
        <v>Grundkurs</v>
      </c>
      <c r="L472" s="11" t="s">
        <v>30</v>
      </c>
      <c r="M472" s="11" t="str">
        <f aca="false">B472&amp;"_"&amp;F472&amp;"_"&amp;H472&amp;"_"&amp;I472&amp;J472</f>
        <v>2_x2_1x_G_19a</v>
      </c>
      <c r="N472" s="11" t="str">
        <f aca="false">A472&amp;"-"&amp;B472&amp;"-"&amp;F472&amp;"-"&amp;H472&amp;"-"&amp;I472&amp;J472</f>
        <v>9789152302484-2-x2_1x-G-19a</v>
      </c>
      <c r="O472" s="13" t="s">
        <v>270</v>
      </c>
      <c r="P472" s="11"/>
      <c r="Q472" s="12" t="str">
        <f aca="false">INDEX([1]Freelancer!$A$1140:$J$2572,MATCH(Лист1!M472,[1]Freelancer!$G$1140:$G$2572,0),9)</f>
        <v>Tabellen visar sambandet mellan $x$-värde och $y$-värde hos en linjär funktion. Beskriv funktionen med ord och med en formel.</v>
      </c>
      <c r="R472" s="8" t="str">
        <f aca="false">IF(INDEX([1]Freelancer!$A$1140:$J$2572,MATCH(Лист1!M472,[1]Freelancer!$G$1140:$G$2572,0),10)=0,"",INDEX([1]Freelancer!$A$1140:$J$2572,MATCH(Лист1!M472,[1]Freelancer!$G$1140:$G$2572,0),10))</f>
        <v>MD9_48_2</v>
      </c>
      <c r="S472" s="13" t="s">
        <v>154</v>
      </c>
      <c r="T472" s="13" t="str">
        <f aca="false">"y"&amp;S472&amp;"y"</f>
        <v>y4_22_11y</v>
      </c>
      <c r="U472" s="13" t="str">
        <f aca="false">INDEX([1]Lista!$O$2:$S$206,MATCH(Лист1!T472,[1]Lista!$P$2:$P$206,0),3)</f>
        <v>Trigonometri - Sinus, Cosinus &amp; Tangens</v>
      </c>
      <c r="V472" s="13" t="str">
        <f aca="false">INDEX([1]Lista!$O$2:$S$206,MATCH(Лист1!T472,[1]Lista!$P$2:$P$206,0),4)</f>
        <v>G_4_22</v>
      </c>
      <c r="W472" s="13" t="str">
        <f aca="false">INDEX([1]Lista!$O$2:$S$206,MATCH(Лист1!T472,[1]Lista!$P$2:$P$206,0),5)</f>
        <v>Trigonometri</v>
      </c>
      <c r="X472" s="14" t="s">
        <v>32</v>
      </c>
    </row>
    <row r="473" customFormat="false" ht="35.05" hidden="false" customHeight="false" outlineLevel="0" collapsed="false">
      <c r="A473" s="7" t="n">
        <v>9789152302484</v>
      </c>
      <c r="B473" s="11" t="n">
        <v>2</v>
      </c>
      <c r="C473" s="11" t="s">
        <v>264</v>
      </c>
      <c r="D473" s="8" t="s">
        <v>265</v>
      </c>
      <c r="E473" s="8" t="s">
        <v>26</v>
      </c>
      <c r="F473" s="8" t="s">
        <v>266</v>
      </c>
      <c r="G473" s="8" t="s">
        <v>28</v>
      </c>
      <c r="H473" s="11" t="s">
        <v>29</v>
      </c>
      <c r="I473" s="11" t="n">
        <v>19</v>
      </c>
      <c r="J473" s="11" t="s">
        <v>36</v>
      </c>
      <c r="K473" s="10" t="str">
        <f aca="false">G473</f>
        <v>Grundkurs</v>
      </c>
      <c r="L473" s="11" t="s">
        <v>30</v>
      </c>
      <c r="M473" s="11" t="str">
        <f aca="false">B473&amp;"_"&amp;F473&amp;"_"&amp;H473&amp;"_"&amp;I473&amp;J473</f>
        <v>2_x2_1x_G_19b</v>
      </c>
      <c r="N473" s="11" t="str">
        <f aca="false">A473&amp;"-"&amp;B473&amp;"-"&amp;F473&amp;"-"&amp;H473&amp;"-"&amp;I473&amp;J473</f>
        <v>9789152302484-2-x2_1x-G-19b</v>
      </c>
      <c r="O473" s="13" t="s">
        <v>270</v>
      </c>
      <c r="P473" s="11"/>
      <c r="Q473" s="12" t="str">
        <f aca="false">INDEX([1]Freelancer!$A$1140:$J$2572,MATCH(Лист1!M473,[1]Freelancer!$G$1140:$G$2572,0),9)</f>
        <v>Tabellen visar sambandet mellan $x$-värde och $y$-värde hos en linjär funktion. Beskriv funktionen med ord och med en formel.</v>
      </c>
      <c r="R473" s="8" t="str">
        <f aca="false">IF(INDEX([1]Freelancer!$A$1140:$J$2572,MATCH(Лист1!M473,[1]Freelancer!$G$1140:$G$2572,0),10)=0,"",INDEX([1]Freelancer!$A$1140:$J$2572,MATCH(Лист1!M473,[1]Freelancer!$G$1140:$G$2572,0),10))</f>
        <v>MD9_48_3</v>
      </c>
      <c r="S473" s="13" t="s">
        <v>35</v>
      </c>
      <c r="T473" s="13" t="str">
        <f aca="false">"y"&amp;S473&amp;"y"</f>
        <v>y2_19_3y</v>
      </c>
      <c r="U473" s="13" t="str">
        <f aca="false">INDEX([1]Lista!$O$2:$S$206,MATCH(Лист1!T473,[1]Lista!$P$2:$P$206,0),3)</f>
        <v>Procent - Företagsekonomi/budgetering</v>
      </c>
      <c r="V473" s="13" t="str">
        <f aca="false">INDEX([1]Lista!$O$2:$S$206,MATCH(Лист1!T473,[1]Lista!$P$2:$P$206,0),4)</f>
        <v>SF_2_19</v>
      </c>
      <c r="W473" s="13" t="str">
        <f aca="false">INDEX([1]Lista!$O$2:$S$206,MATCH(Лист1!T473,[1]Lista!$P$2:$P$206,0),5)</f>
        <v>Procent</v>
      </c>
      <c r="X473" s="14" t="s">
        <v>32</v>
      </c>
    </row>
    <row r="474" customFormat="false" ht="35.05" hidden="false" customHeight="false" outlineLevel="0" collapsed="false">
      <c r="A474" s="7" t="n">
        <v>9789152302484</v>
      </c>
      <c r="B474" s="11" t="n">
        <v>2</v>
      </c>
      <c r="C474" s="11" t="s">
        <v>264</v>
      </c>
      <c r="D474" s="8" t="s">
        <v>265</v>
      </c>
      <c r="E474" s="8" t="s">
        <v>26</v>
      </c>
      <c r="F474" s="8" t="s">
        <v>266</v>
      </c>
      <c r="G474" s="8" t="s">
        <v>28</v>
      </c>
      <c r="H474" s="11" t="s">
        <v>29</v>
      </c>
      <c r="I474" s="11" t="n">
        <v>19</v>
      </c>
      <c r="J474" s="11" t="s">
        <v>38</v>
      </c>
      <c r="K474" s="10" t="str">
        <f aca="false">G474</f>
        <v>Grundkurs</v>
      </c>
      <c r="L474" s="11" t="s">
        <v>30</v>
      </c>
      <c r="M474" s="11" t="str">
        <f aca="false">B474&amp;"_"&amp;F474&amp;"_"&amp;H474&amp;"_"&amp;I474&amp;J474</f>
        <v>2_x2_1x_G_19c</v>
      </c>
      <c r="N474" s="11" t="str">
        <f aca="false">A474&amp;"-"&amp;B474&amp;"-"&amp;F474&amp;"-"&amp;H474&amp;"-"&amp;I474&amp;J474</f>
        <v>9789152302484-2-x2_1x-G-19c</v>
      </c>
      <c r="O474" s="13" t="s">
        <v>270</v>
      </c>
      <c r="P474" s="11"/>
      <c r="Q474" s="12" t="str">
        <f aca="false">INDEX([1]Freelancer!$A$1140:$J$2572,MATCH(Лист1!M474,[1]Freelancer!$G$1140:$G$2572,0),9)</f>
        <v>Tabellen visar sambandet mellan $x$-värde och $y$-värde hos en linjär funktion. Beskriv funktionen med ord och med en formel.</v>
      </c>
      <c r="R474" s="8" t="str">
        <f aca="false">IF(INDEX([1]Freelancer!$A$1140:$J$2572,MATCH(Лист1!M474,[1]Freelancer!$G$1140:$G$2572,0),10)=0,"",INDEX([1]Freelancer!$A$1140:$J$2572,MATCH(Лист1!M474,[1]Freelancer!$G$1140:$G$2572,0),10))</f>
        <v>MD9_48_4</v>
      </c>
      <c r="S474" s="13" t="s">
        <v>103</v>
      </c>
      <c r="T474" s="13" t="str">
        <f aca="false">"y"&amp;S474&amp;"y"</f>
        <v>y4_23_1y</v>
      </c>
      <c r="U474" s="13" t="str">
        <f aca="false">INDEX([1]Lista!$O$2:$S$206,MATCH(Лист1!T474,[1]Lista!$P$2:$P$206,0),3)</f>
        <v>Vektorer - Koordinatsystem</v>
      </c>
      <c r="V474" s="13" t="str">
        <f aca="false">INDEX([1]Lista!$O$2:$S$206,MATCH(Лист1!T474,[1]Lista!$P$2:$P$206,0),4)</f>
        <v>G_4_23</v>
      </c>
      <c r="W474" s="13" t="str">
        <f aca="false">INDEX([1]Lista!$O$2:$S$206,MATCH(Лист1!T474,[1]Lista!$P$2:$P$206,0),5)</f>
        <v>Vektorer</v>
      </c>
      <c r="X474" s="14" t="s">
        <v>32</v>
      </c>
    </row>
    <row r="475" customFormat="false" ht="35.05" hidden="false" customHeight="false" outlineLevel="0" collapsed="false">
      <c r="A475" s="7" t="n">
        <v>9789152302484</v>
      </c>
      <c r="B475" s="11" t="n">
        <v>2</v>
      </c>
      <c r="C475" s="11" t="s">
        <v>264</v>
      </c>
      <c r="D475" s="8" t="s">
        <v>265</v>
      </c>
      <c r="E475" s="8" t="s">
        <v>26</v>
      </c>
      <c r="F475" s="8" t="s">
        <v>266</v>
      </c>
      <c r="G475" s="8" t="s">
        <v>28</v>
      </c>
      <c r="H475" s="11" t="s">
        <v>29</v>
      </c>
      <c r="I475" s="11" t="n">
        <v>19</v>
      </c>
      <c r="J475" s="11" t="s">
        <v>40</v>
      </c>
      <c r="K475" s="10" t="str">
        <f aca="false">G475</f>
        <v>Grundkurs</v>
      </c>
      <c r="L475" s="11" t="s">
        <v>30</v>
      </c>
      <c r="M475" s="11" t="str">
        <f aca="false">B475&amp;"_"&amp;F475&amp;"_"&amp;H475&amp;"_"&amp;I475&amp;J475</f>
        <v>2_x2_1x_G_19d</v>
      </c>
      <c r="N475" s="11" t="str">
        <f aca="false">A475&amp;"-"&amp;B475&amp;"-"&amp;F475&amp;"-"&amp;H475&amp;"-"&amp;I475&amp;J475</f>
        <v>9789152302484-2-x2_1x-G-19d</v>
      </c>
      <c r="O475" s="13" t="s">
        <v>270</v>
      </c>
      <c r="P475" s="11"/>
      <c r="Q475" s="12" t="str">
        <f aca="false">INDEX([1]Freelancer!$A$1140:$J$2572,MATCH(Лист1!M475,[1]Freelancer!$G$1140:$G$2572,0),9)</f>
        <v>Tabellen visar sambandet mellan $x$-värde och $y$-värde hos en linjär funktion. Beskriv funktionen med ord och med en formel.</v>
      </c>
      <c r="R475" s="8" t="str">
        <f aca="false">IF(INDEX([1]Freelancer!$A$1140:$J$2572,MATCH(Лист1!M475,[1]Freelancer!$G$1140:$G$2572,0),10)=0,"",INDEX([1]Freelancer!$A$1140:$J$2572,MATCH(Лист1!M475,[1]Freelancer!$G$1140:$G$2572,0),10))</f>
        <v>MD9_48_5</v>
      </c>
      <c r="S475" s="13" t="s">
        <v>279</v>
      </c>
      <c r="T475" s="13" t="str">
        <f aca="false">"y"&amp;S475&amp;"y"</f>
        <v>y3_1_7y</v>
      </c>
      <c r="U475" s="13" t="str">
        <f aca="false">INDEX([1]Lista!$O$2:$S$206,MATCH(Лист1!T475,[1]Lista!$P$2:$P$206,0),3)</f>
        <v>Sannolikhetslära - Komplementhändelse</v>
      </c>
      <c r="V475" s="13" t="str">
        <f aca="false">INDEX([1]Lista!$O$2:$S$206,MATCH(Лист1!T475,[1]Lista!$P$2:$P$206,0),4)</f>
        <v>SS_3_1</v>
      </c>
      <c r="W475" s="13" t="str">
        <f aca="false">INDEX([1]Lista!$O$2:$S$206,MATCH(Лист1!T475,[1]Lista!$P$2:$P$206,0),5)</f>
        <v>Sannolikhetslära</v>
      </c>
      <c r="X475" s="14" t="s">
        <v>32</v>
      </c>
    </row>
    <row r="476" customFormat="false" ht="46.25" hidden="false" customHeight="false" outlineLevel="0" collapsed="false">
      <c r="A476" s="7" t="n">
        <v>9789152302484</v>
      </c>
      <c r="B476" s="11" t="n">
        <v>2</v>
      </c>
      <c r="C476" s="11" t="s">
        <v>264</v>
      </c>
      <c r="D476" s="8" t="s">
        <v>265</v>
      </c>
      <c r="E476" s="8" t="s">
        <v>26</v>
      </c>
      <c r="F476" s="8" t="s">
        <v>266</v>
      </c>
      <c r="G476" s="8" t="s">
        <v>28</v>
      </c>
      <c r="H476" s="11" t="s">
        <v>29</v>
      </c>
      <c r="I476" s="11" t="n">
        <v>20</v>
      </c>
      <c r="J476" s="11" t="s">
        <v>33</v>
      </c>
      <c r="K476" s="10" t="str">
        <f aca="false">G476</f>
        <v>Grundkurs</v>
      </c>
      <c r="L476" s="11" t="s">
        <v>34</v>
      </c>
      <c r="M476" s="11" t="str">
        <f aca="false">B476&amp;"_"&amp;F476&amp;"_"&amp;H476&amp;"_"&amp;I476&amp;J476</f>
        <v>2_x2_1x_G_20a</v>
      </c>
      <c r="N476" s="11" t="str">
        <f aca="false">A476&amp;"-"&amp;B476&amp;"-"&amp;F476&amp;"-"&amp;H476&amp;"-"&amp;I476&amp;J476</f>
        <v>9789152302484-2-x2_1x-G-20a</v>
      </c>
      <c r="O476" s="13" t="s">
        <v>267</v>
      </c>
      <c r="P476" s="11"/>
      <c r="Q476" s="12" t="str">
        <f aca="false">INDEX([1]Freelancer!$A$1140:$J$2572,MATCH(Лист1!M476,[1]Freelancer!$G$1140:$G$2572,0),9)</f>
        <v>Undersök om grafen till funktionen $y - 2x - 1$ i rutan skulle se annorlunda ut om man väljer andra värden på $x$. Skriv av värdetabellen och beräkna värdet på $y$.</v>
      </c>
      <c r="R476" s="8" t="str">
        <f aca="false">IF(INDEX([1]Freelancer!$A$1140:$J$2572,MATCH(Лист1!M476,[1]Freelancer!$G$1140:$G$2572,0),10)=0,"",INDEX([1]Freelancer!$A$1140:$J$2572,MATCH(Лист1!M476,[1]Freelancer!$G$1140:$G$2572,0),10))</f>
        <v>MD9_49_1</v>
      </c>
      <c r="S476" s="13" t="s">
        <v>87</v>
      </c>
      <c r="T476" s="13" t="str">
        <f aca="false">"y"&amp;S476&amp;"y"</f>
        <v>y1_9_2y</v>
      </c>
      <c r="U476" s="13" t="str">
        <f aca="false">INDEX([1]Lista!$O$2:$S$206,MATCH(Лист1!T476,[1]Lista!$P$2:$P$206,0),3)</f>
        <v>Logaritmer - andra baser</v>
      </c>
      <c r="V476" s="13" t="str">
        <f aca="false">INDEX([1]Lista!$O$2:$S$206,MATCH(Лист1!T476,[1]Lista!$P$2:$P$206,0),4)</f>
        <v>T_1_9</v>
      </c>
      <c r="W476" s="13" t="str">
        <f aca="false">INDEX([1]Lista!$O$2:$S$206,MATCH(Лист1!T476,[1]Lista!$P$2:$P$206,0),5)</f>
        <v>Logaritmer</v>
      </c>
      <c r="X476" s="14" t="s">
        <v>32</v>
      </c>
    </row>
    <row r="477" customFormat="false" ht="68.65" hidden="false" customHeight="false" outlineLevel="0" collapsed="false">
      <c r="A477" s="7" t="n">
        <v>9789152302484</v>
      </c>
      <c r="B477" s="11" t="n">
        <v>2</v>
      </c>
      <c r="C477" s="11" t="s">
        <v>264</v>
      </c>
      <c r="D477" s="8" t="s">
        <v>265</v>
      </c>
      <c r="E477" s="8" t="s">
        <v>26</v>
      </c>
      <c r="F477" s="8" t="s">
        <v>266</v>
      </c>
      <c r="G477" s="8" t="s">
        <v>28</v>
      </c>
      <c r="H477" s="11" t="s">
        <v>29</v>
      </c>
      <c r="I477" s="11" t="n">
        <v>20</v>
      </c>
      <c r="J477" s="11" t="s">
        <v>36</v>
      </c>
      <c r="K477" s="10" t="str">
        <f aca="false">G477</f>
        <v>Grundkurs</v>
      </c>
      <c r="L477" s="11" t="s">
        <v>34</v>
      </c>
      <c r="M477" s="11" t="str">
        <f aca="false">B477&amp;"_"&amp;F477&amp;"_"&amp;H477&amp;"_"&amp;I477&amp;J477</f>
        <v>2_x2_1x_G_20b</v>
      </c>
      <c r="N477" s="11" t="str">
        <f aca="false">A477&amp;"-"&amp;B477&amp;"-"&amp;F477&amp;"-"&amp;H477&amp;"-"&amp;I477&amp;J477</f>
        <v>9789152302484-2-x2_1x-G-20b</v>
      </c>
      <c r="O477" s="13" t="s">
        <v>267</v>
      </c>
      <c r="P477" s="11"/>
      <c r="Q477" s="12" t="str">
        <f aca="false">INDEX([1]Freelancer!$A$1140:$J$2572,MATCH(Лист1!M477,[1]Freelancer!$G$1140:$G$2572,0),9)</f>
        <v>Undersök om grafen till funktionen $y - 2x - 1$ i rutan skulle se annorlunda ut om man väljer andra värden på $x$. Rita ett koordinatsystem och markera punkterna utifrån de koordinater som du har beräknat. Dra en linje genom punkterna.</v>
      </c>
      <c r="R477" s="8" t="str">
        <f aca="false">IF(INDEX([1]Freelancer!$A$1140:$J$2572,MATCH(Лист1!M477,[1]Freelancer!$G$1140:$G$2572,0),10)=0,"",INDEX([1]Freelancer!$A$1140:$J$2572,MATCH(Лист1!M477,[1]Freelancer!$G$1140:$G$2572,0),10))</f>
        <v>MD9_49_1</v>
      </c>
      <c r="S477" s="13" t="s">
        <v>31</v>
      </c>
      <c r="T477" s="13" t="str">
        <f aca="false">"y"&amp;S477&amp;"y"</f>
        <v>y2_8_3y</v>
      </c>
      <c r="U477" s="13" t="str">
        <f aca="false">INDEX([1]Lista!$O$2:$S$206,MATCH(Лист1!T477,[1]Lista!$P$2:$P$206,0),3)</f>
        <v>Funktioner - Definition- och värdemängd</v>
      </c>
      <c r="V477" s="13" t="str">
        <f aca="false">INDEX([1]Lista!$O$2:$S$206,MATCH(Лист1!T477,[1]Lista!$P$2:$P$206,0),4)</f>
        <v>SF_2_8</v>
      </c>
      <c r="W477" s="13" t="str">
        <f aca="false">INDEX([1]Lista!$O$2:$S$206,MATCH(Лист1!T477,[1]Lista!$P$2:$P$206,0),5)</f>
        <v>Funktioner</v>
      </c>
      <c r="X477" s="14" t="s">
        <v>32</v>
      </c>
    </row>
    <row r="478" customFormat="false" ht="57.45" hidden="false" customHeight="false" outlineLevel="0" collapsed="false">
      <c r="A478" s="7" t="n">
        <v>9789152302484</v>
      </c>
      <c r="B478" s="11" t="n">
        <v>2</v>
      </c>
      <c r="C478" s="11" t="s">
        <v>264</v>
      </c>
      <c r="D478" s="8" t="s">
        <v>265</v>
      </c>
      <c r="E478" s="8" t="s">
        <v>26</v>
      </c>
      <c r="F478" s="8" t="s">
        <v>266</v>
      </c>
      <c r="G478" s="8" t="s">
        <v>28</v>
      </c>
      <c r="H478" s="11" t="s">
        <v>29</v>
      </c>
      <c r="I478" s="11" t="n">
        <v>20</v>
      </c>
      <c r="J478" s="11" t="s">
        <v>38</v>
      </c>
      <c r="K478" s="10" t="str">
        <f aca="false">G478</f>
        <v>Grundkurs</v>
      </c>
      <c r="L478" s="11" t="s">
        <v>34</v>
      </c>
      <c r="M478" s="11" t="str">
        <f aca="false">B478&amp;"_"&amp;F478&amp;"_"&amp;H478&amp;"_"&amp;I478&amp;J478</f>
        <v>2_x2_1x_G_20c</v>
      </c>
      <c r="N478" s="11" t="str">
        <f aca="false">A478&amp;"-"&amp;B478&amp;"-"&amp;F478&amp;"-"&amp;H478&amp;"-"&amp;I478&amp;J478</f>
        <v>9789152302484-2-x2_1x-G-20c</v>
      </c>
      <c r="O478" s="13" t="s">
        <v>270</v>
      </c>
      <c r="P478" s="11"/>
      <c r="Q478" s="12" t="str">
        <f aca="false">INDEX([1]Freelancer!$A$1140:$J$2572,MATCH(Лист1!M478,[1]Freelancer!$G$1140:$G$2572,0),9)</f>
        <v>Undersök om grafen till funktionen $y - 2x - 1$ i rutan skulle se annorlunda ut om man väljer andra värden på $x$. Jämför den graf du har ritat med grafen i rutan. Är det samma?</v>
      </c>
      <c r="R478" s="8" t="str">
        <f aca="false">IF(INDEX([1]Freelancer!$A$1140:$J$2572,MATCH(Лист1!M478,[1]Freelancer!$G$1140:$G$2572,0),10)=0,"",INDEX([1]Freelancer!$A$1140:$J$2572,MATCH(Лист1!M478,[1]Freelancer!$G$1140:$G$2572,0),10))</f>
        <v>MD9_49_1</v>
      </c>
      <c r="S478" s="13" t="s">
        <v>179</v>
      </c>
      <c r="T478" s="13" t="str">
        <f aca="false">"y"&amp;S478&amp;"y"</f>
        <v>y3_2_15y</v>
      </c>
      <c r="U478" s="13" t="str">
        <f aca="false">INDEX([1]Lista!$O$2:$S$206,MATCH(Лист1!T478,[1]Lista!$P$2:$P$206,0),3)</f>
        <v>Statistik - Vilseledande statistik</v>
      </c>
      <c r="V478" s="13" t="str">
        <f aca="false">INDEX([1]Lista!$O$2:$S$206,MATCH(Лист1!T478,[1]Lista!$P$2:$P$206,0),4)</f>
        <v>SS_3_2</v>
      </c>
      <c r="W478" s="13" t="str">
        <f aca="false">INDEX([1]Lista!$O$2:$S$206,MATCH(Лист1!T478,[1]Lista!$P$2:$P$206,0),5)</f>
        <v>Statistik</v>
      </c>
      <c r="X478" s="14" t="s">
        <v>32</v>
      </c>
    </row>
    <row r="479" customFormat="false" ht="35.05" hidden="false" customHeight="false" outlineLevel="0" collapsed="false">
      <c r="A479" s="7" t="n">
        <v>9789152302484</v>
      </c>
      <c r="B479" s="11" t="n">
        <v>2</v>
      </c>
      <c r="C479" s="11" t="s">
        <v>264</v>
      </c>
      <c r="D479" s="8" t="s">
        <v>265</v>
      </c>
      <c r="E479" s="8" t="s">
        <v>26</v>
      </c>
      <c r="F479" s="8" t="s">
        <v>266</v>
      </c>
      <c r="G479" s="8" t="s">
        <v>28</v>
      </c>
      <c r="H479" s="11" t="s">
        <v>29</v>
      </c>
      <c r="I479" s="11" t="n">
        <v>21</v>
      </c>
      <c r="J479" s="11" t="s">
        <v>33</v>
      </c>
      <c r="K479" s="10" t="str">
        <f aca="false">G479</f>
        <v>Grundkurs</v>
      </c>
      <c r="L479" s="11" t="s">
        <v>30</v>
      </c>
      <c r="M479" s="11" t="str">
        <f aca="false">B479&amp;"_"&amp;F479&amp;"_"&amp;H479&amp;"_"&amp;I479&amp;J479</f>
        <v>2_x2_1x_G_21a</v>
      </c>
      <c r="N479" s="11" t="str">
        <f aca="false">A479&amp;"-"&amp;B479&amp;"-"&amp;F479&amp;"-"&amp;H479&amp;"-"&amp;I479&amp;J479</f>
        <v>9789152302484-2-x2_1x-G-21a</v>
      </c>
      <c r="O479" s="13" t="s">
        <v>270</v>
      </c>
      <c r="P479" s="11"/>
      <c r="Q479" s="12" t="str">
        <f aca="false">INDEX([1]Freelancer!$A$1140:$J$2572,MATCH(Лист1!M479,[1]Freelancer!$G$1140:$G$2572,0),9)</f>
        <v>Rita grafen till funktionen $y = x + 2$. Börja med att göra en värdetabell och fyll i den. Välj tre värden på $x$ och beräkna $y$.</v>
      </c>
      <c r="R479" s="8" t="e">
        <f aca="false">IF(INDEX([1]Freelancer!$A$1140:$J$2572,MATCH(Лист1!M479,[1]Freelancer!$G$1140:$G$2572,0),10)=0,"",INDEX([1]Freelancer!$A$1140:$J$2572,MATCH(Лист1!M479,[1]Freelancer!$G$1140:$G$2572,0),10))</f>
        <v>#N/A</v>
      </c>
      <c r="S479" s="13" t="s">
        <v>42</v>
      </c>
      <c r="T479" s="13" t="str">
        <f aca="false">"y"&amp;S479&amp;"y"</f>
        <v>y2_8_6y</v>
      </c>
      <c r="U479" s="13" t="str">
        <f aca="false">INDEX([1]Lista!$O$2:$S$206,MATCH(Лист1!T479,[1]Lista!$P$2:$P$206,0),3)</f>
        <v>Funktioner - Exponentialfunktioner</v>
      </c>
      <c r="V479" s="13" t="str">
        <f aca="false">INDEX([1]Lista!$O$2:$S$206,MATCH(Лист1!T479,[1]Lista!$P$2:$P$206,0),4)</f>
        <v>SF_2_8</v>
      </c>
      <c r="W479" s="13" t="str">
        <f aca="false">INDEX([1]Lista!$O$2:$S$206,MATCH(Лист1!T479,[1]Lista!$P$2:$P$206,0),5)</f>
        <v>Funktioner</v>
      </c>
      <c r="X479" s="14" t="s">
        <v>32</v>
      </c>
    </row>
    <row r="480" customFormat="false" ht="46.25" hidden="false" customHeight="false" outlineLevel="0" collapsed="false">
      <c r="A480" s="7" t="n">
        <v>9789152302484</v>
      </c>
      <c r="B480" s="11" t="n">
        <v>2</v>
      </c>
      <c r="C480" s="11" t="s">
        <v>264</v>
      </c>
      <c r="D480" s="8" t="s">
        <v>265</v>
      </c>
      <c r="E480" s="8" t="s">
        <v>26</v>
      </c>
      <c r="F480" s="8" t="s">
        <v>266</v>
      </c>
      <c r="G480" s="8" t="s">
        <v>28</v>
      </c>
      <c r="H480" s="11" t="s">
        <v>29</v>
      </c>
      <c r="I480" s="11" t="n">
        <v>21</v>
      </c>
      <c r="J480" s="11" t="s">
        <v>36</v>
      </c>
      <c r="K480" s="10" t="str">
        <f aca="false">G480</f>
        <v>Grundkurs</v>
      </c>
      <c r="L480" s="11" t="s">
        <v>30</v>
      </c>
      <c r="M480" s="11" t="str">
        <f aca="false">B480&amp;"_"&amp;F480&amp;"_"&amp;H480&amp;"_"&amp;I480&amp;J480</f>
        <v>2_x2_1x_G_21b</v>
      </c>
      <c r="N480" s="11" t="str">
        <f aca="false">A480&amp;"-"&amp;B480&amp;"-"&amp;F480&amp;"-"&amp;H480&amp;"-"&amp;I480&amp;J480</f>
        <v>9789152302484-2-x2_1x-G-21b</v>
      </c>
      <c r="O480" s="13" t="s">
        <v>270</v>
      </c>
      <c r="P480" s="11"/>
      <c r="Q480" s="12" t="str">
        <f aca="false">INDEX([1]Freelancer!$A$1140:$J$2572,MATCH(Лист1!M480,[1]Freelancer!$G$1140:$G$2572,0),9)</f>
        <v>Rita grafen till funktionen $y = x + 2$. Markera punkterna i det koordinatsystem som du ritade i uppgift 20. Rita en linje genom punkterna.</v>
      </c>
      <c r="R480" s="8" t="e">
        <f aca="false">IF(INDEX([1]Freelancer!$A$1140:$J$2572,MATCH(Лист1!M480,[1]Freelancer!$G$1140:$G$2572,0),10)=0,"",INDEX([1]Freelancer!$A$1140:$J$2572,MATCH(Лист1!M480,[1]Freelancer!$G$1140:$G$2572,0),10))</f>
        <v>#N/A</v>
      </c>
      <c r="S480" s="13" t="s">
        <v>140</v>
      </c>
      <c r="T480" s="13" t="str">
        <f aca="false">"y"&amp;S480&amp;"y"</f>
        <v>y2_19_5y</v>
      </c>
      <c r="U480" s="13" t="str">
        <f aca="false">INDEX([1]Lista!$O$2:$S$206,MATCH(Лист1!T480,[1]Lista!$P$2:$P$206,0),3)</f>
        <v>Procent - Jämförelser</v>
      </c>
      <c r="V480" s="13" t="str">
        <f aca="false">INDEX([1]Lista!$O$2:$S$206,MATCH(Лист1!T480,[1]Lista!$P$2:$P$206,0),4)</f>
        <v>SF_2_19</v>
      </c>
      <c r="W480" s="13" t="str">
        <f aca="false">INDEX([1]Lista!$O$2:$S$206,MATCH(Лист1!T480,[1]Lista!$P$2:$P$206,0),5)</f>
        <v>Procent</v>
      </c>
      <c r="X480" s="14" t="s">
        <v>32</v>
      </c>
    </row>
    <row r="481" customFormat="false" ht="35.05" hidden="false" customHeight="false" outlineLevel="0" collapsed="false">
      <c r="A481" s="7" t="n">
        <v>9789152302484</v>
      </c>
      <c r="B481" s="11" t="n">
        <v>2</v>
      </c>
      <c r="C481" s="11" t="s">
        <v>264</v>
      </c>
      <c r="D481" s="8" t="s">
        <v>265</v>
      </c>
      <c r="E481" s="8" t="s">
        <v>26</v>
      </c>
      <c r="F481" s="8" t="s">
        <v>266</v>
      </c>
      <c r="G481" s="8" t="s">
        <v>28</v>
      </c>
      <c r="H481" s="11" t="s">
        <v>29</v>
      </c>
      <c r="I481" s="11" t="n">
        <v>21</v>
      </c>
      <c r="J481" s="11" t="s">
        <v>38</v>
      </c>
      <c r="K481" s="10" t="str">
        <f aca="false">G481</f>
        <v>Grundkurs</v>
      </c>
      <c r="L481" s="11" t="s">
        <v>30</v>
      </c>
      <c r="M481" s="11" t="str">
        <f aca="false">B481&amp;"_"&amp;F481&amp;"_"&amp;H481&amp;"_"&amp;I481&amp;J481</f>
        <v>2_x2_1x_G_21c</v>
      </c>
      <c r="N481" s="11" t="str">
        <f aca="false">A481&amp;"-"&amp;B481&amp;"-"&amp;F481&amp;"-"&amp;H481&amp;"-"&amp;I481&amp;J481</f>
        <v>9789152302484-2-x2_1x-G-21c</v>
      </c>
      <c r="O481" s="13" t="s">
        <v>270</v>
      </c>
      <c r="P481" s="11"/>
      <c r="Q481" s="12" t="str">
        <f aca="false">INDEX([1]Freelancer!$A$1140:$J$2572,MATCH(Лист1!M481,[1]Freelancer!$G$1140:$G$2572,0),9)</f>
        <v>Rita grafen till funktionen $y = x + 2$. Jämför lutningen på grafen som du ritade i uppgift 20. Vad är det för skillnad?</v>
      </c>
      <c r="R481" s="8" t="e">
        <f aca="false">IF(INDEX([1]Freelancer!$A$1140:$J$2572,MATCH(Лист1!M481,[1]Freelancer!$G$1140:$G$2572,0),10)=0,"",INDEX([1]Freelancer!$A$1140:$J$2572,MATCH(Лист1!M481,[1]Freelancer!$G$1140:$G$2572,0),10))</f>
        <v>#N/A</v>
      </c>
      <c r="S481" s="13" t="s">
        <v>124</v>
      </c>
      <c r="T481" s="13" t="str">
        <f aca="false">"y"&amp;S481&amp;"y"</f>
        <v>y2_19_6y</v>
      </c>
      <c r="U481" s="13" t="str">
        <f aca="false">INDEX([1]Lista!$O$2:$S$206,MATCH(Лист1!T481,[1]Lista!$P$2:$P$206,0),3)</f>
        <v>Procent - Lån &amp; ränta</v>
      </c>
      <c r="V481" s="13" t="str">
        <f aca="false">INDEX([1]Lista!$O$2:$S$206,MATCH(Лист1!T481,[1]Lista!$P$2:$P$206,0),4)</f>
        <v>SF_2_19</v>
      </c>
      <c r="W481" s="13" t="str">
        <f aca="false">INDEX([1]Lista!$O$2:$S$206,MATCH(Лист1!T481,[1]Lista!$P$2:$P$206,0),5)</f>
        <v>Procent</v>
      </c>
      <c r="X481" s="14" t="s">
        <v>32</v>
      </c>
    </row>
    <row r="482" customFormat="false" ht="35.05" hidden="false" customHeight="false" outlineLevel="0" collapsed="false">
      <c r="A482" s="7" t="n">
        <v>9789152302484</v>
      </c>
      <c r="B482" s="11" t="n">
        <v>2</v>
      </c>
      <c r="C482" s="11" t="s">
        <v>264</v>
      </c>
      <c r="D482" s="8" t="s">
        <v>265</v>
      </c>
      <c r="E482" s="8" t="s">
        <v>26</v>
      </c>
      <c r="F482" s="8" t="s">
        <v>266</v>
      </c>
      <c r="G482" s="8" t="s">
        <v>28</v>
      </c>
      <c r="H482" s="11" t="s">
        <v>29</v>
      </c>
      <c r="I482" s="11" t="n">
        <v>22</v>
      </c>
      <c r="J482" s="11" t="s">
        <v>33</v>
      </c>
      <c r="K482" s="10" t="str">
        <f aca="false">G482</f>
        <v>Grundkurs</v>
      </c>
      <c r="L482" s="11" t="s">
        <v>34</v>
      </c>
      <c r="M482" s="11" t="str">
        <f aca="false">B482&amp;"_"&amp;F482&amp;"_"&amp;H482&amp;"_"&amp;I482&amp;J482</f>
        <v>2_x2_1x_G_22a</v>
      </c>
      <c r="N482" s="11" t="str">
        <f aca="false">A482&amp;"-"&amp;B482&amp;"-"&amp;F482&amp;"-"&amp;H482&amp;"-"&amp;I482&amp;J482</f>
        <v>9789152302484-2-x2_1x-G-22a</v>
      </c>
      <c r="O482" s="13" t="s">
        <v>270</v>
      </c>
      <c r="P482" s="11"/>
      <c r="Q482" s="12" t="str">
        <f aca="false">INDEX([1]Freelancer!$A$1140:$J$2572,MATCH(Лист1!M482,[1]Freelancer!$G$1140:$G$2572,0),9)</f>
        <v>Linjen till funktionen $y - 2x + 1$ är ritad i koordinatsystemet till höger. Rita av linjen och markera var den skär $y$-axeln.</v>
      </c>
      <c r="R482" s="8" t="str">
        <f aca="false">IF(INDEX([1]Freelancer!$A$1140:$J$2572,MATCH(Лист1!M482,[1]Freelancer!$G$1140:$G$2572,0),10)=0,"",INDEX([1]Freelancer!$A$1140:$J$2572,MATCH(Лист1!M482,[1]Freelancer!$G$1140:$G$2572,0),10))</f>
        <v>MD9_50_1</v>
      </c>
      <c r="S482" s="13" t="s">
        <v>52</v>
      </c>
      <c r="T482" s="13" t="str">
        <f aca="false">"y"&amp;S482&amp;"y"</f>
        <v>y1_17_4y</v>
      </c>
      <c r="U482" s="13" t="str">
        <f aca="false">INDEX([1]Lista!$O$2:$S$206,MATCH(Лист1!T482,[1]Lista!$P$2:$P$206,0),3)</f>
        <v>Tal - Naturliga tal</v>
      </c>
      <c r="V482" s="13" t="str">
        <f aca="false">INDEX([1]Lista!$O$2:$S$206,MATCH(Лист1!T482,[1]Lista!$P$2:$P$206,0),4)</f>
        <v>T_1_17</v>
      </c>
      <c r="W482" s="13" t="str">
        <f aca="false">INDEX([1]Lista!$O$2:$S$206,MATCH(Лист1!T482,[1]Lista!$P$2:$P$206,0),5)</f>
        <v>Tal</v>
      </c>
      <c r="X482" s="14" t="s">
        <v>32</v>
      </c>
    </row>
    <row r="483" customFormat="false" ht="35.05" hidden="false" customHeight="false" outlineLevel="0" collapsed="false">
      <c r="A483" s="7" t="n">
        <v>9789152302484</v>
      </c>
      <c r="B483" s="11" t="n">
        <v>2</v>
      </c>
      <c r="C483" s="11" t="s">
        <v>264</v>
      </c>
      <c r="D483" s="8" t="s">
        <v>265</v>
      </c>
      <c r="E483" s="8" t="s">
        <v>26</v>
      </c>
      <c r="F483" s="8" t="s">
        <v>266</v>
      </c>
      <c r="G483" s="8" t="s">
        <v>28</v>
      </c>
      <c r="H483" s="11" t="s">
        <v>29</v>
      </c>
      <c r="I483" s="11" t="n">
        <v>22</v>
      </c>
      <c r="J483" s="11" t="s">
        <v>36</v>
      </c>
      <c r="K483" s="10" t="str">
        <f aca="false">G483</f>
        <v>Grundkurs</v>
      </c>
      <c r="L483" s="11" t="s">
        <v>34</v>
      </c>
      <c r="M483" s="11" t="str">
        <f aca="false">B483&amp;"_"&amp;F483&amp;"_"&amp;H483&amp;"_"&amp;I483&amp;J483</f>
        <v>2_x2_1x_G_22b</v>
      </c>
      <c r="N483" s="11" t="str">
        <f aca="false">A483&amp;"-"&amp;B483&amp;"-"&amp;F483&amp;"-"&amp;H483&amp;"-"&amp;I483&amp;J483</f>
        <v>9789152302484-2-x2_1x-G-22b</v>
      </c>
      <c r="O483" s="13" t="s">
        <v>280</v>
      </c>
      <c r="P483" s="11"/>
      <c r="Q483" s="12" t="str">
        <f aca="false">INDEX([1]Freelancer!$A$1140:$J$2572,MATCH(Лист1!M483,[1]Freelancer!$G$1140:$G$2572,0),9)</f>
        <v>Linjen till funktionen $y - 2x + 1$ är ritad i koordinatsystemet till höger. Ange $m$-värdet och $k$-värdet.</v>
      </c>
      <c r="R483" s="8" t="str">
        <f aca="false">IF(INDEX([1]Freelancer!$A$1140:$J$2572,MATCH(Лист1!M483,[1]Freelancer!$G$1140:$G$2572,0),10)=0,"",INDEX([1]Freelancer!$A$1140:$J$2572,MATCH(Лист1!M483,[1]Freelancer!$G$1140:$G$2572,0),10))</f>
        <v>MD9_50_1</v>
      </c>
      <c r="S483" s="13" t="s">
        <v>167</v>
      </c>
      <c r="T483" s="13" t="str">
        <f aca="false">"y"&amp;S483&amp;"y"</f>
        <v>y4_19_1y</v>
      </c>
      <c r="U483" s="13" t="str">
        <f aca="false">INDEX([1]Lista!$O$2:$S$206,MATCH(Лист1!T483,[1]Lista!$P$2:$P$206,0),3)</f>
        <v>Skala - Area och volymskala</v>
      </c>
      <c r="V483" s="13" t="str">
        <f aca="false">INDEX([1]Lista!$O$2:$S$206,MATCH(Лист1!T483,[1]Lista!$P$2:$P$206,0),4)</f>
        <v>G_4_19</v>
      </c>
      <c r="W483" s="13" t="str">
        <f aca="false">INDEX([1]Lista!$O$2:$S$206,MATCH(Лист1!T483,[1]Lista!$P$2:$P$206,0),5)</f>
        <v>Skala</v>
      </c>
      <c r="X483" s="14" t="s">
        <v>32</v>
      </c>
    </row>
    <row r="484" customFormat="false" ht="46.25" hidden="false" customHeight="false" outlineLevel="0" collapsed="false">
      <c r="A484" s="7" t="n">
        <v>9789152302484</v>
      </c>
      <c r="B484" s="11" t="n">
        <v>2</v>
      </c>
      <c r="C484" s="11" t="s">
        <v>264</v>
      </c>
      <c r="D484" s="8" t="s">
        <v>265</v>
      </c>
      <c r="E484" s="8" t="s">
        <v>26</v>
      </c>
      <c r="F484" s="8" t="s">
        <v>266</v>
      </c>
      <c r="G484" s="8" t="s">
        <v>28</v>
      </c>
      <c r="H484" s="11" t="s">
        <v>29</v>
      </c>
      <c r="I484" s="11" t="n">
        <v>22</v>
      </c>
      <c r="J484" s="11" t="s">
        <v>38</v>
      </c>
      <c r="K484" s="10" t="str">
        <f aca="false">G484</f>
        <v>Grundkurs</v>
      </c>
      <c r="L484" s="11" t="s">
        <v>34</v>
      </c>
      <c r="M484" s="11" t="str">
        <f aca="false">B484&amp;"_"&amp;F484&amp;"_"&amp;H484&amp;"_"&amp;I484&amp;J484</f>
        <v>2_x2_1x_G_22c</v>
      </c>
      <c r="N484" s="11" t="str">
        <f aca="false">A484&amp;"-"&amp;B484&amp;"-"&amp;F484&amp;"-"&amp;H484&amp;"-"&amp;I484&amp;J484</f>
        <v>9789152302484-2-x2_1x-G-22c</v>
      </c>
      <c r="O484" s="13" t="s">
        <v>280</v>
      </c>
      <c r="P484" s="11"/>
      <c r="Q484" s="12" t="str">
        <f aca="false">INDEX([1]Freelancer!$A$1140:$J$2572,MATCH(Лист1!M484,[1]Freelancer!$G$1140:$G$2572,0),9)</f>
        <v>Linjen till funktionen $y - 2x + 1$ är ritad i koordinatsystemet till höger. Rita en linje i samma koordinatsystem som har större $k$-värde men samma $m$-värde.</v>
      </c>
      <c r="R484" s="8" t="str">
        <f aca="false">IF(INDEX([1]Freelancer!$A$1140:$J$2572,MATCH(Лист1!M484,[1]Freelancer!$G$1140:$G$2572,0),10)=0,"",INDEX([1]Freelancer!$A$1140:$J$2572,MATCH(Лист1!M484,[1]Freelancer!$G$1140:$G$2572,0),10))</f>
        <v>MD9_50_1</v>
      </c>
      <c r="S484" s="13" t="s">
        <v>194</v>
      </c>
      <c r="T484" s="13" t="str">
        <f aca="false">"y"&amp;S484&amp;"y"</f>
        <v>y1_6y</v>
      </c>
      <c r="U484" s="13" t="str">
        <f aca="false">INDEX([1]Lista!$O$2:$S$206,MATCH(Лист1!T484,[1]Lista!$P$2:$P$206,0),3)</f>
        <v>Enheter</v>
      </c>
      <c r="V484" s="13" t="str">
        <f aca="false">INDEX([1]Lista!$O$2:$S$206,MATCH(Лист1!T484,[1]Lista!$P$2:$P$206,0),4)</f>
        <v>T_1_6</v>
      </c>
      <c r="W484" s="13" t="str">
        <f aca="false">INDEX([1]Lista!$O$2:$S$206,MATCH(Лист1!T484,[1]Lista!$P$2:$P$206,0),5)</f>
        <v>Enheter</v>
      </c>
      <c r="X484" s="14" t="s">
        <v>32</v>
      </c>
    </row>
    <row r="485" customFormat="false" ht="46.25" hidden="false" customHeight="false" outlineLevel="0" collapsed="false">
      <c r="A485" s="7" t="n">
        <v>9789152302484</v>
      </c>
      <c r="B485" s="11" t="n">
        <v>2</v>
      </c>
      <c r="C485" s="11" t="s">
        <v>264</v>
      </c>
      <c r="D485" s="8" t="s">
        <v>265</v>
      </c>
      <c r="E485" s="8" t="s">
        <v>26</v>
      </c>
      <c r="F485" s="8" t="s">
        <v>266</v>
      </c>
      <c r="G485" s="8" t="s">
        <v>28</v>
      </c>
      <c r="H485" s="11" t="s">
        <v>29</v>
      </c>
      <c r="I485" s="11" t="n">
        <v>22</v>
      </c>
      <c r="J485" s="11" t="s">
        <v>40</v>
      </c>
      <c r="K485" s="10" t="str">
        <f aca="false">G485</f>
        <v>Grundkurs</v>
      </c>
      <c r="L485" s="11" t="s">
        <v>34</v>
      </c>
      <c r="M485" s="11" t="str">
        <f aca="false">B485&amp;"_"&amp;F485&amp;"_"&amp;H485&amp;"_"&amp;I485&amp;J485</f>
        <v>2_x2_1x_G_22d</v>
      </c>
      <c r="N485" s="11" t="str">
        <f aca="false">A485&amp;"-"&amp;B485&amp;"-"&amp;F485&amp;"-"&amp;H485&amp;"-"&amp;I485&amp;J485</f>
        <v>9789152302484-2-x2_1x-G-22d</v>
      </c>
      <c r="O485" s="13" t="s">
        <v>280</v>
      </c>
      <c r="P485" s="11"/>
      <c r="Q485" s="12" t="str">
        <f aca="false">INDEX([1]Freelancer!$A$1140:$J$2572,MATCH(Лист1!M485,[1]Freelancer!$G$1140:$G$2572,0),9)</f>
        <v>Linjen till funktionen $y - 2x + 1$ är ritad i koordinatsystemet till höger. Rita ytterligare en linje i samma koordinatsystem som har mindre $k$-värde och samma $m$-värde.</v>
      </c>
      <c r="R485" s="8" t="str">
        <f aca="false">IF(INDEX([1]Freelancer!$A$1140:$J$2572,MATCH(Лист1!M485,[1]Freelancer!$G$1140:$G$2572,0),10)=0,"",INDEX([1]Freelancer!$A$1140:$J$2572,MATCH(Лист1!M485,[1]Freelancer!$G$1140:$G$2572,0),10))</f>
        <v>MD9_50_1</v>
      </c>
      <c r="S485" s="13" t="s">
        <v>145</v>
      </c>
      <c r="T485" s="13" t="str">
        <f aca="false">"y"&amp;S485&amp;"y"</f>
        <v>y1_17_5y</v>
      </c>
      <c r="U485" s="13" t="str">
        <f aca="false">INDEX([1]Lista!$O$2:$S$206,MATCH(Лист1!T485,[1]Lista!$P$2:$P$206,0),3)</f>
        <v>Tal - Negativa tal</v>
      </c>
      <c r="V485" s="13" t="str">
        <f aca="false">INDEX([1]Lista!$O$2:$S$206,MATCH(Лист1!T485,[1]Lista!$P$2:$P$206,0),4)</f>
        <v>T_1_17</v>
      </c>
      <c r="W485" s="13" t="str">
        <f aca="false">INDEX([1]Lista!$O$2:$S$206,MATCH(Лист1!T485,[1]Lista!$P$2:$P$206,0),5)</f>
        <v>Tal</v>
      </c>
      <c r="X485" s="14" t="s">
        <v>32</v>
      </c>
    </row>
    <row r="486" customFormat="false" ht="23.85" hidden="false" customHeight="false" outlineLevel="0" collapsed="false">
      <c r="A486" s="7" t="n">
        <v>9789152302484</v>
      </c>
      <c r="B486" s="11" t="n">
        <v>2</v>
      </c>
      <c r="C486" s="11" t="s">
        <v>264</v>
      </c>
      <c r="D486" s="8" t="s">
        <v>265</v>
      </c>
      <c r="E486" s="8" t="s">
        <v>26</v>
      </c>
      <c r="F486" s="8" t="s">
        <v>266</v>
      </c>
      <c r="G486" s="8" t="s">
        <v>28</v>
      </c>
      <c r="H486" s="11" t="s">
        <v>29</v>
      </c>
      <c r="I486" s="11" t="n">
        <v>23</v>
      </c>
      <c r="J486" s="11" t="s">
        <v>33</v>
      </c>
      <c r="K486" s="10" t="str">
        <f aca="false">G486</f>
        <v>Grundkurs</v>
      </c>
      <c r="L486" s="11" t="s">
        <v>30</v>
      </c>
      <c r="M486" s="11" t="str">
        <f aca="false">B486&amp;"_"&amp;F486&amp;"_"&amp;H486&amp;"_"&amp;I486&amp;J486</f>
        <v>2_x2_1x_G_23a</v>
      </c>
      <c r="N486" s="11" t="str">
        <f aca="false">A486&amp;"-"&amp;B486&amp;"-"&amp;F486&amp;"-"&amp;H486&amp;"-"&amp;I486&amp;J486</f>
        <v>9789152302484-2-x2_1x-G-23a</v>
      </c>
      <c r="O486" s="13" t="s">
        <v>280</v>
      </c>
      <c r="P486" s="11"/>
      <c r="Q486" s="12" t="str">
        <f aca="false">INDEX([1]Freelancer!$A$1140:$J$2572,MATCH(Лист1!M486,[1]Freelancer!$G$1140:$G$2572,0),9)</f>
        <v>Para ihop linje och formel $$y = 2x - 2 \qquad y = 2x + 3 \qquad y = 2x$$</v>
      </c>
      <c r="R486" s="8" t="str">
        <f aca="false">IF(INDEX([1]Freelancer!$A$1140:$J$2572,MATCH(Лист1!M486,[1]Freelancer!$G$1140:$G$2572,0),10)=0,"",INDEX([1]Freelancer!$A$1140:$J$2572,MATCH(Лист1!M486,[1]Freelancer!$G$1140:$G$2572,0),10))</f>
        <v>MD9_50_2</v>
      </c>
      <c r="S486" s="13" t="s">
        <v>273</v>
      </c>
      <c r="T486" s="13" t="str">
        <f aca="false">"y"&amp;S486&amp;"y"</f>
        <v>y1_17y</v>
      </c>
      <c r="U486" s="13" t="str">
        <f aca="false">INDEX([1]Lista!$O$2:$S$206,MATCH(Лист1!T486,[1]Lista!$P$2:$P$206,0),3)</f>
        <v>Tal</v>
      </c>
      <c r="V486" s="13" t="str">
        <f aca="false">INDEX([1]Lista!$O$2:$S$206,MATCH(Лист1!T486,[1]Lista!$P$2:$P$206,0),4)</f>
        <v>T_1_17</v>
      </c>
      <c r="W486" s="13" t="str">
        <f aca="false">INDEX([1]Lista!$O$2:$S$206,MATCH(Лист1!T486,[1]Lista!$P$2:$P$206,0),5)</f>
        <v>Tal</v>
      </c>
      <c r="X486" s="14" t="s">
        <v>32</v>
      </c>
    </row>
    <row r="487" customFormat="false" ht="23.85" hidden="false" customHeight="false" outlineLevel="0" collapsed="false">
      <c r="A487" s="7" t="n">
        <v>9789152302484</v>
      </c>
      <c r="B487" s="11" t="n">
        <v>2</v>
      </c>
      <c r="C487" s="11" t="s">
        <v>264</v>
      </c>
      <c r="D487" s="8" t="s">
        <v>265</v>
      </c>
      <c r="E487" s="8" t="s">
        <v>26</v>
      </c>
      <c r="F487" s="8" t="s">
        <v>266</v>
      </c>
      <c r="G487" s="8" t="s">
        <v>28</v>
      </c>
      <c r="H487" s="11" t="s">
        <v>29</v>
      </c>
      <c r="I487" s="11" t="n">
        <v>23</v>
      </c>
      <c r="J487" s="11" t="s">
        <v>36</v>
      </c>
      <c r="K487" s="10" t="str">
        <f aca="false">G487</f>
        <v>Grundkurs</v>
      </c>
      <c r="L487" s="11" t="s">
        <v>30</v>
      </c>
      <c r="M487" s="11" t="str">
        <f aca="false">B487&amp;"_"&amp;F487&amp;"_"&amp;H487&amp;"_"&amp;I487&amp;J487</f>
        <v>2_x2_1x_G_23b</v>
      </c>
      <c r="N487" s="11" t="str">
        <f aca="false">A487&amp;"-"&amp;B487&amp;"-"&amp;F487&amp;"-"&amp;H487&amp;"-"&amp;I487&amp;J487</f>
        <v>9789152302484-2-x2_1x-G-23b</v>
      </c>
      <c r="O487" s="13" t="s">
        <v>267</v>
      </c>
      <c r="P487" s="11"/>
      <c r="Q487" s="12" t="str">
        <f aca="false">INDEX([1]Freelancer!$A$1140:$J$2572,MATCH(Лист1!M487,[1]Freelancer!$G$1140:$G$2572,0),9)</f>
        <v>Hur ser man i formlerna att linjerna är parallella?</v>
      </c>
      <c r="R487" s="8" t="str">
        <f aca="false">IF(INDEX([1]Freelancer!$A$1140:$J$2572,MATCH(Лист1!M487,[1]Freelancer!$G$1140:$G$2572,0),10)=0,"",INDEX([1]Freelancer!$A$1140:$J$2572,MATCH(Лист1!M487,[1]Freelancer!$G$1140:$G$2572,0),10))</f>
        <v>MD9_50_2</v>
      </c>
      <c r="S487" s="13" t="s">
        <v>157</v>
      </c>
      <c r="T487" s="13" t="str">
        <f aca="false">"y"&amp;S487&amp;"y"</f>
        <v>y1_12y</v>
      </c>
      <c r="U487" s="13" t="str">
        <f aca="false">INDEX([1]Lista!$O$2:$S$206,MATCH(Лист1!T487,[1]Lista!$P$2:$P$206,0),3)</f>
        <v>Potenser</v>
      </c>
      <c r="V487" s="13" t="str">
        <f aca="false">INDEX([1]Lista!$O$2:$S$206,MATCH(Лист1!T487,[1]Lista!$P$2:$P$206,0),4)</f>
        <v>T_1_12</v>
      </c>
      <c r="W487" s="13" t="str">
        <f aca="false">INDEX([1]Lista!$O$2:$S$206,MATCH(Лист1!T487,[1]Lista!$P$2:$P$206,0),5)</f>
        <v>Potenser</v>
      </c>
      <c r="X487" s="14" t="s">
        <v>32</v>
      </c>
    </row>
    <row r="488" customFormat="false" ht="23.85" hidden="false" customHeight="false" outlineLevel="0" collapsed="false">
      <c r="A488" s="7" t="n">
        <v>9789152302484</v>
      </c>
      <c r="B488" s="11" t="n">
        <v>2</v>
      </c>
      <c r="C488" s="11" t="s">
        <v>264</v>
      </c>
      <c r="D488" s="8" t="s">
        <v>265</v>
      </c>
      <c r="E488" s="8" t="s">
        <v>26</v>
      </c>
      <c r="F488" s="8" t="s">
        <v>266</v>
      </c>
      <c r="G488" s="8" t="s">
        <v>28</v>
      </c>
      <c r="H488" s="11" t="s">
        <v>29</v>
      </c>
      <c r="I488" s="11" t="n">
        <v>23</v>
      </c>
      <c r="J488" s="11" t="s">
        <v>38</v>
      </c>
      <c r="K488" s="10" t="str">
        <f aca="false">G488</f>
        <v>Grundkurs</v>
      </c>
      <c r="L488" s="11" t="s">
        <v>30</v>
      </c>
      <c r="M488" s="11" t="str">
        <f aca="false">B488&amp;"_"&amp;F488&amp;"_"&amp;H488&amp;"_"&amp;I488&amp;J488</f>
        <v>2_x2_1x_G_23c</v>
      </c>
      <c r="N488" s="11" t="str">
        <f aca="false">A488&amp;"-"&amp;B488&amp;"-"&amp;F488&amp;"-"&amp;H488&amp;"-"&amp;I488&amp;J488</f>
        <v>9789152302484-2-x2_1x-G-23c</v>
      </c>
      <c r="O488" s="13" t="s">
        <v>267</v>
      </c>
      <c r="P488" s="11"/>
      <c r="Q488" s="12" t="str">
        <f aca="false">INDEX([1]Freelancer!$A$1140:$J$2572,MATCH(Лист1!M488,[1]Freelancer!$G$1140:$G$2572,0),9)</f>
        <v>I vilka punkter skär linjerna $y$-axeln? Hur kan du se det i formlerna?</v>
      </c>
      <c r="R488" s="8" t="str">
        <f aca="false">IF(INDEX([1]Freelancer!$A$1140:$J$2572,MATCH(Лист1!M488,[1]Freelancer!$G$1140:$G$2572,0),10)=0,"",INDEX([1]Freelancer!$A$1140:$J$2572,MATCH(Лист1!M488,[1]Freelancer!$G$1140:$G$2572,0),10))</f>
        <v>MD9_50_2</v>
      </c>
      <c r="S488" s="13" t="s">
        <v>232</v>
      </c>
      <c r="T488" s="13" t="str">
        <f aca="false">"y"&amp;S488&amp;"y"</f>
        <v>y4_22_18y</v>
      </c>
      <c r="U488" s="13" t="str">
        <f aca="false">INDEX([1]Lista!$O$2:$S$206,MATCH(Лист1!T488,[1]Lista!$P$2:$P$206,0),3)</f>
        <v>Trigonometri - Vinklar</v>
      </c>
      <c r="V488" s="13" t="str">
        <f aca="false">INDEX([1]Lista!$O$2:$S$206,MATCH(Лист1!T488,[1]Lista!$P$2:$P$206,0),4)</f>
        <v>G_4_22</v>
      </c>
      <c r="W488" s="13" t="str">
        <f aca="false">INDEX([1]Lista!$O$2:$S$206,MATCH(Лист1!T488,[1]Lista!$P$2:$P$206,0),5)</f>
        <v>Trigonometri</v>
      </c>
      <c r="X488" s="14" t="s">
        <v>32</v>
      </c>
    </row>
    <row r="489" customFormat="false" ht="46.25" hidden="false" customHeight="false" outlineLevel="0" collapsed="false">
      <c r="A489" s="7" t="n">
        <v>9789152302484</v>
      </c>
      <c r="B489" s="11" t="n">
        <v>2</v>
      </c>
      <c r="C489" s="11" t="s">
        <v>264</v>
      </c>
      <c r="D489" s="8" t="s">
        <v>265</v>
      </c>
      <c r="E489" s="8" t="s">
        <v>26</v>
      </c>
      <c r="F489" s="8" t="s">
        <v>266</v>
      </c>
      <c r="G489" s="8" t="s">
        <v>28</v>
      </c>
      <c r="H489" s="11" t="s">
        <v>29</v>
      </c>
      <c r="I489" s="11" t="n">
        <v>24</v>
      </c>
      <c r="J489" s="11"/>
      <c r="K489" s="10" t="str">
        <f aca="false">G489</f>
        <v>Grundkurs</v>
      </c>
      <c r="L489" s="11" t="s">
        <v>34</v>
      </c>
      <c r="M489" s="11" t="str">
        <f aca="false">B489&amp;"_"&amp;F489&amp;"_"&amp;H489&amp;"_"&amp;I489&amp;J489</f>
        <v>2_x2_1x_G_24</v>
      </c>
      <c r="N489" s="11" t="str">
        <f aca="false">A489&amp;"-"&amp;B489&amp;"-"&amp;F489&amp;"-"&amp;H489&amp;"-"&amp;I489&amp;J489</f>
        <v>9789152302484-2-x2_1x-G-24</v>
      </c>
      <c r="O489" s="13" t="s">
        <v>267</v>
      </c>
      <c r="P489" s="11"/>
      <c r="Q489" s="12" t="str">
        <f aca="false">INDEX([1]Freelancer!$A$1140:$J$2572,MATCH(Лист1!M489,[1]Freelancer!$G$1140:$G$2572,0),9)</f>
        <v>Vilken linje hör ihop med vilken funktion? $$\textbf{1} \quad y = x + 2 \qquad \textbf{2} \quad y = 2x$$ $$\textbf{3} \quad y = x - 2 \qquad \textbf{4} \quad y = -x + 2$$</v>
      </c>
      <c r="R489" s="8" t="str">
        <f aca="false">IF(INDEX([1]Freelancer!$A$1140:$J$2572,MATCH(Лист1!M489,[1]Freelancer!$G$1140:$G$2572,0),10)=0,"",INDEX([1]Freelancer!$A$1140:$J$2572,MATCH(Лист1!M489,[1]Freelancer!$G$1140:$G$2572,0),10))</f>
        <v>MD9_51_1</v>
      </c>
      <c r="S489" s="13" t="s">
        <v>194</v>
      </c>
      <c r="T489" s="13" t="str">
        <f aca="false">"y"&amp;S489&amp;"y"</f>
        <v>y1_6y</v>
      </c>
      <c r="U489" s="13" t="str">
        <f aca="false">INDEX([1]Lista!$O$2:$S$206,MATCH(Лист1!T489,[1]Lista!$P$2:$P$206,0),3)</f>
        <v>Enheter</v>
      </c>
      <c r="V489" s="13" t="str">
        <f aca="false">INDEX([1]Lista!$O$2:$S$206,MATCH(Лист1!T489,[1]Lista!$P$2:$P$206,0),4)</f>
        <v>T_1_6</v>
      </c>
      <c r="W489" s="13" t="str">
        <f aca="false">INDEX([1]Lista!$O$2:$S$206,MATCH(Лист1!T489,[1]Lista!$P$2:$P$206,0),5)</f>
        <v>Enheter</v>
      </c>
      <c r="X489" s="14" t="s">
        <v>32</v>
      </c>
    </row>
    <row r="490" customFormat="false" ht="15.65" hidden="false" customHeight="false" outlineLevel="0" collapsed="false">
      <c r="A490" s="7" t="n">
        <v>9789152302484</v>
      </c>
      <c r="B490" s="11" t="n">
        <v>2</v>
      </c>
      <c r="C490" s="11" t="s">
        <v>264</v>
      </c>
      <c r="D490" s="8" t="s">
        <v>265</v>
      </c>
      <c r="E490" s="8" t="s">
        <v>26</v>
      </c>
      <c r="F490" s="8" t="s">
        <v>266</v>
      </c>
      <c r="G490" s="8" t="s">
        <v>28</v>
      </c>
      <c r="H490" s="11" t="s">
        <v>29</v>
      </c>
      <c r="I490" s="11" t="n">
        <v>25</v>
      </c>
      <c r="J490" s="11" t="s">
        <v>33</v>
      </c>
      <c r="K490" s="10" t="str">
        <f aca="false">G490</f>
        <v>Grundkurs</v>
      </c>
      <c r="L490" s="11" t="s">
        <v>30</v>
      </c>
      <c r="M490" s="11" t="str">
        <f aca="false">B490&amp;"_"&amp;F490&amp;"_"&amp;H490&amp;"_"&amp;I490&amp;J490</f>
        <v>2_x2_1x_G_25a</v>
      </c>
      <c r="N490" s="11" t="str">
        <f aca="false">A490&amp;"-"&amp;B490&amp;"-"&amp;F490&amp;"-"&amp;H490&amp;"-"&amp;I490&amp;J490</f>
        <v>9789152302484-2-x2_1x-G-25a</v>
      </c>
      <c r="O490" s="13" t="s">
        <v>267</v>
      </c>
      <c r="P490" s="11"/>
      <c r="Q490" s="12" t="str">
        <f aca="false">INDEX([1]Freelancer!$A$1140:$J$2572,MATCH(Лист1!M490,[1]Freelancer!$G$1140:$G$2572,0),9)</f>
        <v>Vilken av linjerna visar en proportionalitet?</v>
      </c>
      <c r="R490" s="8" t="s">
        <v>281</v>
      </c>
      <c r="S490" s="13" t="s">
        <v>263</v>
      </c>
      <c r="T490" s="13" t="str">
        <f aca="false">"y"&amp;S490&amp;"y"</f>
        <v>y1_3_2y</v>
      </c>
      <c r="U490" s="13" t="str">
        <f aca="false">INDEX([1]Lista!$O$2:$S$206,MATCH(Лист1!T490,[1]Lista!$P$2:$P$206,0),3)</f>
        <v>Ekvationer - Andragradsekvationer</v>
      </c>
      <c r="V490" s="13" t="str">
        <f aca="false">INDEX([1]Lista!$O$2:$S$206,MATCH(Лист1!T490,[1]Lista!$P$2:$P$206,0),4)</f>
        <v>T_1_3</v>
      </c>
      <c r="W490" s="13" t="str">
        <f aca="false">INDEX([1]Lista!$O$2:$S$206,MATCH(Лист1!T490,[1]Lista!$P$2:$P$206,0),5)</f>
        <v>Ekvationer</v>
      </c>
      <c r="X490" s="14" t="s">
        <v>32</v>
      </c>
    </row>
    <row r="491" customFormat="false" ht="15.65" hidden="false" customHeight="false" outlineLevel="0" collapsed="false">
      <c r="A491" s="7" t="n">
        <v>9789152302484</v>
      </c>
      <c r="B491" s="11" t="n">
        <v>2</v>
      </c>
      <c r="C491" s="11" t="s">
        <v>264</v>
      </c>
      <c r="D491" s="8" t="s">
        <v>265</v>
      </c>
      <c r="E491" s="8" t="s">
        <v>26</v>
      </c>
      <c r="F491" s="8" t="s">
        <v>266</v>
      </c>
      <c r="G491" s="8" t="s">
        <v>28</v>
      </c>
      <c r="H491" s="11" t="s">
        <v>29</v>
      </c>
      <c r="I491" s="11" t="n">
        <v>25</v>
      </c>
      <c r="J491" s="11" t="s">
        <v>36</v>
      </c>
      <c r="K491" s="10" t="str">
        <f aca="false">G491</f>
        <v>Grundkurs</v>
      </c>
      <c r="L491" s="11" t="s">
        <v>30</v>
      </c>
      <c r="M491" s="11" t="str">
        <f aca="false">B491&amp;"_"&amp;F491&amp;"_"&amp;H491&amp;"_"&amp;I491&amp;J491</f>
        <v>2_x2_1x_G_25b</v>
      </c>
      <c r="N491" s="11" t="str">
        <f aca="false">A491&amp;"-"&amp;B491&amp;"-"&amp;F491&amp;"-"&amp;H491&amp;"-"&amp;I491&amp;J491</f>
        <v>9789152302484-2-x2_1x-G-25b</v>
      </c>
      <c r="O491" s="13" t="s">
        <v>267</v>
      </c>
      <c r="P491" s="11"/>
      <c r="Q491" s="12" t="str">
        <f aca="false">INDEX([1]Freelancer!$A$1140:$J$2572,MATCH(Лист1!M491,[1]Freelancer!$G$1140:$G$2572,0),9)</f>
        <v>Vilket $m$-värde har en proportionalitet?</v>
      </c>
      <c r="R491" s="8" t="s">
        <v>281</v>
      </c>
      <c r="S491" s="13" t="s">
        <v>136</v>
      </c>
      <c r="T491" s="13" t="str">
        <f aca="false">"y"&amp;S491&amp;"y"</f>
        <v>y2_8y</v>
      </c>
      <c r="U491" s="13" t="str">
        <f aca="false">INDEX([1]Lista!$O$2:$S$206,MATCH(Лист1!T491,[1]Lista!$P$2:$P$206,0),3)</f>
        <v>Funktioner</v>
      </c>
      <c r="V491" s="13" t="str">
        <f aca="false">INDEX([1]Lista!$O$2:$S$206,MATCH(Лист1!T491,[1]Lista!$P$2:$P$206,0),4)</f>
        <v>SF_2_8</v>
      </c>
      <c r="W491" s="13" t="str">
        <f aca="false">INDEX([1]Lista!$O$2:$S$206,MATCH(Лист1!T491,[1]Lista!$P$2:$P$206,0),5)</f>
        <v>Funktioner</v>
      </c>
      <c r="X491" s="14" t="s">
        <v>32</v>
      </c>
    </row>
    <row r="492" customFormat="false" ht="23.85" hidden="false" customHeight="false" outlineLevel="0" collapsed="false">
      <c r="A492" s="7" t="n">
        <v>9789152302484</v>
      </c>
      <c r="B492" s="11" t="n">
        <v>2</v>
      </c>
      <c r="C492" s="11" t="s">
        <v>264</v>
      </c>
      <c r="D492" s="8" t="s">
        <v>265</v>
      </c>
      <c r="E492" s="8" t="s">
        <v>26</v>
      </c>
      <c r="F492" s="8" t="s">
        <v>266</v>
      </c>
      <c r="G492" s="8" t="s">
        <v>28</v>
      </c>
      <c r="H492" s="11" t="s">
        <v>29</v>
      </c>
      <c r="I492" s="11" t="n">
        <v>26</v>
      </c>
      <c r="J492" s="11" t="s">
        <v>33</v>
      </c>
      <c r="K492" s="10" t="str">
        <f aca="false">G492</f>
        <v>Grundkurs</v>
      </c>
      <c r="L492" s="11" t="s">
        <v>34</v>
      </c>
      <c r="M492" s="11" t="str">
        <f aca="false">B492&amp;"_"&amp;F492&amp;"_"&amp;H492&amp;"_"&amp;I492&amp;J492</f>
        <v>2_x2_1x_G_26a</v>
      </c>
      <c r="N492" s="11" t="str">
        <f aca="false">A492&amp;"-"&amp;B492&amp;"-"&amp;F492&amp;"-"&amp;H492&amp;"-"&amp;I492&amp;J492</f>
        <v>9789152302484-2-x2_1x-G-26a</v>
      </c>
      <c r="O492" s="13" t="s">
        <v>267</v>
      </c>
      <c r="P492" s="11"/>
      <c r="Q492" s="12" t="str">
        <f aca="false">INDEX([1]Freelancer!$A$1140:$J$2572,MATCH(Лист1!M492,[1]Freelancer!$G$1140:$G$2572,0),9)</f>
        <v>Tre linjer är ritade i koordinatsystemet. Skriv formeln för varje linje.</v>
      </c>
      <c r="R492" s="8" t="str">
        <f aca="false">IF(INDEX([1]Freelancer!$A$1140:$J$2572,MATCH(Лист1!M492,[1]Freelancer!$G$1140:$G$2572,0),10)=0,"",INDEX([1]Freelancer!$A$1140:$J$2572,MATCH(Лист1!M492,[1]Freelancer!$G$1140:$G$2572,0),10))</f>
        <v>MD9_51_2</v>
      </c>
      <c r="S492" s="13" t="s">
        <v>232</v>
      </c>
      <c r="T492" s="13" t="str">
        <f aca="false">"y"&amp;S492&amp;"y"</f>
        <v>y4_22_18y</v>
      </c>
      <c r="U492" s="13" t="str">
        <f aca="false">INDEX([1]Lista!$O$2:$S$206,MATCH(Лист1!T492,[1]Lista!$P$2:$P$206,0),3)</f>
        <v>Trigonometri - Vinklar</v>
      </c>
      <c r="V492" s="13" t="str">
        <f aca="false">INDEX([1]Lista!$O$2:$S$206,MATCH(Лист1!T492,[1]Lista!$P$2:$P$206,0),4)</f>
        <v>G_4_22</v>
      </c>
      <c r="W492" s="13" t="str">
        <f aca="false">INDEX([1]Lista!$O$2:$S$206,MATCH(Лист1!T492,[1]Lista!$P$2:$P$206,0),5)</f>
        <v>Trigonometri</v>
      </c>
      <c r="X492" s="14" t="s">
        <v>32</v>
      </c>
    </row>
    <row r="493" customFormat="false" ht="46.25" hidden="false" customHeight="false" outlineLevel="0" collapsed="false">
      <c r="A493" s="7" t="n">
        <v>9789152302484</v>
      </c>
      <c r="B493" s="11" t="n">
        <v>2</v>
      </c>
      <c r="C493" s="11" t="s">
        <v>264</v>
      </c>
      <c r="D493" s="8" t="s">
        <v>265</v>
      </c>
      <c r="E493" s="8" t="s">
        <v>26</v>
      </c>
      <c r="F493" s="8" t="s">
        <v>266</v>
      </c>
      <c r="G493" s="8" t="s">
        <v>28</v>
      </c>
      <c r="H493" s="11" t="s">
        <v>29</v>
      </c>
      <c r="I493" s="11" t="n">
        <v>26</v>
      </c>
      <c r="J493" s="11" t="s">
        <v>36</v>
      </c>
      <c r="K493" s="10" t="str">
        <f aca="false">G493</f>
        <v>Grundkurs</v>
      </c>
      <c r="L493" s="11" t="s">
        <v>34</v>
      </c>
      <c r="M493" s="11" t="str">
        <f aca="false">B493&amp;"_"&amp;F493&amp;"_"&amp;H493&amp;"_"&amp;I493&amp;J493</f>
        <v>2_x2_1x_G_26b</v>
      </c>
      <c r="N493" s="11" t="str">
        <f aca="false">A493&amp;"-"&amp;B493&amp;"-"&amp;F493&amp;"-"&amp;H493&amp;"-"&amp;I493&amp;J493</f>
        <v>9789152302484-2-x2_1x-G-26b</v>
      </c>
      <c r="O493" s="13" t="s">
        <v>267</v>
      </c>
      <c r="P493" s="11"/>
      <c r="Q493" s="12" t="str">
        <f aca="false">INDEX([1]Freelancer!$A$1140:$J$2572,MATCH(Лист1!M493,[1]Freelancer!$G$1140:$G$2572,0),9)</f>
        <v>Tre linjer är ritade i koordinatsystemet. En linje som är parallell med linje C skär $y$-axeln i punkten $(0, -2)$. Skriv en formel för linjen.</v>
      </c>
      <c r="R493" s="8" t="str">
        <f aca="false">IF(INDEX([1]Freelancer!$A$1140:$J$2572,MATCH(Лист1!M493,[1]Freelancer!$G$1140:$G$2572,0),10)=0,"",INDEX([1]Freelancer!$A$1140:$J$2572,MATCH(Лист1!M493,[1]Freelancer!$G$1140:$G$2572,0),10))</f>
        <v>MD9_51_2</v>
      </c>
      <c r="S493" s="13" t="s">
        <v>150</v>
      </c>
      <c r="T493" s="13" t="str">
        <f aca="false">"y"&amp;S493&amp;"y"</f>
        <v>y1_16_6y</v>
      </c>
      <c r="U493" s="13" t="str">
        <f aca="false">INDEX([1]Lista!$O$2:$S$206,MATCH(Лист1!T493,[1]Lista!$P$2:$P$206,0),3)</f>
        <v>Räta linjen - m-värde</v>
      </c>
      <c r="V493" s="13" t="str">
        <f aca="false">INDEX([1]Lista!$O$2:$S$206,MATCH(Лист1!T493,[1]Lista!$P$2:$P$206,0),4)</f>
        <v>T_1_16</v>
      </c>
      <c r="W493" s="13" t="str">
        <f aca="false">INDEX([1]Lista!$O$2:$S$206,MATCH(Лист1!T493,[1]Lista!$P$2:$P$206,0),5)</f>
        <v>Räta linjen</v>
      </c>
      <c r="X493" s="14" t="s">
        <v>32</v>
      </c>
    </row>
    <row r="494" customFormat="false" ht="46.25" hidden="false" customHeight="false" outlineLevel="0" collapsed="false">
      <c r="A494" s="7" t="n">
        <v>9789152302484</v>
      </c>
      <c r="B494" s="11" t="n">
        <v>2</v>
      </c>
      <c r="C494" s="11" t="s">
        <v>264</v>
      </c>
      <c r="D494" s="8" t="s">
        <v>265</v>
      </c>
      <c r="E494" s="8" t="s">
        <v>26</v>
      </c>
      <c r="F494" s="8" t="s">
        <v>266</v>
      </c>
      <c r="G494" s="8" t="s">
        <v>28</v>
      </c>
      <c r="H494" s="11" t="s">
        <v>29</v>
      </c>
      <c r="I494" s="11" t="n">
        <v>27</v>
      </c>
      <c r="J494" s="11" t="s">
        <v>33</v>
      </c>
      <c r="K494" s="10" t="str">
        <f aca="false">G494</f>
        <v>Grundkurs</v>
      </c>
      <c r="L494" s="11" t="s">
        <v>30</v>
      </c>
      <c r="M494" s="11" t="str">
        <f aca="false">B494&amp;"_"&amp;F494&amp;"_"&amp;H494&amp;"_"&amp;I494&amp;J494</f>
        <v>2_x2_1x_G_27a</v>
      </c>
      <c r="N494" s="11" t="str">
        <f aca="false">A494&amp;"-"&amp;B494&amp;"-"&amp;F494&amp;"-"&amp;H494&amp;"-"&amp;I494&amp;J494</f>
        <v>9789152302484-2-x2_1x-G-27a</v>
      </c>
      <c r="O494" s="13" t="s">
        <v>270</v>
      </c>
      <c r="P494" s="11"/>
      <c r="Q494" s="12" t="str">
        <f aca="false">INDEX([1]Freelancer!$A$1140:$J$2572,MATCH(Лист1!M494,[1]Freelancer!$G$1140:$G$2572,0),9)</f>
        <v>Markera punkterna i ett koordinatsystem. Dra en linje genom punkterna. Bestäm ekvationen för linjen om koordinaterna är $(0, 0)$ och $(4, 2)$</v>
      </c>
      <c r="R494" s="8" t="e">
        <f aca="false">IF(INDEX([1]Freelancer!$A$1140:$J$2572,MATCH(Лист1!M494,[1]Freelancer!$G$1140:$G$2572,0),10)=0,"",INDEX([1]Freelancer!$A$1140:$J$2572,MATCH(Лист1!M494,[1]Freelancer!$G$1140:$G$2572,0),10))</f>
        <v>#N/A</v>
      </c>
      <c r="S494" s="13" t="s">
        <v>204</v>
      </c>
      <c r="T494" s="13" t="str">
        <f aca="false">"y"&amp;S494&amp;"y"</f>
        <v>y3_2_4y</v>
      </c>
      <c r="U494" s="13" t="str">
        <f aca="false">INDEX([1]Lista!$O$2:$S$206,MATCH(Лист1!T494,[1]Lista!$P$2:$P$206,0),3)</f>
        <v>Statistik - Korrelation &amp; regression</v>
      </c>
      <c r="V494" s="13" t="str">
        <f aca="false">INDEX([1]Lista!$O$2:$S$206,MATCH(Лист1!T494,[1]Lista!$P$2:$P$206,0),4)</f>
        <v>SS_3_2</v>
      </c>
      <c r="W494" s="13" t="str">
        <f aca="false">INDEX([1]Lista!$O$2:$S$206,MATCH(Лист1!T494,[1]Lista!$P$2:$P$206,0),5)</f>
        <v>Statistik</v>
      </c>
      <c r="X494" s="14" t="s">
        <v>32</v>
      </c>
    </row>
    <row r="495" customFormat="false" ht="46.25" hidden="false" customHeight="false" outlineLevel="0" collapsed="false">
      <c r="A495" s="7" t="n">
        <v>9789152302484</v>
      </c>
      <c r="B495" s="11" t="n">
        <v>2</v>
      </c>
      <c r="C495" s="11" t="s">
        <v>264</v>
      </c>
      <c r="D495" s="8" t="s">
        <v>265</v>
      </c>
      <c r="E495" s="8" t="s">
        <v>26</v>
      </c>
      <c r="F495" s="8" t="s">
        <v>266</v>
      </c>
      <c r="G495" s="8" t="s">
        <v>28</v>
      </c>
      <c r="H495" s="11" t="s">
        <v>29</v>
      </c>
      <c r="I495" s="11" t="n">
        <v>27</v>
      </c>
      <c r="J495" s="11" t="s">
        <v>36</v>
      </c>
      <c r="K495" s="10" t="str">
        <f aca="false">G495</f>
        <v>Grundkurs</v>
      </c>
      <c r="L495" s="11" t="s">
        <v>30</v>
      </c>
      <c r="M495" s="11" t="str">
        <f aca="false">B495&amp;"_"&amp;F495&amp;"_"&amp;H495&amp;"_"&amp;I495&amp;J495</f>
        <v>2_x2_1x_G_27b</v>
      </c>
      <c r="N495" s="11" t="str">
        <f aca="false">A495&amp;"-"&amp;B495&amp;"-"&amp;F495&amp;"-"&amp;H495&amp;"-"&amp;I495&amp;J495</f>
        <v>9789152302484-2-x2_1x-G-27b</v>
      </c>
      <c r="O495" s="13" t="s">
        <v>270</v>
      </c>
      <c r="P495" s="11"/>
      <c r="Q495" s="12" t="str">
        <f aca="false">INDEX([1]Freelancer!$A$1140:$J$2572,MATCH(Лист1!M495,[1]Freelancer!$G$1140:$G$2572,0),9)</f>
        <v>Markera punkterna i ett koordinatsystem. Dra en linje genom punkterna. Bestäm ekvationen för linjen om koordinaterna är $(1,-2)$ och $(-1,4)$</v>
      </c>
      <c r="R495" s="8" t="e">
        <f aca="false">IF(INDEX([1]Freelancer!$A$1140:$J$2572,MATCH(Лист1!M495,[1]Freelancer!$G$1140:$G$2572,0),10)=0,"",INDEX([1]Freelancer!$A$1140:$J$2572,MATCH(Лист1!M495,[1]Freelancer!$G$1140:$G$2572,0),10))</f>
        <v>#N/A</v>
      </c>
      <c r="S495" s="13" t="s">
        <v>194</v>
      </c>
      <c r="T495" s="13" t="str">
        <f aca="false">"y"&amp;S495&amp;"y"</f>
        <v>y1_6y</v>
      </c>
      <c r="U495" s="13" t="str">
        <f aca="false">INDEX([1]Lista!$O$2:$S$206,MATCH(Лист1!T495,[1]Lista!$P$2:$P$206,0),3)</f>
        <v>Enheter</v>
      </c>
      <c r="V495" s="13" t="str">
        <f aca="false">INDEX([1]Lista!$O$2:$S$206,MATCH(Лист1!T495,[1]Lista!$P$2:$P$206,0),4)</f>
        <v>T_1_6</v>
      </c>
      <c r="W495" s="13" t="str">
        <f aca="false">INDEX([1]Lista!$O$2:$S$206,MATCH(Лист1!T495,[1]Lista!$P$2:$P$206,0),5)</f>
        <v>Enheter</v>
      </c>
      <c r="X495" s="14" t="s">
        <v>32</v>
      </c>
    </row>
    <row r="496" customFormat="false" ht="23.85" hidden="false" customHeight="false" outlineLevel="0" collapsed="false">
      <c r="A496" s="7" t="n">
        <v>9789152302484</v>
      </c>
      <c r="B496" s="11" t="n">
        <v>2</v>
      </c>
      <c r="C496" s="11" t="s">
        <v>264</v>
      </c>
      <c r="D496" s="8" t="s">
        <v>265</v>
      </c>
      <c r="E496" s="8" t="s">
        <v>26</v>
      </c>
      <c r="F496" s="8" t="s">
        <v>266</v>
      </c>
      <c r="G496" s="8" t="s">
        <v>28</v>
      </c>
      <c r="H496" s="11" t="s">
        <v>29</v>
      </c>
      <c r="I496" s="11" t="n">
        <v>28</v>
      </c>
      <c r="J496" s="11" t="s">
        <v>33</v>
      </c>
      <c r="K496" s="10" t="str">
        <f aca="false">G496</f>
        <v>Grundkurs</v>
      </c>
      <c r="L496" s="11" t="s">
        <v>34</v>
      </c>
      <c r="M496" s="11" t="str">
        <f aca="false">B496&amp;"_"&amp;F496&amp;"_"&amp;H496&amp;"_"&amp;I496&amp;J496</f>
        <v>2_x2_1x_G_28a</v>
      </c>
      <c r="N496" s="11" t="str">
        <f aca="false">A496&amp;"-"&amp;B496&amp;"-"&amp;F496&amp;"-"&amp;H496&amp;"-"&amp;I496&amp;J496</f>
        <v>9789152302484-2-x2_1x-G-28a</v>
      </c>
      <c r="O496" s="13" t="s">
        <v>270</v>
      </c>
      <c r="P496" s="11"/>
      <c r="Q496" s="12" t="str">
        <f aca="false">INDEX([1]Freelancer!$A$1140:$J$2572,MATCH(Лист1!M496,[1]Freelancer!$G$1140:$G$2572,0),9)</f>
        <v>Använd talföljden i rutan här ovanför. Vilket är tal nr 5</v>
      </c>
      <c r="R496" s="8" t="s">
        <v>282</v>
      </c>
      <c r="S496" s="13" t="s">
        <v>184</v>
      </c>
      <c r="T496" s="13" t="str">
        <f aca="false">"y"&amp;S496&amp;"y"</f>
        <v>y4_18_5y</v>
      </c>
      <c r="U496" s="13" t="str">
        <f aca="false">INDEX([1]Lista!$O$2:$S$206,MATCH(Лист1!T496,[1]Lista!$P$2:$P$206,0),3)</f>
        <v>Satser &amp; bevis - Pythagoras sats</v>
      </c>
      <c r="V496" s="13" t="str">
        <f aca="false">INDEX([1]Lista!$O$2:$S$206,MATCH(Лист1!T496,[1]Lista!$P$2:$P$206,0),4)</f>
        <v>G_4_18</v>
      </c>
      <c r="W496" s="13" t="str">
        <f aca="false">INDEX([1]Lista!$O$2:$S$206,MATCH(Лист1!T496,[1]Lista!$P$2:$P$206,0),5)</f>
        <v>Satser &amp; bevis</v>
      </c>
      <c r="X496" s="14" t="s">
        <v>32</v>
      </c>
    </row>
    <row r="497" customFormat="false" ht="23.85" hidden="false" customHeight="false" outlineLevel="0" collapsed="false">
      <c r="A497" s="7" t="n">
        <v>9789152302484</v>
      </c>
      <c r="B497" s="11" t="n">
        <v>2</v>
      </c>
      <c r="C497" s="11" t="s">
        <v>264</v>
      </c>
      <c r="D497" s="8" t="s">
        <v>265</v>
      </c>
      <c r="E497" s="8" t="s">
        <v>26</v>
      </c>
      <c r="F497" s="8" t="s">
        <v>266</v>
      </c>
      <c r="G497" s="8" t="s">
        <v>28</v>
      </c>
      <c r="H497" s="11" t="s">
        <v>29</v>
      </c>
      <c r="I497" s="11" t="n">
        <v>28</v>
      </c>
      <c r="J497" s="11" t="s">
        <v>36</v>
      </c>
      <c r="K497" s="10" t="str">
        <f aca="false">G497</f>
        <v>Grundkurs</v>
      </c>
      <c r="L497" s="11" t="s">
        <v>34</v>
      </c>
      <c r="M497" s="11" t="str">
        <f aca="false">B497&amp;"_"&amp;F497&amp;"_"&amp;H497&amp;"_"&amp;I497&amp;J497</f>
        <v>2_x2_1x_G_28b</v>
      </c>
      <c r="N497" s="11" t="str">
        <f aca="false">A497&amp;"-"&amp;B497&amp;"-"&amp;F497&amp;"-"&amp;H497&amp;"-"&amp;I497&amp;J497</f>
        <v>9789152302484-2-x2_1x-G-28b</v>
      </c>
      <c r="O497" s="13" t="s">
        <v>270</v>
      </c>
      <c r="P497" s="11"/>
      <c r="Q497" s="12" t="str">
        <f aca="false">INDEX([1]Freelancer!$A$1140:$J$2572,MATCH(Лист1!M497,[1]Freelancer!$G$1140:$G$2572,0),9)</f>
        <v>Använd talföljden i rutan här ovanför. Vilket är tal nr 10</v>
      </c>
      <c r="R497" s="8" t="s">
        <v>282</v>
      </c>
      <c r="S497" s="13" t="s">
        <v>283</v>
      </c>
      <c r="T497" s="13" t="str">
        <f aca="false">"y"&amp;S497&amp;"y"</f>
        <v>y4_11y</v>
      </c>
      <c r="U497" s="13" t="str">
        <f aca="false">INDEX([1]Lista!$O$2:$S$206,MATCH(Лист1!T497,[1]Lista!$P$2:$P$206,0),3)</f>
        <v>Koordinatgeometri</v>
      </c>
      <c r="V497" s="13" t="str">
        <f aca="false">INDEX([1]Lista!$O$2:$S$206,MATCH(Лист1!T497,[1]Lista!$P$2:$P$206,0),4)</f>
        <v>G_4_11</v>
      </c>
      <c r="W497" s="13" t="str">
        <f aca="false">INDEX([1]Lista!$O$2:$S$206,MATCH(Лист1!T497,[1]Lista!$P$2:$P$206,0),5)</f>
        <v>Koordinatgeometri</v>
      </c>
      <c r="X497" s="14" t="s">
        <v>32</v>
      </c>
    </row>
    <row r="498" customFormat="false" ht="23.85" hidden="false" customHeight="false" outlineLevel="0" collapsed="false">
      <c r="A498" s="7" t="n">
        <v>9789152302484</v>
      </c>
      <c r="B498" s="11" t="n">
        <v>2</v>
      </c>
      <c r="C498" s="11" t="s">
        <v>264</v>
      </c>
      <c r="D498" s="8" t="s">
        <v>265</v>
      </c>
      <c r="E498" s="8" t="s">
        <v>26</v>
      </c>
      <c r="F498" s="8" t="s">
        <v>266</v>
      </c>
      <c r="G498" s="8" t="s">
        <v>28</v>
      </c>
      <c r="H498" s="11" t="s">
        <v>29</v>
      </c>
      <c r="I498" s="11" t="n">
        <v>28</v>
      </c>
      <c r="J498" s="11" t="s">
        <v>38</v>
      </c>
      <c r="K498" s="10" t="str">
        <f aca="false">G498</f>
        <v>Grundkurs</v>
      </c>
      <c r="L498" s="11" t="s">
        <v>34</v>
      </c>
      <c r="M498" s="11" t="str">
        <f aca="false">B498&amp;"_"&amp;F498&amp;"_"&amp;H498&amp;"_"&amp;I498&amp;J498</f>
        <v>2_x2_1x_G_28c</v>
      </c>
      <c r="N498" s="11" t="str">
        <f aca="false">A498&amp;"-"&amp;B498&amp;"-"&amp;F498&amp;"-"&amp;H498&amp;"-"&amp;I498&amp;J498</f>
        <v>9789152302484-2-x2_1x-G-28c</v>
      </c>
      <c r="O498" s="13" t="s">
        <v>270</v>
      </c>
      <c r="P498" s="11"/>
      <c r="Q498" s="12" t="str">
        <f aca="false">INDEX([1]Freelancer!$A$1140:$J$2572,MATCH(Лист1!M498,[1]Freelancer!$G$1140:$G$2572,0),9)</f>
        <v>Använd talföljden i rutan här ovanför. Vilket är tal nr 50</v>
      </c>
      <c r="R498" s="8" t="s">
        <v>282</v>
      </c>
      <c r="S498" s="13" t="s">
        <v>69</v>
      </c>
      <c r="T498" s="13" t="str">
        <f aca="false">"y"&amp;S498&amp;"y"</f>
        <v>y1_11y</v>
      </c>
      <c r="U498" s="13" t="str">
        <f aca="false">INDEX([1]Lista!$O$2:$S$206,MATCH(Лист1!T498,[1]Lista!$P$2:$P$206,0),3)</f>
        <v>Polynom</v>
      </c>
      <c r="V498" s="13" t="str">
        <f aca="false">INDEX([1]Lista!$O$2:$S$206,MATCH(Лист1!T498,[1]Lista!$P$2:$P$206,0),4)</f>
        <v>T_1_11</v>
      </c>
      <c r="W498" s="13" t="str">
        <f aca="false">INDEX([1]Lista!$O$2:$S$206,MATCH(Лист1!T498,[1]Lista!$P$2:$P$206,0),5)</f>
        <v>Polynom</v>
      </c>
      <c r="X498" s="14" t="s">
        <v>32</v>
      </c>
    </row>
    <row r="499" customFormat="false" ht="35.05" hidden="false" customHeight="false" outlineLevel="0" collapsed="false">
      <c r="A499" s="7" t="n">
        <v>9789152302484</v>
      </c>
      <c r="B499" s="11" t="n">
        <v>2</v>
      </c>
      <c r="C499" s="11" t="s">
        <v>264</v>
      </c>
      <c r="D499" s="8" t="s">
        <v>265</v>
      </c>
      <c r="E499" s="8" t="s">
        <v>26</v>
      </c>
      <c r="F499" s="8" t="s">
        <v>266</v>
      </c>
      <c r="G499" s="8" t="s">
        <v>28</v>
      </c>
      <c r="H499" s="11" t="s">
        <v>29</v>
      </c>
      <c r="I499" s="11" t="n">
        <v>29</v>
      </c>
      <c r="J499" s="11" t="s">
        <v>33</v>
      </c>
      <c r="K499" s="10" t="str">
        <f aca="false">G499</f>
        <v>Grundkurs</v>
      </c>
      <c r="L499" s="11" t="s">
        <v>30</v>
      </c>
      <c r="M499" s="11" t="str">
        <f aca="false">B499&amp;"_"&amp;F499&amp;"_"&amp;H499&amp;"_"&amp;I499&amp;J499</f>
        <v>2_x2_1x_G_29a</v>
      </c>
      <c r="N499" s="11" t="str">
        <f aca="false">A499&amp;"-"&amp;B499&amp;"-"&amp;F499&amp;"-"&amp;H499&amp;"-"&amp;I499&amp;J499</f>
        <v>9789152302484-2-x2_1x-G-29a</v>
      </c>
      <c r="O499" s="13" t="s">
        <v>270</v>
      </c>
      <c r="P499" s="11"/>
      <c r="Q499" s="12" t="str">
        <f aca="false">INDEX([1]Freelancer!$A$1140:$J$2572,MATCH(Лист1!M499,[1]Freelancer!$G$1140:$G$2572,0),9)</f>
        <v>Tre talföljder kan beskrivas med formlerna nedan. Ange de tre första talen i talföljderna $y = 2n + 3$</v>
      </c>
      <c r="R499" s="8" t="e">
        <f aca="false">IF(INDEX([1]Freelancer!$A$1140:$J$2572,MATCH(Лист1!M499,[1]Freelancer!$G$1140:$G$2572,0),10)=0,"",INDEX([1]Freelancer!$A$1140:$J$2572,MATCH(Лист1!M499,[1]Freelancer!$G$1140:$G$2572,0),10))</f>
        <v>#N/A</v>
      </c>
      <c r="S499" s="13" t="s">
        <v>201</v>
      </c>
      <c r="T499" s="13" t="str">
        <f aca="false">"y"&amp;S499&amp;"y"</f>
        <v>y2_1_1y</v>
      </c>
      <c r="U499" s="13" t="str">
        <f aca="false">INDEX([1]Lista!$O$2:$S$206,MATCH(Лист1!T499,[1]Lista!$P$2:$P$206,0),3)</f>
        <v>Andragradsfunktionen - Funktionens graf</v>
      </c>
      <c r="V499" s="13" t="str">
        <f aca="false">INDEX([1]Lista!$O$2:$S$206,MATCH(Лист1!T499,[1]Lista!$P$2:$P$206,0),4)</f>
        <v>SF_2_1</v>
      </c>
      <c r="W499" s="13" t="str">
        <f aca="false">INDEX([1]Lista!$O$2:$S$206,MATCH(Лист1!T499,[1]Lista!$P$2:$P$206,0),5)</f>
        <v>Andragradsfunktionen</v>
      </c>
      <c r="X499" s="14" t="s">
        <v>32</v>
      </c>
    </row>
    <row r="500" customFormat="false" ht="35.05" hidden="false" customHeight="false" outlineLevel="0" collapsed="false">
      <c r="A500" s="7" t="n">
        <v>9789152302484</v>
      </c>
      <c r="B500" s="11" t="n">
        <v>2</v>
      </c>
      <c r="C500" s="11" t="s">
        <v>264</v>
      </c>
      <c r="D500" s="8" t="s">
        <v>265</v>
      </c>
      <c r="E500" s="8" t="s">
        <v>26</v>
      </c>
      <c r="F500" s="8" t="s">
        <v>266</v>
      </c>
      <c r="G500" s="8" t="s">
        <v>28</v>
      </c>
      <c r="H500" s="11" t="s">
        <v>29</v>
      </c>
      <c r="I500" s="11" t="n">
        <v>29</v>
      </c>
      <c r="J500" s="11" t="s">
        <v>36</v>
      </c>
      <c r="K500" s="10" t="str">
        <f aca="false">G500</f>
        <v>Grundkurs</v>
      </c>
      <c r="L500" s="11" t="s">
        <v>30</v>
      </c>
      <c r="M500" s="11" t="str">
        <f aca="false">B500&amp;"_"&amp;F500&amp;"_"&amp;H500&amp;"_"&amp;I500&amp;J500</f>
        <v>2_x2_1x_G_29b</v>
      </c>
      <c r="N500" s="11" t="str">
        <f aca="false">A500&amp;"-"&amp;B500&amp;"-"&amp;F500&amp;"-"&amp;H500&amp;"-"&amp;I500&amp;J500</f>
        <v>9789152302484-2-x2_1x-G-29b</v>
      </c>
      <c r="O500" s="13" t="s">
        <v>270</v>
      </c>
      <c r="P500" s="11"/>
      <c r="Q500" s="12" t="str">
        <f aca="false">INDEX([1]Freelancer!$A$1140:$J$2572,MATCH(Лист1!M500,[1]Freelancer!$G$1140:$G$2572,0),9)</f>
        <v>Tre talföljder kan beskrivas med formlerna nedan. Ange de tre första talen i talföljderna $y = 4n - 8$</v>
      </c>
      <c r="R500" s="8" t="e">
        <f aca="false">IF(INDEX([1]Freelancer!$A$1140:$J$2572,MATCH(Лист1!M500,[1]Freelancer!$G$1140:$G$2572,0),10)=0,"",INDEX([1]Freelancer!$A$1140:$J$2572,MATCH(Лист1!M500,[1]Freelancer!$G$1140:$G$2572,0),10))</f>
        <v>#N/A</v>
      </c>
      <c r="S500" s="13" t="s">
        <v>279</v>
      </c>
      <c r="T500" s="13" t="str">
        <f aca="false">"y"&amp;S500&amp;"y"</f>
        <v>y3_1_7y</v>
      </c>
      <c r="U500" s="13" t="str">
        <f aca="false">INDEX([1]Lista!$O$2:$S$206,MATCH(Лист1!T500,[1]Lista!$P$2:$P$206,0),3)</f>
        <v>Sannolikhetslära - Komplementhändelse</v>
      </c>
      <c r="V500" s="13" t="str">
        <f aca="false">INDEX([1]Lista!$O$2:$S$206,MATCH(Лист1!T500,[1]Lista!$P$2:$P$206,0),4)</f>
        <v>SS_3_1</v>
      </c>
      <c r="W500" s="13" t="str">
        <f aca="false">INDEX([1]Lista!$O$2:$S$206,MATCH(Лист1!T500,[1]Lista!$P$2:$P$206,0),5)</f>
        <v>Sannolikhetslära</v>
      </c>
      <c r="X500" s="14" t="s">
        <v>32</v>
      </c>
    </row>
    <row r="501" customFormat="false" ht="35.05" hidden="false" customHeight="false" outlineLevel="0" collapsed="false">
      <c r="A501" s="7" t="n">
        <v>9789152302484</v>
      </c>
      <c r="B501" s="11" t="n">
        <v>2</v>
      </c>
      <c r="C501" s="11" t="s">
        <v>264</v>
      </c>
      <c r="D501" s="8" t="s">
        <v>265</v>
      </c>
      <c r="E501" s="8" t="s">
        <v>26</v>
      </c>
      <c r="F501" s="8" t="s">
        <v>266</v>
      </c>
      <c r="G501" s="8" t="s">
        <v>28</v>
      </c>
      <c r="H501" s="11" t="s">
        <v>29</v>
      </c>
      <c r="I501" s="11" t="n">
        <v>29</v>
      </c>
      <c r="J501" s="11" t="s">
        <v>38</v>
      </c>
      <c r="K501" s="10" t="str">
        <f aca="false">G501</f>
        <v>Grundkurs</v>
      </c>
      <c r="L501" s="11" t="s">
        <v>30</v>
      </c>
      <c r="M501" s="11" t="str">
        <f aca="false">B501&amp;"_"&amp;F501&amp;"_"&amp;H501&amp;"_"&amp;I501&amp;J501</f>
        <v>2_x2_1x_G_29c</v>
      </c>
      <c r="N501" s="11" t="str">
        <f aca="false">A501&amp;"-"&amp;B501&amp;"-"&amp;F501&amp;"-"&amp;H501&amp;"-"&amp;I501&amp;J501</f>
        <v>9789152302484-2-x2_1x-G-29c</v>
      </c>
      <c r="O501" s="13" t="s">
        <v>270</v>
      </c>
      <c r="P501" s="11"/>
      <c r="Q501" s="12" t="str">
        <f aca="false">INDEX([1]Freelancer!$A$1140:$J$2572,MATCH(Лист1!M501,[1]Freelancer!$G$1140:$G$2572,0),9)</f>
        <v>Tre talföljder kan beskrivas med formlerna nedan. Ange de tre första talen i talföljderna $y = 9n$</v>
      </c>
      <c r="R501" s="8" t="e">
        <f aca="false">IF(INDEX([1]Freelancer!$A$1140:$J$2572,MATCH(Лист1!M501,[1]Freelancer!$G$1140:$G$2572,0),10)=0,"",INDEX([1]Freelancer!$A$1140:$J$2572,MATCH(Лист1!M501,[1]Freelancer!$G$1140:$G$2572,0),10))</f>
        <v>#N/A</v>
      </c>
      <c r="S501" s="13" t="s">
        <v>284</v>
      </c>
      <c r="T501" s="13" t="str">
        <f aca="false">"y"&amp;S501&amp;"y"</f>
        <v>y1_12_3y</v>
      </c>
      <c r="U501" s="13" t="str">
        <f aca="false">INDEX([1]Lista!$O$2:$S$206,MATCH(Лист1!T501,[1]Lista!$P$2:$P$206,0),3)</f>
        <v>Potenser - Negativ heltalsexponent</v>
      </c>
      <c r="V501" s="13" t="str">
        <f aca="false">INDEX([1]Lista!$O$2:$S$206,MATCH(Лист1!T501,[1]Lista!$P$2:$P$206,0),4)</f>
        <v>T_1_12</v>
      </c>
      <c r="W501" s="13" t="str">
        <f aca="false">INDEX([1]Lista!$O$2:$S$206,MATCH(Лист1!T501,[1]Lista!$P$2:$P$206,0),5)</f>
        <v>Potenser</v>
      </c>
      <c r="X501" s="14" t="s">
        <v>32</v>
      </c>
    </row>
    <row r="502" customFormat="false" ht="23.85" hidden="false" customHeight="false" outlineLevel="0" collapsed="false">
      <c r="A502" s="7" t="n">
        <v>9789152302484</v>
      </c>
      <c r="B502" s="11" t="n">
        <v>2</v>
      </c>
      <c r="C502" s="11" t="s">
        <v>264</v>
      </c>
      <c r="D502" s="8" t="s">
        <v>265</v>
      </c>
      <c r="E502" s="8" t="s">
        <v>26</v>
      </c>
      <c r="F502" s="8" t="s">
        <v>266</v>
      </c>
      <c r="G502" s="8" t="s">
        <v>28</v>
      </c>
      <c r="H502" s="11" t="s">
        <v>29</v>
      </c>
      <c r="I502" s="11" t="n">
        <v>30</v>
      </c>
      <c r="J502" s="11"/>
      <c r="K502" s="10" t="str">
        <f aca="false">G502</f>
        <v>Grundkurs</v>
      </c>
      <c r="L502" s="11" t="s">
        <v>34</v>
      </c>
      <c r="M502" s="11" t="str">
        <f aca="false">B502&amp;"_"&amp;F502&amp;"_"&amp;H502&amp;"_"&amp;I502&amp;J502</f>
        <v>2_x2_1x_G_30</v>
      </c>
      <c r="N502" s="11" t="str">
        <f aca="false">A502&amp;"-"&amp;B502&amp;"-"&amp;F502&amp;"-"&amp;H502&amp;"-"&amp;I502&amp;J502</f>
        <v>9789152302484-2-x2_1x-G-30</v>
      </c>
      <c r="O502" s="13" t="s">
        <v>270</v>
      </c>
      <c r="P502" s="11"/>
      <c r="Q502" s="12" t="str">
        <f aca="false">INDEX([1]Freelancer!$A$1140:$J$2572,MATCH(Лист1!M502,[1]Freelancer!$G$1140:$G$2572,0),9)</f>
        <v>Beskriv en egen aritmetisk talföljd med en formel. Ange de tre första talen.</v>
      </c>
      <c r="R502" s="8" t="e">
        <f aca="false">IF(INDEX([1]Freelancer!$A$1140:$J$2572,MATCH(Лист1!M502,[1]Freelancer!$G$1140:$G$2572,0),10)=0,"",INDEX([1]Freelancer!$A$1140:$J$2572,MATCH(Лист1!M502,[1]Freelancer!$G$1140:$G$2572,0),10))</f>
        <v>#N/A</v>
      </c>
      <c r="S502" s="13" t="s">
        <v>37</v>
      </c>
      <c r="T502" s="13" t="str">
        <f aca="false">"y"&amp;S502&amp;"y"</f>
        <v>y4_18_10y</v>
      </c>
      <c r="U502" s="13" t="str">
        <f aca="false">INDEX([1]Lista!$O$2:$S$206,MATCH(Лист1!T502,[1]Lista!$P$2:$P$206,0),3)</f>
        <v>Satser &amp; Bevis - Yttervinkelsatsen</v>
      </c>
      <c r="V502" s="13" t="str">
        <f aca="false">INDEX([1]Lista!$O$2:$S$206,MATCH(Лист1!T502,[1]Lista!$P$2:$P$206,0),4)</f>
        <v>G_4_18</v>
      </c>
      <c r="W502" s="13" t="str">
        <f aca="false">INDEX([1]Lista!$O$2:$S$206,MATCH(Лист1!T502,[1]Lista!$P$2:$P$206,0),5)</f>
        <v>Satser &amp; bevis</v>
      </c>
      <c r="X502" s="14" t="s">
        <v>32</v>
      </c>
    </row>
    <row r="503" customFormat="false" ht="57.45" hidden="false" customHeight="false" outlineLevel="0" collapsed="false">
      <c r="A503" s="7" t="n">
        <v>9789152302484</v>
      </c>
      <c r="B503" s="11" t="n">
        <v>2</v>
      </c>
      <c r="C503" s="11" t="s">
        <v>264</v>
      </c>
      <c r="D503" s="8" t="s">
        <v>265</v>
      </c>
      <c r="E503" s="8" t="s">
        <v>26</v>
      </c>
      <c r="F503" s="8" t="s">
        <v>266</v>
      </c>
      <c r="G503" s="8" t="s">
        <v>28</v>
      </c>
      <c r="H503" s="11" t="s">
        <v>29</v>
      </c>
      <c r="I503" s="11" t="n">
        <v>31</v>
      </c>
      <c r="J503" s="11" t="s">
        <v>33</v>
      </c>
      <c r="K503" s="10" t="str">
        <f aca="false">G503</f>
        <v>Grundkurs</v>
      </c>
      <c r="L503" s="11" t="s">
        <v>30</v>
      </c>
      <c r="M503" s="11" t="str">
        <f aca="false">B503&amp;"_"&amp;F503&amp;"_"&amp;H503&amp;"_"&amp;I503&amp;J503</f>
        <v>2_x2_1x_G_31a</v>
      </c>
      <c r="N503" s="11" t="str">
        <f aca="false">A503&amp;"-"&amp;B503&amp;"-"&amp;F503&amp;"-"&amp;H503&amp;"-"&amp;I503&amp;J503</f>
        <v>9789152302484-2-x2_1x-G-31a</v>
      </c>
      <c r="O503" s="13" t="s">
        <v>270</v>
      </c>
      <c r="P503" s="11"/>
      <c r="Q503" s="12" t="str">
        <f aca="false">INDEX([1]Freelancer!$A$1140:$J$2572,MATCH(Лист1!M503,[1]Freelancer!$G$1140:$G$2572,0),9)</f>
        <v>Lotta skulle skriva upp några aritmetiska talföljder, men hon råkade kladda ner papperet så att vissa tal inte syntes. Vilka är de saknade talen? $15,23, \, \textup{\Square}$</v>
      </c>
      <c r="R503" s="8" t="e">
        <f aca="false">IF(INDEX([1]Freelancer!$A$1140:$J$2572,MATCH(Лист1!M503,[1]Freelancer!$G$1140:$G$2572,0),10)=0,"",INDEX([1]Freelancer!$A$1140:$J$2572,MATCH(Лист1!M503,[1]Freelancer!$G$1140:$G$2572,0),10))</f>
        <v>#N/A</v>
      </c>
      <c r="S503" s="13" t="s">
        <v>240</v>
      </c>
      <c r="T503" s="13" t="str">
        <f aca="false">"y"&amp;S503&amp;"y"</f>
        <v>y1_16_3y</v>
      </c>
      <c r="U503" s="13" t="str">
        <f aca="false">INDEX([1]Lista!$O$2:$S$206,MATCH(Лист1!T503,[1]Lista!$P$2:$P$206,0),3)</f>
        <v>Räta linjen - formen y=kx+m</v>
      </c>
      <c r="V503" s="13" t="str">
        <f aca="false">INDEX([1]Lista!$O$2:$S$206,MATCH(Лист1!T503,[1]Lista!$P$2:$P$206,0),4)</f>
        <v>T_1_16</v>
      </c>
      <c r="W503" s="13" t="str">
        <f aca="false">INDEX([1]Lista!$O$2:$S$206,MATCH(Лист1!T503,[1]Lista!$P$2:$P$206,0),5)</f>
        <v>Räta linjen</v>
      </c>
      <c r="X503" s="14" t="s">
        <v>32</v>
      </c>
    </row>
    <row r="504" customFormat="false" ht="57.45" hidden="false" customHeight="false" outlineLevel="0" collapsed="false">
      <c r="A504" s="7" t="n">
        <v>9789152302484</v>
      </c>
      <c r="B504" s="11" t="n">
        <v>2</v>
      </c>
      <c r="C504" s="11" t="s">
        <v>264</v>
      </c>
      <c r="D504" s="8" t="s">
        <v>265</v>
      </c>
      <c r="E504" s="8" t="s">
        <v>26</v>
      </c>
      <c r="F504" s="8" t="s">
        <v>266</v>
      </c>
      <c r="G504" s="8" t="s">
        <v>28</v>
      </c>
      <c r="H504" s="11" t="s">
        <v>29</v>
      </c>
      <c r="I504" s="11" t="n">
        <v>31</v>
      </c>
      <c r="J504" s="11" t="s">
        <v>36</v>
      </c>
      <c r="K504" s="10" t="str">
        <f aca="false">G504</f>
        <v>Grundkurs</v>
      </c>
      <c r="L504" s="11" t="s">
        <v>30</v>
      </c>
      <c r="M504" s="11" t="str">
        <f aca="false">B504&amp;"_"&amp;F504&amp;"_"&amp;H504&amp;"_"&amp;I504&amp;J504</f>
        <v>2_x2_1x_G_31b</v>
      </c>
      <c r="N504" s="11" t="str">
        <f aca="false">A504&amp;"-"&amp;B504&amp;"-"&amp;F504&amp;"-"&amp;H504&amp;"-"&amp;I504&amp;J504</f>
        <v>9789152302484-2-x2_1x-G-31b</v>
      </c>
      <c r="O504" s="13" t="s">
        <v>270</v>
      </c>
      <c r="P504" s="11"/>
      <c r="Q504" s="12" t="str">
        <f aca="false">INDEX([1]Freelancer!$A$1140:$J$2572,MATCH(Лист1!M504,[1]Freelancer!$G$1140:$G$2572,0),9)</f>
        <v>Lotta skulle skriva upp några aritmetiska talföljder, men hon råkade kladda ner papperet så att vissa tal inte syntes. Vilka är de saknade talen? $\textup{\Square} \, 27,40$</v>
      </c>
      <c r="R504" s="8" t="e">
        <f aca="false">IF(INDEX([1]Freelancer!$A$1140:$J$2572,MATCH(Лист1!M504,[1]Freelancer!$G$1140:$G$2572,0),10)=0,"",INDEX([1]Freelancer!$A$1140:$J$2572,MATCH(Лист1!M504,[1]Freelancer!$G$1140:$G$2572,0),10))</f>
        <v>#N/A</v>
      </c>
      <c r="S504" s="13" t="s">
        <v>216</v>
      </c>
      <c r="T504" s="13" t="str">
        <f aca="false">"y"&amp;S504&amp;"y"</f>
        <v>y2_24_5y</v>
      </c>
      <c r="U504" s="13" t="str">
        <f aca="false">INDEX([1]Lista!$O$2:$S$206,MATCH(Лист1!T504,[1]Lista!$P$2:$P$206,0),3)</f>
        <v>Variabler och uttryck - Värdet av ett uttryck</v>
      </c>
      <c r="V504" s="13" t="str">
        <f aca="false">INDEX([1]Lista!$O$2:$S$206,MATCH(Лист1!T504,[1]Lista!$P$2:$P$206,0),4)</f>
        <v>SF_2_24</v>
      </c>
      <c r="W504" s="13" t="str">
        <f aca="false">INDEX([1]Lista!$O$2:$S$206,MATCH(Лист1!T504,[1]Lista!$P$2:$P$206,0),5)</f>
        <v>Variabler och uttryck</v>
      </c>
      <c r="X504" s="14" t="s">
        <v>32</v>
      </c>
    </row>
    <row r="505" customFormat="false" ht="57.45" hidden="false" customHeight="false" outlineLevel="0" collapsed="false">
      <c r="A505" s="7" t="n">
        <v>9789152302484</v>
      </c>
      <c r="B505" s="11" t="n">
        <v>2</v>
      </c>
      <c r="C505" s="11" t="s">
        <v>264</v>
      </c>
      <c r="D505" s="8" t="s">
        <v>265</v>
      </c>
      <c r="E505" s="8" t="s">
        <v>26</v>
      </c>
      <c r="F505" s="8" t="s">
        <v>266</v>
      </c>
      <c r="G505" s="8" t="s">
        <v>28</v>
      </c>
      <c r="H505" s="11" t="s">
        <v>29</v>
      </c>
      <c r="I505" s="11" t="n">
        <v>31</v>
      </c>
      <c r="J505" s="11" t="s">
        <v>38</v>
      </c>
      <c r="K505" s="10" t="str">
        <f aca="false">G505</f>
        <v>Grundkurs</v>
      </c>
      <c r="L505" s="11" t="s">
        <v>30</v>
      </c>
      <c r="M505" s="11" t="str">
        <f aca="false">B505&amp;"_"&amp;F505&amp;"_"&amp;H505&amp;"_"&amp;I505&amp;J505</f>
        <v>2_x2_1x_G_31c</v>
      </c>
      <c r="N505" s="11" t="str">
        <f aca="false">A505&amp;"-"&amp;B505&amp;"-"&amp;F505&amp;"-"&amp;H505&amp;"-"&amp;I505&amp;J505</f>
        <v>9789152302484-2-x2_1x-G-31c</v>
      </c>
      <c r="O505" s="13" t="s">
        <v>270</v>
      </c>
      <c r="P505" s="11"/>
      <c r="Q505" s="12" t="str">
        <f aca="false">INDEX([1]Freelancer!$A$1140:$J$2572,MATCH(Лист1!M505,[1]Freelancer!$G$1140:$G$2572,0),9)</f>
        <v>Lotta skulle skriva upp några aritmetiska talföljder, men hon råkade kladda ner papperet så att vissa tal inte syntes. Vilka är de saknade talen? $84, \, \textup{\Square} \, 106$</v>
      </c>
      <c r="R505" s="8" t="e">
        <f aca="false">IF(INDEX([1]Freelancer!$A$1140:$J$2572,MATCH(Лист1!M505,[1]Freelancer!$G$1140:$G$2572,0),10)=0,"",INDEX([1]Freelancer!$A$1140:$J$2572,MATCH(Лист1!M505,[1]Freelancer!$G$1140:$G$2572,0),10))</f>
        <v>#N/A</v>
      </c>
      <c r="S505" s="13" t="s">
        <v>205</v>
      </c>
      <c r="T505" s="13" t="str">
        <f aca="false">"y"&amp;S505&amp;"y"</f>
        <v>y1_3_1y</v>
      </c>
      <c r="U505" s="13" t="str">
        <f aca="false">INDEX([1]Lista!$O$2:$S$206,MATCH(Лист1!T505,[1]Lista!$P$2:$P$206,0),3)</f>
        <v>Ekvationer - Andra ekvationer (mer än 2:a)</v>
      </c>
      <c r="V505" s="13" t="str">
        <f aca="false">INDEX([1]Lista!$O$2:$S$206,MATCH(Лист1!T505,[1]Lista!$P$2:$P$206,0),4)</f>
        <v>T_1_3</v>
      </c>
      <c r="W505" s="13" t="str">
        <f aca="false">INDEX([1]Lista!$O$2:$S$206,MATCH(Лист1!T505,[1]Lista!$P$2:$P$206,0),5)</f>
        <v>Ekvationer</v>
      </c>
      <c r="X505" s="14" t="s">
        <v>32</v>
      </c>
    </row>
    <row r="506" customFormat="false" ht="23.85" hidden="false" customHeight="false" outlineLevel="0" collapsed="false">
      <c r="A506" s="7" t="n">
        <v>9789152302484</v>
      </c>
      <c r="B506" s="11" t="n">
        <v>2</v>
      </c>
      <c r="C506" s="11" t="s">
        <v>264</v>
      </c>
      <c r="D506" s="8" t="s">
        <v>265</v>
      </c>
      <c r="E506" s="8" t="s">
        <v>26</v>
      </c>
      <c r="F506" s="8" t="s">
        <v>266</v>
      </c>
      <c r="G506" s="8" t="s">
        <v>28</v>
      </c>
      <c r="H506" s="11" t="s">
        <v>29</v>
      </c>
      <c r="I506" s="11" t="n">
        <v>32</v>
      </c>
      <c r="J506" s="11" t="s">
        <v>33</v>
      </c>
      <c r="K506" s="10" t="str">
        <f aca="false">G506</f>
        <v>Grundkurs</v>
      </c>
      <c r="L506" s="11" t="s">
        <v>34</v>
      </c>
      <c r="M506" s="11" t="str">
        <f aca="false">B506&amp;"_"&amp;F506&amp;"_"&amp;H506&amp;"_"&amp;I506&amp;J506</f>
        <v>2_x2_1x_G_32a</v>
      </c>
      <c r="N506" s="11" t="str">
        <f aca="false">A506&amp;"-"&amp;B506&amp;"-"&amp;F506&amp;"-"&amp;H506&amp;"-"&amp;I506&amp;J506</f>
        <v>9789152302484-2-x2_1x-G-32a</v>
      </c>
      <c r="O506" s="13" t="s">
        <v>270</v>
      </c>
      <c r="P506" s="11"/>
      <c r="Q506" s="12" t="str">
        <f aca="false">INDEX([1]Freelancer!$A$1140:$J$2572,MATCH(Лист1!M506,[1]Freelancer!$G$1140:$G$2572,0),9)</f>
        <v>Bestäm formeln till talföljden där de tre första talen är $3, 5, 7$</v>
      </c>
      <c r="R506" s="8" t="e">
        <f aca="false">IF(INDEX([1]Freelancer!$A$1140:$J$2572,MATCH(Лист1!M506,[1]Freelancer!$G$1140:$G$2572,0),10)=0,"",INDEX([1]Freelancer!$A$1140:$J$2572,MATCH(Лист1!M506,[1]Freelancer!$G$1140:$G$2572,0),10))</f>
        <v>#N/A</v>
      </c>
      <c r="S506" s="13" t="s">
        <v>246</v>
      </c>
      <c r="T506" s="13" t="str">
        <f aca="false">"y"&amp;S506&amp;"y"</f>
        <v>y2_11_2y</v>
      </c>
      <c r="U506" s="13" t="str">
        <f aca="false">INDEX([1]Lista!$O$2:$S$206,MATCH(Лист1!T506,[1]Lista!$P$2:$P$206,0),3)</f>
        <v>Grafer - Grafritande räknare</v>
      </c>
      <c r="V506" s="13" t="str">
        <f aca="false">INDEX([1]Lista!$O$2:$S$206,MATCH(Лист1!T506,[1]Lista!$P$2:$P$206,0),4)</f>
        <v>SF_2_11</v>
      </c>
      <c r="W506" s="13" t="str">
        <f aca="false">INDEX([1]Lista!$O$2:$S$206,MATCH(Лист1!T506,[1]Lista!$P$2:$P$206,0),5)</f>
        <v>Grafer</v>
      </c>
      <c r="X506" s="14" t="s">
        <v>32</v>
      </c>
    </row>
    <row r="507" customFormat="false" ht="23.85" hidden="false" customHeight="false" outlineLevel="0" collapsed="false">
      <c r="A507" s="7" t="n">
        <v>9789152302484</v>
      </c>
      <c r="B507" s="11" t="n">
        <v>2</v>
      </c>
      <c r="C507" s="11" t="s">
        <v>264</v>
      </c>
      <c r="D507" s="8" t="s">
        <v>265</v>
      </c>
      <c r="E507" s="8" t="s">
        <v>26</v>
      </c>
      <c r="F507" s="8" t="s">
        <v>266</v>
      </c>
      <c r="G507" s="8" t="s">
        <v>28</v>
      </c>
      <c r="H507" s="11" t="s">
        <v>29</v>
      </c>
      <c r="I507" s="11" t="n">
        <v>32</v>
      </c>
      <c r="J507" s="11" t="s">
        <v>36</v>
      </c>
      <c r="K507" s="10" t="str">
        <f aca="false">G507</f>
        <v>Grundkurs</v>
      </c>
      <c r="L507" s="11" t="s">
        <v>34</v>
      </c>
      <c r="M507" s="11" t="str">
        <f aca="false">B507&amp;"_"&amp;F507&amp;"_"&amp;H507&amp;"_"&amp;I507&amp;J507</f>
        <v>2_x2_1x_G_32b</v>
      </c>
      <c r="N507" s="11" t="str">
        <f aca="false">A507&amp;"-"&amp;B507&amp;"-"&amp;F507&amp;"-"&amp;H507&amp;"-"&amp;I507&amp;J507</f>
        <v>9789152302484-2-x2_1x-G-32b</v>
      </c>
      <c r="O507" s="13" t="s">
        <v>270</v>
      </c>
      <c r="P507" s="11"/>
      <c r="Q507" s="12" t="str">
        <f aca="false">INDEX([1]Freelancer!$A$1140:$J$2572,MATCH(Лист1!M507,[1]Freelancer!$G$1140:$G$2572,0),9)</f>
        <v>Bestäm formeln till talföljden där de tre första talen är $5, 8, 11$</v>
      </c>
      <c r="R507" s="8" t="e">
        <f aca="false">IF(INDEX([1]Freelancer!$A$1140:$J$2572,MATCH(Лист1!M507,[1]Freelancer!$G$1140:$G$2572,0),10)=0,"",INDEX([1]Freelancer!$A$1140:$J$2572,MATCH(Лист1!M507,[1]Freelancer!$G$1140:$G$2572,0),10))</f>
        <v>#N/A</v>
      </c>
      <c r="S507" s="13" t="s">
        <v>149</v>
      </c>
      <c r="T507" s="13" t="str">
        <f aca="false">"y"&amp;S507&amp;"y"</f>
        <v>y4_15y</v>
      </c>
      <c r="U507" s="13" t="str">
        <f aca="false">INDEX([1]Lista!$O$2:$S$206,MATCH(Лист1!T507,[1]Lista!$P$2:$P$206,0),3)</f>
        <v>Volym &amp; olika sorters kroppar</v>
      </c>
      <c r="V507" s="13" t="str">
        <f aca="false">INDEX([1]Lista!$O$2:$S$206,MATCH(Лист1!T507,[1]Lista!$P$2:$P$206,0),4)</f>
        <v>G_4_15</v>
      </c>
      <c r="W507" s="13" t="str">
        <f aca="false">INDEX([1]Lista!$O$2:$S$206,MATCH(Лист1!T507,[1]Lista!$P$2:$P$206,0),5)</f>
        <v>Volym &amp; olika sorters kroppar</v>
      </c>
      <c r="X507" s="14" t="s">
        <v>32</v>
      </c>
    </row>
    <row r="508" customFormat="false" ht="23.85" hidden="false" customHeight="false" outlineLevel="0" collapsed="false">
      <c r="A508" s="7" t="n">
        <v>9789152302484</v>
      </c>
      <c r="B508" s="11" t="n">
        <v>2</v>
      </c>
      <c r="C508" s="11" t="s">
        <v>264</v>
      </c>
      <c r="D508" s="8" t="s">
        <v>265</v>
      </c>
      <c r="E508" s="8" t="s">
        <v>26</v>
      </c>
      <c r="F508" s="8" t="s">
        <v>266</v>
      </c>
      <c r="G508" s="8" t="s">
        <v>28</v>
      </c>
      <c r="H508" s="11" t="s">
        <v>29</v>
      </c>
      <c r="I508" s="11" t="n">
        <v>32</v>
      </c>
      <c r="J508" s="11" t="s">
        <v>38</v>
      </c>
      <c r="K508" s="10" t="str">
        <f aca="false">G508</f>
        <v>Grundkurs</v>
      </c>
      <c r="L508" s="11" t="s">
        <v>34</v>
      </c>
      <c r="M508" s="11" t="str">
        <f aca="false">B508&amp;"_"&amp;F508&amp;"_"&amp;H508&amp;"_"&amp;I508&amp;J508</f>
        <v>2_x2_1x_G_32c</v>
      </c>
      <c r="N508" s="11" t="str">
        <f aca="false">A508&amp;"-"&amp;B508&amp;"-"&amp;F508&amp;"-"&amp;H508&amp;"-"&amp;I508&amp;J508</f>
        <v>9789152302484-2-x2_1x-G-32c</v>
      </c>
      <c r="O508" s="13" t="s">
        <v>270</v>
      </c>
      <c r="P508" s="11"/>
      <c r="Q508" s="12" t="str">
        <f aca="false">INDEX([1]Freelancer!$A$1140:$J$2572,MATCH(Лист1!M508,[1]Freelancer!$G$1140:$G$2572,0),9)</f>
        <v>Bestäm formeln till talföljden där de tre första talen är $3, -1, -5$</v>
      </c>
      <c r="R508" s="8" t="e">
        <f aca="false">IF(INDEX([1]Freelancer!$A$1140:$J$2572,MATCH(Лист1!M508,[1]Freelancer!$G$1140:$G$2572,0),10)=0,"",INDEX([1]Freelancer!$A$1140:$J$2572,MATCH(Лист1!M508,[1]Freelancer!$G$1140:$G$2572,0),10))</f>
        <v>#N/A</v>
      </c>
      <c r="S508" s="13" t="s">
        <v>129</v>
      </c>
      <c r="T508" s="13" t="str">
        <f aca="false">"y"&amp;S508&amp;"y"</f>
        <v>y4_18_8y</v>
      </c>
      <c r="U508" s="13" t="str">
        <f aca="false">INDEX([1]Lista!$O$2:$S$206,MATCH(Лист1!T508,[1]Lista!$P$2:$P$206,0),3)</f>
        <v>Satser &amp; bevis - Topptriangelsatsen &amp; transversalsatsen</v>
      </c>
      <c r="V508" s="13" t="str">
        <f aca="false">INDEX([1]Lista!$O$2:$S$206,MATCH(Лист1!T508,[1]Lista!$P$2:$P$206,0),4)</f>
        <v>G_4_18</v>
      </c>
      <c r="W508" s="13" t="str">
        <f aca="false">INDEX([1]Lista!$O$2:$S$206,MATCH(Лист1!T508,[1]Lista!$P$2:$P$206,0),5)</f>
        <v>Satser &amp; bevis</v>
      </c>
      <c r="X508" s="14" t="s">
        <v>32</v>
      </c>
    </row>
    <row r="509" customFormat="false" ht="23.85" hidden="false" customHeight="false" outlineLevel="0" collapsed="false">
      <c r="A509" s="7" t="n">
        <v>9789152302484</v>
      </c>
      <c r="B509" s="11" t="n">
        <v>2</v>
      </c>
      <c r="C509" s="11" t="s">
        <v>264</v>
      </c>
      <c r="D509" s="8" t="s">
        <v>265</v>
      </c>
      <c r="E509" s="8" t="s">
        <v>26</v>
      </c>
      <c r="F509" s="8" t="s">
        <v>266</v>
      </c>
      <c r="G509" s="8" t="s">
        <v>28</v>
      </c>
      <c r="H509" s="11" t="s">
        <v>29</v>
      </c>
      <c r="I509" s="11" t="n">
        <v>33</v>
      </c>
      <c r="J509" s="11"/>
      <c r="K509" s="10" t="str">
        <f aca="false">G509</f>
        <v>Grundkurs</v>
      </c>
      <c r="L509" s="11" t="s">
        <v>30</v>
      </c>
      <c r="M509" s="11" t="str">
        <f aca="false">B509&amp;"_"&amp;F509&amp;"_"&amp;H509&amp;"_"&amp;I509&amp;J509</f>
        <v>2_x2_1x_G_33</v>
      </c>
      <c r="N509" s="11" t="str">
        <f aca="false">A509&amp;"-"&amp;B509&amp;"-"&amp;F509&amp;"-"&amp;H509&amp;"-"&amp;I509&amp;J509</f>
        <v>9789152302484-2-x2_1x-G-33</v>
      </c>
      <c r="O509" s="13" t="s">
        <v>270</v>
      </c>
      <c r="P509" s="11"/>
      <c r="Q509" s="12" t="str">
        <f aca="false">INDEX([1]Freelancer!$A$1140:$J$2572,MATCH(Лист1!M509,[1]Freelancer!$G$1140:$G$2572,0),9)</f>
        <v>Vilket är det 64:e talet i en aritmetisk talföljd där det 6:e talet är 32 och det 9:e talet är 47?</v>
      </c>
      <c r="R509" s="8" t="e">
        <f aca="false">IF(INDEX([1]Freelancer!$A$1140:$J$2572,MATCH(Лист1!M509,[1]Freelancer!$G$1140:$G$2572,0),10)=0,"",INDEX([1]Freelancer!$A$1140:$J$2572,MATCH(Лист1!M509,[1]Freelancer!$G$1140:$G$2572,0),10))</f>
        <v>#N/A</v>
      </c>
      <c r="S509" s="13" t="s">
        <v>98</v>
      </c>
      <c r="T509" s="13" t="str">
        <f aca="false">"y"&amp;S509&amp;"y"</f>
        <v>y2_23y</v>
      </c>
      <c r="U509" s="13" t="str">
        <f aca="false">INDEX([1]Lista!$O$2:$S$206,MATCH(Лист1!T509,[1]Lista!$P$2:$P$206,0),3)</f>
        <v>Talföljder och mönster</v>
      </c>
      <c r="V509" s="13" t="str">
        <f aca="false">INDEX([1]Lista!$O$2:$S$206,MATCH(Лист1!T509,[1]Lista!$P$2:$P$206,0),4)</f>
        <v>SF_2_23</v>
      </c>
      <c r="W509" s="13" t="str">
        <f aca="false">INDEX([1]Lista!$O$2:$S$206,MATCH(Лист1!T509,[1]Lista!$P$2:$P$206,0),5)</f>
        <v>Talföljder och mönster</v>
      </c>
      <c r="X509" s="14" t="s">
        <v>32</v>
      </c>
    </row>
    <row r="510" customFormat="false" ht="46.25" hidden="false" customHeight="false" outlineLevel="0" collapsed="false">
      <c r="A510" s="7" t="n">
        <v>9789152302484</v>
      </c>
      <c r="B510" s="11" t="n">
        <v>2</v>
      </c>
      <c r="C510" s="11" t="s">
        <v>264</v>
      </c>
      <c r="D510" s="8" t="s">
        <v>265</v>
      </c>
      <c r="E510" s="8" t="s">
        <v>26</v>
      </c>
      <c r="F510" s="8" t="s">
        <v>266</v>
      </c>
      <c r="G510" s="8" t="s">
        <v>28</v>
      </c>
      <c r="H510" s="11" t="s">
        <v>29</v>
      </c>
      <c r="I510" s="11" t="n">
        <v>34</v>
      </c>
      <c r="J510" s="11"/>
      <c r="K510" s="10" t="str">
        <f aca="false">G510</f>
        <v>Grundkurs</v>
      </c>
      <c r="L510" s="11" t="s">
        <v>34</v>
      </c>
      <c r="M510" s="11" t="str">
        <f aca="false">B510&amp;"_"&amp;F510&amp;"_"&amp;H510&amp;"_"&amp;I510&amp;J510</f>
        <v>2_x2_1x_G_34</v>
      </c>
      <c r="N510" s="11" t="str">
        <f aca="false">A510&amp;"-"&amp;B510&amp;"-"&amp;F510&amp;"-"&amp;H510&amp;"-"&amp;I510&amp;J510</f>
        <v>9789152302484-2-x2_1x-G-34</v>
      </c>
      <c r="O510" s="13" t="s">
        <v>270</v>
      </c>
      <c r="P510" s="11"/>
      <c r="Q510" s="12" t="str">
        <f aca="false">INDEX([1]Freelancer!$A$1140:$J$2572,MATCH(Лист1!M510,[1]Freelancer!$G$1140:$G$2572,0),9)</f>
        <v>Figuren visar de tre första figurerna i ett mönster. Tabellen visar hur mönstret kan beskrivas med en talföljd. Skriv av tabellen och fyll i de tomma rutorna.</v>
      </c>
      <c r="R510" s="8" t="str">
        <f aca="false">IF(INDEX([1]Freelancer!$A$1140:$J$2572,MATCH(Лист1!M510,[1]Freelancer!$G$1140:$G$2572,0),10)=0,"",INDEX([1]Freelancer!$A$1140:$J$2572,MATCH(Лист1!M510,[1]Freelancer!$G$1140:$G$2572,0),10))</f>
        <v>MD9_53_1</v>
      </c>
      <c r="S510" s="13" t="s">
        <v>55</v>
      </c>
      <c r="T510" s="13" t="str">
        <f aca="false">"y"&amp;S510&amp;"y"</f>
        <v>y2_24_1y</v>
      </c>
      <c r="U510" s="13" t="str">
        <f aca="false">INDEX([1]Lista!$O$2:$S$206,MATCH(Лист1!T510,[1]Lista!$P$2:$P$206,0),3)</f>
        <v>Variabler och uttryck - Faktorisering</v>
      </c>
      <c r="V510" s="13" t="str">
        <f aca="false">INDEX([1]Lista!$O$2:$S$206,MATCH(Лист1!T510,[1]Lista!$P$2:$P$206,0),4)</f>
        <v>SF_2_24</v>
      </c>
      <c r="W510" s="13" t="str">
        <f aca="false">INDEX([1]Lista!$O$2:$S$206,MATCH(Лист1!T510,[1]Lista!$P$2:$P$206,0),5)</f>
        <v>Variabler och uttryck</v>
      </c>
      <c r="X510" s="14" t="s">
        <v>32</v>
      </c>
    </row>
    <row r="511" customFormat="false" ht="35.05" hidden="false" customHeight="false" outlineLevel="0" collapsed="false">
      <c r="A511" s="7" t="n">
        <v>9789152302484</v>
      </c>
      <c r="B511" s="11" t="n">
        <v>2</v>
      </c>
      <c r="C511" s="11" t="s">
        <v>264</v>
      </c>
      <c r="D511" s="8" t="s">
        <v>265</v>
      </c>
      <c r="E511" s="8" t="s">
        <v>26</v>
      </c>
      <c r="F511" s="8" t="s">
        <v>266</v>
      </c>
      <c r="G511" s="8" t="s">
        <v>28</v>
      </c>
      <c r="H511" s="11" t="s">
        <v>29</v>
      </c>
      <c r="I511" s="11" t="n">
        <v>35</v>
      </c>
      <c r="J511" s="11"/>
      <c r="K511" s="10" t="str">
        <f aca="false">G511</f>
        <v>Grundkurs</v>
      </c>
      <c r="L511" s="11" t="s">
        <v>30</v>
      </c>
      <c r="M511" s="11" t="str">
        <f aca="false">B511&amp;"_"&amp;F511&amp;"_"&amp;H511&amp;"_"&amp;I511&amp;J511</f>
        <v>2_x2_1x_G_35</v>
      </c>
      <c r="N511" s="11" t="str">
        <f aca="false">A511&amp;"-"&amp;B511&amp;"-"&amp;F511&amp;"-"&amp;H511&amp;"-"&amp;I511&amp;J511</f>
        <v>9789152302484-2-x2_1x-G-35</v>
      </c>
      <c r="O511" s="13" t="s">
        <v>270</v>
      </c>
      <c r="P511" s="11"/>
      <c r="Q511" s="12" t="str">
        <f aca="false">INDEX([1]Freelancer!$A$1140:$J$2572,MATCH(Лист1!M511,[1]Freelancer!$G$1140:$G$2572,0),9)</f>
        <v>Du har en talföljd som kan skrivas med formeln $y - 5n + 1$. Hitta på ett mönster som passar till formeln.</v>
      </c>
      <c r="R511" s="8" t="e">
        <f aca="false">IF(INDEX([1]Freelancer!$A$1140:$J$2572,MATCH(Лист1!M511,[1]Freelancer!$G$1140:$G$2572,0),10)=0,"",INDEX([1]Freelancer!$A$1140:$J$2572,MATCH(Лист1!M511,[1]Freelancer!$G$1140:$G$2572,0),10))</f>
        <v>#N/A</v>
      </c>
      <c r="S511" s="13" t="s">
        <v>44</v>
      </c>
      <c r="T511" s="13" t="str">
        <f aca="false">"y"&amp;S511&amp;"y"</f>
        <v>y6_4y</v>
      </c>
      <c r="U511" s="13" t="str">
        <f aca="false">INDEX([1]Lista!$O$2:$S$206,MATCH(Лист1!T511,[1]Lista!$P$2:$P$206,0),3)</f>
        <v>Problemlösning - Taluppfattning, aritmetik &amp; algebra</v>
      </c>
      <c r="V511" s="13" t="str">
        <f aca="false">INDEX([1]Lista!$O$2:$S$206,MATCH(Лист1!T511,[1]Lista!$P$2:$P$206,0),4)</f>
        <v>P_6_4</v>
      </c>
      <c r="W511" s="13" t="str">
        <f aca="false">INDEX([1]Lista!$O$2:$S$206,MATCH(Лист1!T511,[1]Lista!$P$2:$P$206,0),5)</f>
        <v>Problemlösning - Taluppfattning, aritmetik &amp; algebra</v>
      </c>
      <c r="X511" s="14" t="s">
        <v>32</v>
      </c>
    </row>
    <row r="512" customFormat="false" ht="57.45" hidden="false" customHeight="false" outlineLevel="0" collapsed="false">
      <c r="A512" s="7" t="n">
        <v>9789152302484</v>
      </c>
      <c r="B512" s="11" t="n">
        <v>2</v>
      </c>
      <c r="C512" s="11" t="s">
        <v>264</v>
      </c>
      <c r="D512" s="8" t="s">
        <v>265</v>
      </c>
      <c r="E512" s="8" t="s">
        <v>26</v>
      </c>
      <c r="F512" s="8" t="s">
        <v>285</v>
      </c>
      <c r="G512" s="8" t="s">
        <v>177</v>
      </c>
      <c r="H512" s="11" t="s">
        <v>178</v>
      </c>
      <c r="I512" s="11" t="n">
        <v>1</v>
      </c>
      <c r="J512" s="11" t="s">
        <v>33</v>
      </c>
      <c r="K512" s="10" t="str">
        <f aca="false">G512</f>
        <v>Diagnos</v>
      </c>
      <c r="L512" s="11" t="s">
        <v>30</v>
      </c>
      <c r="M512" s="11" t="str">
        <f aca="false">B512&amp;"_"&amp;F512&amp;"_"&amp;H512&amp;"_"&amp;I512&amp;J512</f>
        <v>2_x2_2x_D_1a</v>
      </c>
      <c r="N512" s="11" t="str">
        <f aca="false">A512&amp;"-"&amp;B512&amp;"-"&amp;F512&amp;"-"&amp;H512&amp;"-"&amp;I512&amp;J512</f>
        <v>9789152302484-2-x2_2x-D-1a</v>
      </c>
      <c r="O512" s="13" t="s">
        <v>267</v>
      </c>
      <c r="P512" s="11"/>
      <c r="Q512" s="12" t="str">
        <f aca="false">INDEX([1]Freelancer!$A$1140:$J$2572,MATCH(Лист1!M512,[1]Freelancer!$G$1140:$G$2572,0),9)</f>
        <v>På Pelles födelsedag hissar farfar flaggan på flaggstången i trädgården. Graferna visar hur flaggans höjd på stången är beroende av tiden det tar att hissa flaggan. Vilken graf beskriver bäst hur farfar hissar flaggan?</v>
      </c>
      <c r="R512" s="8" t="str">
        <f aca="false">IF(INDEX([1]Freelancer!$A$1140:$J$2572,MATCH(Лист1!M512,[1]Freelancer!$G$1140:$G$2572,0),10)=0,"",INDEX([1]Freelancer!$A$1140:$J$2572,MATCH(Лист1!M512,[1]Freelancer!$G$1140:$G$2572,0),10))</f>
        <v>MD9_54_1</v>
      </c>
      <c r="S512" s="13" t="s">
        <v>135</v>
      </c>
      <c r="T512" s="13" t="str">
        <f aca="false">"y"&amp;S512&amp;"y"</f>
        <v>y2_20y</v>
      </c>
      <c r="U512" s="13" t="str">
        <f aca="false">INDEX([1]Lista!$O$2:$S$206,MATCH(Лист1!T512,[1]Lista!$P$2:$P$206,0),3)</f>
        <v>Proportionalitet</v>
      </c>
      <c r="V512" s="13" t="str">
        <f aca="false">INDEX([1]Lista!$O$2:$S$206,MATCH(Лист1!T512,[1]Lista!$P$2:$P$206,0),4)</f>
        <v>SF_2_20</v>
      </c>
      <c r="W512" s="13" t="str">
        <f aca="false">INDEX([1]Lista!$O$2:$S$206,MATCH(Лист1!T512,[1]Lista!$P$2:$P$206,0),5)</f>
        <v>Proportionalitet</v>
      </c>
      <c r="X512" s="14" t="s">
        <v>32</v>
      </c>
    </row>
    <row r="513" customFormat="false" ht="57.45" hidden="false" customHeight="false" outlineLevel="0" collapsed="false">
      <c r="A513" s="7" t="n">
        <v>9789152302484</v>
      </c>
      <c r="B513" s="11" t="n">
        <v>2</v>
      </c>
      <c r="C513" s="11" t="s">
        <v>264</v>
      </c>
      <c r="D513" s="8" t="s">
        <v>265</v>
      </c>
      <c r="E513" s="8" t="s">
        <v>26</v>
      </c>
      <c r="F513" s="8" t="s">
        <v>285</v>
      </c>
      <c r="G513" s="8" t="s">
        <v>177</v>
      </c>
      <c r="H513" s="11" t="s">
        <v>178</v>
      </c>
      <c r="I513" s="11" t="n">
        <v>1</v>
      </c>
      <c r="J513" s="11" t="s">
        <v>36</v>
      </c>
      <c r="K513" s="10" t="str">
        <f aca="false">G513</f>
        <v>Diagnos</v>
      </c>
      <c r="L513" s="11" t="s">
        <v>30</v>
      </c>
      <c r="M513" s="11" t="str">
        <f aca="false">B513&amp;"_"&amp;F513&amp;"_"&amp;H513&amp;"_"&amp;I513&amp;J513</f>
        <v>2_x2_2x_D_1b</v>
      </c>
      <c r="N513" s="11" t="str">
        <f aca="false">A513&amp;"-"&amp;B513&amp;"-"&amp;F513&amp;"-"&amp;H513&amp;"-"&amp;I513&amp;J513</f>
        <v>9789152302484-2-x2_2x-D-1b</v>
      </c>
      <c r="O513" s="13" t="s">
        <v>267</v>
      </c>
      <c r="P513" s="11"/>
      <c r="Q513" s="12" t="str">
        <f aca="false">INDEX([1]Freelancer!$A$1140:$J$2572,MATCH(Лист1!M513,[1]Freelancer!$G$1140:$G$2572,0),9)</f>
        <v>På Pelles födelsedag hissar farfar flaggan på flaggstången i trädgården. Graferna visar hur flaggans höjd på stången är beroende av tiden det tar att hissa flaggan. En av graferna är omöjlig. Varför?</v>
      </c>
      <c r="R513" s="8" t="str">
        <f aca="false">IF(INDEX([1]Freelancer!$A$1140:$J$2572,MATCH(Лист1!M513,[1]Freelancer!$G$1140:$G$2572,0),10)=0,"",INDEX([1]Freelancer!$A$1140:$J$2572,MATCH(Лист1!M513,[1]Freelancer!$G$1140:$G$2572,0),10))</f>
        <v>MD9_54_1</v>
      </c>
      <c r="S513" s="13" t="s">
        <v>232</v>
      </c>
      <c r="T513" s="13" t="str">
        <f aca="false">"y"&amp;S513&amp;"y"</f>
        <v>y4_22_18y</v>
      </c>
      <c r="U513" s="13" t="str">
        <f aca="false">INDEX([1]Lista!$O$2:$S$206,MATCH(Лист1!T513,[1]Lista!$P$2:$P$206,0),3)</f>
        <v>Trigonometri - Vinklar</v>
      </c>
      <c r="V513" s="13" t="str">
        <f aca="false">INDEX([1]Lista!$O$2:$S$206,MATCH(Лист1!T513,[1]Lista!$P$2:$P$206,0),4)</f>
        <v>G_4_22</v>
      </c>
      <c r="W513" s="13" t="str">
        <f aca="false">INDEX([1]Lista!$O$2:$S$206,MATCH(Лист1!T513,[1]Lista!$P$2:$P$206,0),5)</f>
        <v>Trigonometri</v>
      </c>
      <c r="X513" s="14" t="s">
        <v>32</v>
      </c>
    </row>
    <row r="514" customFormat="false" ht="46.25" hidden="false" customHeight="false" outlineLevel="0" collapsed="false">
      <c r="A514" s="7" t="n">
        <v>9789152302484</v>
      </c>
      <c r="B514" s="11" t="n">
        <v>2</v>
      </c>
      <c r="C514" s="11" t="s">
        <v>264</v>
      </c>
      <c r="D514" s="8" t="s">
        <v>265</v>
      </c>
      <c r="E514" s="8" t="s">
        <v>26</v>
      </c>
      <c r="F514" s="8" t="s">
        <v>285</v>
      </c>
      <c r="G514" s="8" t="s">
        <v>177</v>
      </c>
      <c r="H514" s="11" t="s">
        <v>178</v>
      </c>
      <c r="I514" s="11" t="n">
        <v>2</v>
      </c>
      <c r="J514" s="11"/>
      <c r="K514" s="10" t="str">
        <f aca="false">G514</f>
        <v>Diagnos</v>
      </c>
      <c r="L514" s="11" t="s">
        <v>34</v>
      </c>
      <c r="M514" s="11" t="str">
        <f aca="false">B514&amp;"_"&amp;F514&amp;"_"&amp;H514&amp;"_"&amp;I514&amp;J514</f>
        <v>2_x2_2x_D_2</v>
      </c>
      <c r="N514" s="11" t="str">
        <f aca="false">A514&amp;"-"&amp;B514&amp;"-"&amp;F514&amp;"-"&amp;H514&amp;"-"&amp;I514&amp;J514</f>
        <v>9789152302484-2-x2_2x-D-2</v>
      </c>
      <c r="O514" s="13" t="s">
        <v>267</v>
      </c>
      <c r="P514" s="11"/>
      <c r="Q514" s="12" t="str">
        <f aca="false">INDEX([1]Freelancer!$A$1140:$J$2572,MATCH(Лист1!M514,[1]Freelancer!$G$1140:$G$2572,0),9)</f>
        <v>Familjen Grönblad vill hyra en bil under en helg. Kostnaden $y$ kr kan skrivas $y - 3x + 800$, där $x$ är antalet kilometer. Vad är $y$ om $x= 160$ km?</v>
      </c>
      <c r="R514" s="8" t="e">
        <f aca="false">IF(INDEX([1]Freelancer!$A$1140:$J$2572,MATCH(Лист1!M514,[1]Freelancer!$G$1140:$G$2572,0),10)=0,"",INDEX([1]Freelancer!$A$1140:$J$2572,MATCH(Лист1!M514,[1]Freelancer!$G$1140:$G$2572,0),10))</f>
        <v>#N/A</v>
      </c>
      <c r="S514" s="13" t="s">
        <v>58</v>
      </c>
      <c r="T514" s="13" t="str">
        <f aca="false">"y"&amp;S514&amp;"y"</f>
        <v>y2_1_2y</v>
      </c>
      <c r="U514" s="13" t="str">
        <f aca="false">INDEX([1]Lista!$O$2:$S$206,MATCH(Лист1!T514,[1]Lista!$P$2:$P$206,0),3)</f>
        <v>Andragradsfunktionen - Funktionens nollställen</v>
      </c>
      <c r="V514" s="13" t="str">
        <f aca="false">INDEX([1]Lista!$O$2:$S$206,MATCH(Лист1!T514,[1]Lista!$P$2:$P$206,0),4)</f>
        <v>SF_2_1</v>
      </c>
      <c r="W514" s="13" t="str">
        <f aca="false">INDEX([1]Lista!$O$2:$S$206,MATCH(Лист1!T514,[1]Lista!$P$2:$P$206,0),5)</f>
        <v>Andragradsfunktionen</v>
      </c>
      <c r="X514" s="14" t="s">
        <v>32</v>
      </c>
    </row>
    <row r="515" customFormat="false" ht="57.45" hidden="false" customHeight="false" outlineLevel="0" collapsed="false">
      <c r="A515" s="7" t="n">
        <v>9789152302484</v>
      </c>
      <c r="B515" s="11" t="n">
        <v>2</v>
      </c>
      <c r="C515" s="11" t="s">
        <v>264</v>
      </c>
      <c r="D515" s="8" t="s">
        <v>265</v>
      </c>
      <c r="E515" s="8" t="s">
        <v>26</v>
      </c>
      <c r="F515" s="8" t="s">
        <v>285</v>
      </c>
      <c r="G515" s="8" t="s">
        <v>177</v>
      </c>
      <c r="H515" s="11" t="s">
        <v>178</v>
      </c>
      <c r="I515" s="11" t="n">
        <v>3</v>
      </c>
      <c r="J515" s="11"/>
      <c r="K515" s="10" t="str">
        <f aca="false">G515</f>
        <v>Diagnos</v>
      </c>
      <c r="L515" s="11" t="s">
        <v>30</v>
      </c>
      <c r="M515" s="11" t="str">
        <f aca="false">B515&amp;"_"&amp;F515&amp;"_"&amp;H515&amp;"_"&amp;I515&amp;J515</f>
        <v>2_x2_2x_D_3</v>
      </c>
      <c r="N515" s="11" t="str">
        <f aca="false">A515&amp;"-"&amp;B515&amp;"-"&amp;F515&amp;"-"&amp;H515&amp;"-"&amp;I515&amp;J515</f>
        <v>9789152302484-2-x2_2x-D-3</v>
      </c>
      <c r="O515" s="13" t="s">
        <v>267</v>
      </c>
      <c r="P515" s="11"/>
      <c r="Q515" s="12" t="str">
        <f aca="false">INDEX([1]Freelancer!$A$1140:$J$2572,MATCH(Лист1!M515,[1]Freelancer!$G$1140:$G$2572,0),9)</f>
        <v>Para ihop rätt beskrivning av kostnaden för ett mobilabonnemang med rätt funktion i rutan. $y$ är kostnaden i kr för $x$ minuter. A 0,40 kr/min + 80 kr i grundavgift B 0,80 kr/min + 40 kr i grundavgift C 0,40 kr/min</v>
      </c>
      <c r="R515" s="8" t="str">
        <f aca="false">IF(INDEX([1]Freelancer!$A$1140:$J$2572,MATCH(Лист1!M515,[1]Freelancer!$G$1140:$G$2572,0),10)=0,"",INDEX([1]Freelancer!$A$1140:$J$2572,MATCH(Лист1!M515,[1]Freelancer!$G$1140:$G$2572,0),10))</f>
        <v>MD9_54_2</v>
      </c>
      <c r="S515" s="13" t="s">
        <v>284</v>
      </c>
      <c r="T515" s="13" t="str">
        <f aca="false">"y"&amp;S515&amp;"y"</f>
        <v>y1_12_3y</v>
      </c>
      <c r="U515" s="13" t="str">
        <f aca="false">INDEX([1]Lista!$O$2:$S$206,MATCH(Лист1!T515,[1]Lista!$P$2:$P$206,0),3)</f>
        <v>Potenser - Negativ heltalsexponent</v>
      </c>
      <c r="V515" s="13" t="str">
        <f aca="false">INDEX([1]Lista!$O$2:$S$206,MATCH(Лист1!T515,[1]Lista!$P$2:$P$206,0),4)</f>
        <v>T_1_12</v>
      </c>
      <c r="W515" s="13" t="str">
        <f aca="false">INDEX([1]Lista!$O$2:$S$206,MATCH(Лист1!T515,[1]Lista!$P$2:$P$206,0),5)</f>
        <v>Potenser</v>
      </c>
      <c r="X515" s="14" t="s">
        <v>32</v>
      </c>
    </row>
    <row r="516" customFormat="false" ht="15.65" hidden="false" customHeight="false" outlineLevel="0" collapsed="false">
      <c r="A516" s="7" t="n">
        <v>9789152302484</v>
      </c>
      <c r="B516" s="11" t="n">
        <v>2</v>
      </c>
      <c r="C516" s="11" t="s">
        <v>264</v>
      </c>
      <c r="D516" s="8" t="s">
        <v>265</v>
      </c>
      <c r="E516" s="8" t="s">
        <v>26</v>
      </c>
      <c r="F516" s="8" t="s">
        <v>285</v>
      </c>
      <c r="G516" s="8" t="s">
        <v>177</v>
      </c>
      <c r="H516" s="11" t="s">
        <v>178</v>
      </c>
      <c r="I516" s="11" t="n">
        <v>4</v>
      </c>
      <c r="J516" s="11" t="s">
        <v>33</v>
      </c>
      <c r="K516" s="10" t="str">
        <f aca="false">G516</f>
        <v>Diagnos</v>
      </c>
      <c r="L516" s="11" t="s">
        <v>34</v>
      </c>
      <c r="M516" s="11" t="str">
        <f aca="false">B516&amp;"_"&amp;F516&amp;"_"&amp;H516&amp;"_"&amp;I516&amp;J516</f>
        <v>2_x2_2x_D_4a</v>
      </c>
      <c r="N516" s="11" t="str">
        <f aca="false">A516&amp;"-"&amp;B516&amp;"-"&amp;F516&amp;"-"&amp;H516&amp;"-"&amp;I516&amp;J516</f>
        <v>9789152302484-2-x2_2x-D-4a</v>
      </c>
      <c r="O516" s="13" t="s">
        <v>267</v>
      </c>
      <c r="P516" s="11"/>
      <c r="Q516" s="12" t="str">
        <f aca="false">INDEX([1]Freelancer!$A$1140:$J$2572,MATCH(Лист1!M516,[1]Freelancer!$G$1140:$G$2572,0),9)</f>
        <v>Hur mycket kostar 5 hg oliver med vitlök?</v>
      </c>
      <c r="R516" s="8" t="str">
        <f aca="false">IF(INDEX([1]Freelancer!$A$1140:$J$2572,MATCH(Лист1!M516,[1]Freelancer!$G$1140:$G$2572,0),10)=0,"",INDEX([1]Freelancer!$A$1140:$J$2572,MATCH(Лист1!M516,[1]Freelancer!$G$1140:$G$2572,0),10))</f>
        <v>MD9_54_3</v>
      </c>
      <c r="S516" s="13" t="s">
        <v>187</v>
      </c>
      <c r="T516" s="13" t="str">
        <f aca="false">"y"&amp;S516&amp;"y"</f>
        <v>y4_16y</v>
      </c>
      <c r="U516" s="13" t="str">
        <f aca="false">INDEX([1]Lista!$O$2:$S$206,MATCH(Лист1!T516,[1]Lista!$P$2:$P$206,0),3)</f>
        <v>Omkrets &amp; area</v>
      </c>
      <c r="V516" s="13" t="str">
        <f aca="false">INDEX([1]Lista!$O$2:$S$206,MATCH(Лист1!T516,[1]Lista!$P$2:$P$206,0),4)</f>
        <v>G_4_16</v>
      </c>
      <c r="W516" s="13" t="str">
        <f aca="false">INDEX([1]Lista!$O$2:$S$206,MATCH(Лист1!T516,[1]Lista!$P$2:$P$206,0),5)</f>
        <v>Omkrets &amp; area</v>
      </c>
      <c r="X516" s="14" t="s">
        <v>32</v>
      </c>
    </row>
    <row r="517" customFormat="false" ht="15.65" hidden="false" customHeight="false" outlineLevel="0" collapsed="false">
      <c r="A517" s="7" t="n">
        <v>9789152302484</v>
      </c>
      <c r="B517" s="11" t="n">
        <v>2</v>
      </c>
      <c r="C517" s="11" t="s">
        <v>264</v>
      </c>
      <c r="D517" s="8" t="s">
        <v>265</v>
      </c>
      <c r="E517" s="8" t="s">
        <v>26</v>
      </c>
      <c r="F517" s="8" t="s">
        <v>285</v>
      </c>
      <c r="G517" s="8" t="s">
        <v>177</v>
      </c>
      <c r="H517" s="11" t="s">
        <v>178</v>
      </c>
      <c r="I517" s="11" t="n">
        <v>4</v>
      </c>
      <c r="J517" s="11" t="s">
        <v>36</v>
      </c>
      <c r="K517" s="10" t="str">
        <f aca="false">G517</f>
        <v>Diagnos</v>
      </c>
      <c r="L517" s="11" t="s">
        <v>34</v>
      </c>
      <c r="M517" s="11" t="str">
        <f aca="false">B517&amp;"_"&amp;F517&amp;"_"&amp;H517&amp;"_"&amp;I517&amp;J517</f>
        <v>2_x2_2x_D_4b</v>
      </c>
      <c r="N517" s="11" t="str">
        <f aca="false">A517&amp;"-"&amp;B517&amp;"-"&amp;F517&amp;"-"&amp;H517&amp;"-"&amp;I517&amp;J517</f>
        <v>9789152302484-2-x2_2x-D-4b</v>
      </c>
      <c r="O517" s="13" t="s">
        <v>267</v>
      </c>
      <c r="P517" s="11"/>
      <c r="Q517" s="12" t="str">
        <f aca="false">INDEX([1]Freelancer!$A$1140:$J$2572,MATCH(Лист1!M517,[1]Freelancer!$G$1140:$G$2572,0),9)</f>
        <v>Vad är kilopriset för oliver med sardeller?</v>
      </c>
      <c r="R517" s="8" t="str">
        <f aca="false">IF(INDEX([1]Freelancer!$A$1140:$J$2572,MATCH(Лист1!M517,[1]Freelancer!$G$1140:$G$2572,0),10)=0,"",INDEX([1]Freelancer!$A$1140:$J$2572,MATCH(Лист1!M517,[1]Freelancer!$G$1140:$G$2572,0),10))</f>
        <v>MD9_54_3</v>
      </c>
      <c r="S517" s="13" t="s">
        <v>201</v>
      </c>
      <c r="T517" s="13" t="str">
        <f aca="false">"y"&amp;S517&amp;"y"</f>
        <v>y2_1_1y</v>
      </c>
      <c r="U517" s="13" t="str">
        <f aca="false">INDEX([1]Lista!$O$2:$S$206,MATCH(Лист1!T517,[1]Lista!$P$2:$P$206,0),3)</f>
        <v>Andragradsfunktionen - Funktionens graf</v>
      </c>
      <c r="V517" s="13" t="str">
        <f aca="false">INDEX([1]Lista!$O$2:$S$206,MATCH(Лист1!T517,[1]Lista!$P$2:$P$206,0),4)</f>
        <v>SF_2_1</v>
      </c>
      <c r="W517" s="13" t="str">
        <f aca="false">INDEX([1]Lista!$O$2:$S$206,MATCH(Лист1!T517,[1]Lista!$P$2:$P$206,0),5)</f>
        <v>Andragradsfunktionen</v>
      </c>
      <c r="X517" s="14" t="s">
        <v>32</v>
      </c>
    </row>
    <row r="518" customFormat="false" ht="23.85" hidden="false" customHeight="false" outlineLevel="0" collapsed="false">
      <c r="A518" s="7" t="n">
        <v>9789152302484</v>
      </c>
      <c r="B518" s="11" t="n">
        <v>2</v>
      </c>
      <c r="C518" s="11" t="s">
        <v>264</v>
      </c>
      <c r="D518" s="8" t="s">
        <v>265</v>
      </c>
      <c r="E518" s="8" t="s">
        <v>26</v>
      </c>
      <c r="F518" s="8" t="s">
        <v>285</v>
      </c>
      <c r="G518" s="8" t="s">
        <v>177</v>
      </c>
      <c r="H518" s="11" t="s">
        <v>178</v>
      </c>
      <c r="I518" s="11" t="n">
        <v>5</v>
      </c>
      <c r="J518" s="11" t="s">
        <v>33</v>
      </c>
      <c r="K518" s="10" t="str">
        <f aca="false">G518</f>
        <v>Diagnos</v>
      </c>
      <c r="L518" s="11" t="s">
        <v>30</v>
      </c>
      <c r="M518" s="11" t="str">
        <f aca="false">B518&amp;"_"&amp;F518&amp;"_"&amp;H518&amp;"_"&amp;I518&amp;J518</f>
        <v>2_x2_2x_D_5a</v>
      </c>
      <c r="N518" s="11" t="str">
        <f aca="false">A518&amp;"-"&amp;B518&amp;"-"&amp;F518&amp;"-"&amp;H518&amp;"-"&amp;I518&amp;J518</f>
        <v>9789152302484-2-x2_2x-D-5a</v>
      </c>
      <c r="O518" s="13" t="s">
        <v>267</v>
      </c>
      <c r="P518" s="11"/>
      <c r="Q518" s="12" t="str">
        <f aca="false">INDEX([1]Freelancer!$A$1140:$J$2572,MATCH(Лист1!M518,[1]Freelancer!$G$1140:$G$2572,0),9)</f>
        <v>En linjär funktion beskrivs med formeln $y - 3x - 2$. Vilket värde får $y$ om $x = 2$</v>
      </c>
      <c r="R518" s="8" t="e">
        <f aca="false">IF(INDEX([1]Freelancer!$A$1140:$J$2572,MATCH(Лист1!M518,[1]Freelancer!$G$1140:$G$2572,0),10)=0,"",INDEX([1]Freelancer!$A$1140:$J$2572,MATCH(Лист1!M518,[1]Freelancer!$G$1140:$G$2572,0),10))</f>
        <v>#N/A</v>
      </c>
      <c r="S518" s="13" t="s">
        <v>149</v>
      </c>
      <c r="T518" s="13" t="str">
        <f aca="false">"y"&amp;S518&amp;"y"</f>
        <v>y4_15y</v>
      </c>
      <c r="U518" s="13" t="str">
        <f aca="false">INDEX([1]Lista!$O$2:$S$206,MATCH(Лист1!T518,[1]Lista!$P$2:$P$206,0),3)</f>
        <v>Volym &amp; olika sorters kroppar</v>
      </c>
      <c r="V518" s="13" t="str">
        <f aca="false">INDEX([1]Lista!$O$2:$S$206,MATCH(Лист1!T518,[1]Lista!$P$2:$P$206,0),4)</f>
        <v>G_4_15</v>
      </c>
      <c r="W518" s="13" t="str">
        <f aca="false">INDEX([1]Lista!$O$2:$S$206,MATCH(Лист1!T518,[1]Lista!$P$2:$P$206,0),5)</f>
        <v>Volym &amp; olika sorters kroppar</v>
      </c>
      <c r="X518" s="14" t="s">
        <v>32</v>
      </c>
    </row>
    <row r="519" customFormat="false" ht="23.85" hidden="false" customHeight="false" outlineLevel="0" collapsed="false">
      <c r="A519" s="7" t="n">
        <v>9789152302484</v>
      </c>
      <c r="B519" s="11" t="n">
        <v>2</v>
      </c>
      <c r="C519" s="11" t="s">
        <v>264</v>
      </c>
      <c r="D519" s="8" t="s">
        <v>265</v>
      </c>
      <c r="E519" s="8" t="s">
        <v>26</v>
      </c>
      <c r="F519" s="8" t="s">
        <v>285</v>
      </c>
      <c r="G519" s="8" t="s">
        <v>177</v>
      </c>
      <c r="H519" s="11" t="s">
        <v>178</v>
      </c>
      <c r="I519" s="11" t="n">
        <v>5</v>
      </c>
      <c r="J519" s="11" t="s">
        <v>36</v>
      </c>
      <c r="K519" s="10" t="str">
        <f aca="false">G519</f>
        <v>Diagnos</v>
      </c>
      <c r="L519" s="11" t="s">
        <v>30</v>
      </c>
      <c r="M519" s="11" t="str">
        <f aca="false">B519&amp;"_"&amp;F519&amp;"_"&amp;H519&amp;"_"&amp;I519&amp;J519</f>
        <v>2_x2_2x_D_5b</v>
      </c>
      <c r="N519" s="11" t="str">
        <f aca="false">A519&amp;"-"&amp;B519&amp;"-"&amp;F519&amp;"-"&amp;H519&amp;"-"&amp;I519&amp;J519</f>
        <v>9789152302484-2-x2_2x-D-5b</v>
      </c>
      <c r="O519" s="13" t="s">
        <v>267</v>
      </c>
      <c r="P519" s="11"/>
      <c r="Q519" s="12" t="str">
        <f aca="false">INDEX([1]Freelancer!$A$1140:$J$2572,MATCH(Лист1!M519,[1]Freelancer!$G$1140:$G$2572,0),9)</f>
        <v>En linjär funktion beskrivs med formeln $y - 3x - 2$. Vilket värde får $y$ om $x = 4$</v>
      </c>
      <c r="R519" s="8" t="e">
        <f aca="false">IF(INDEX([1]Freelancer!$A$1140:$J$2572,MATCH(Лист1!M519,[1]Freelancer!$G$1140:$G$2572,0),10)=0,"",INDEX([1]Freelancer!$A$1140:$J$2572,MATCH(Лист1!M519,[1]Freelancer!$G$1140:$G$2572,0),10))</f>
        <v>#N/A</v>
      </c>
      <c r="S519" s="13" t="s">
        <v>141</v>
      </c>
      <c r="T519" s="13" t="str">
        <f aca="false">"y"&amp;S519&amp;"y"</f>
        <v>y1_17_8y</v>
      </c>
      <c r="U519" s="13" t="str">
        <f aca="false">INDEX([1]Lista!$O$2:$S$206,MATCH(Лист1!T519,[1]Lista!$P$2:$P$206,0),3)</f>
        <v>Tal - Rationella tal</v>
      </c>
      <c r="V519" s="13" t="str">
        <f aca="false">INDEX([1]Lista!$O$2:$S$206,MATCH(Лист1!T519,[1]Lista!$P$2:$P$206,0),4)</f>
        <v>T_1_17</v>
      </c>
      <c r="W519" s="13" t="str">
        <f aca="false">INDEX([1]Lista!$O$2:$S$206,MATCH(Лист1!T519,[1]Lista!$P$2:$P$206,0),5)</f>
        <v>Tal</v>
      </c>
      <c r="X519" s="14" t="s">
        <v>32</v>
      </c>
    </row>
    <row r="520" customFormat="false" ht="23.85" hidden="false" customHeight="false" outlineLevel="0" collapsed="false">
      <c r="A520" s="7" t="n">
        <v>9789152302484</v>
      </c>
      <c r="B520" s="11" t="n">
        <v>2</v>
      </c>
      <c r="C520" s="11" t="s">
        <v>264</v>
      </c>
      <c r="D520" s="8" t="s">
        <v>265</v>
      </c>
      <c r="E520" s="8" t="s">
        <v>26</v>
      </c>
      <c r="F520" s="8" t="s">
        <v>285</v>
      </c>
      <c r="G520" s="8" t="s">
        <v>177</v>
      </c>
      <c r="H520" s="11" t="s">
        <v>178</v>
      </c>
      <c r="I520" s="11" t="n">
        <v>5</v>
      </c>
      <c r="J520" s="11" t="s">
        <v>38</v>
      </c>
      <c r="K520" s="10" t="str">
        <f aca="false">G520</f>
        <v>Diagnos</v>
      </c>
      <c r="L520" s="11" t="s">
        <v>30</v>
      </c>
      <c r="M520" s="11" t="str">
        <f aca="false">B520&amp;"_"&amp;F520&amp;"_"&amp;H520&amp;"_"&amp;I520&amp;J520</f>
        <v>2_x2_2x_D_5c</v>
      </c>
      <c r="N520" s="11" t="str">
        <f aca="false">A520&amp;"-"&amp;B520&amp;"-"&amp;F520&amp;"-"&amp;H520&amp;"-"&amp;I520&amp;J520</f>
        <v>9789152302484-2-x2_2x-D-5c</v>
      </c>
      <c r="O520" s="13" t="s">
        <v>267</v>
      </c>
      <c r="P520" s="11"/>
      <c r="Q520" s="12" t="str">
        <f aca="false">INDEX([1]Freelancer!$A$1140:$J$2572,MATCH(Лист1!M520,[1]Freelancer!$G$1140:$G$2572,0),9)</f>
        <v>En linjär funktion beskrivs med formeln $y - 3x - 2$. Vilket värde får $y$ om $x = 0$</v>
      </c>
      <c r="R520" s="8" t="e">
        <f aca="false">IF(INDEX([1]Freelancer!$A$1140:$J$2572,MATCH(Лист1!M520,[1]Freelancer!$G$1140:$G$2572,0),10)=0,"",INDEX([1]Freelancer!$A$1140:$J$2572,MATCH(Лист1!M520,[1]Freelancer!$G$1140:$G$2572,0),10))</f>
        <v>#N/A</v>
      </c>
      <c r="S520" s="13" t="s">
        <v>208</v>
      </c>
      <c r="T520" s="13" t="str">
        <f aca="false">"y"&amp;S520&amp;"y"</f>
        <v>y4_15_1y</v>
      </c>
      <c r="U520" s="13" t="str">
        <f aca="false">INDEX([1]Lista!$O$2:$S$206,MATCH(Лист1!T520,[1]Lista!$P$2:$P$206,0),3)</f>
        <v>Volym &amp; olika sorters kroppar - Rätblock, prisma och cylinder</v>
      </c>
      <c r="V520" s="13" t="str">
        <f aca="false">INDEX([1]Lista!$O$2:$S$206,MATCH(Лист1!T520,[1]Lista!$P$2:$P$206,0),4)</f>
        <v>G_4_15</v>
      </c>
      <c r="W520" s="13" t="str">
        <f aca="false">INDEX([1]Lista!$O$2:$S$206,MATCH(Лист1!T520,[1]Lista!$P$2:$P$206,0),5)</f>
        <v>Volym &amp; olika sorters kroppar</v>
      </c>
      <c r="X520" s="14" t="s">
        <v>32</v>
      </c>
    </row>
    <row r="521" customFormat="false" ht="46.25" hidden="false" customHeight="false" outlineLevel="0" collapsed="false">
      <c r="A521" s="7" t="n">
        <v>9789152302484</v>
      </c>
      <c r="B521" s="11" t="n">
        <v>2</v>
      </c>
      <c r="C521" s="11" t="s">
        <v>264</v>
      </c>
      <c r="D521" s="8" t="s">
        <v>265</v>
      </c>
      <c r="E521" s="8" t="s">
        <v>26</v>
      </c>
      <c r="F521" s="8" t="s">
        <v>285</v>
      </c>
      <c r="G521" s="8" t="s">
        <v>177</v>
      </c>
      <c r="H521" s="11" t="s">
        <v>178</v>
      </c>
      <c r="I521" s="11" t="n">
        <v>6</v>
      </c>
      <c r="J521" s="11" t="s">
        <v>33</v>
      </c>
      <c r="K521" s="10" t="str">
        <f aca="false">G521</f>
        <v>Diagnos</v>
      </c>
      <c r="L521" s="11" t="s">
        <v>34</v>
      </c>
      <c r="M521" s="11" t="str">
        <f aca="false">B521&amp;"_"&amp;F521&amp;"_"&amp;H521&amp;"_"&amp;I521&amp;J521</f>
        <v>2_x2_2x_D_6a</v>
      </c>
      <c r="N521" s="11" t="str">
        <f aca="false">A521&amp;"-"&amp;B521&amp;"-"&amp;F521&amp;"-"&amp;H521&amp;"-"&amp;I521&amp;J521</f>
        <v>9789152302484-2-x2_2x-D-6a</v>
      </c>
      <c r="O521" s="13" t="s">
        <v>267</v>
      </c>
      <c r="P521" s="11"/>
      <c r="Q521" s="12" t="str">
        <f aca="false">INDEX([1]Freelancer!$A$1140:$J$2572,MATCH(Лист1!M521,[1]Freelancer!$G$1140:$G$2572,0),9)</f>
        <v>En linjär funktion beskrivs av följande värdetabell. Rita ett koordinatsystem. Markera punkterna och rita en linje som går genom punkterna.</v>
      </c>
      <c r="R521" s="8" t="str">
        <f aca="false">IF(INDEX([1]Freelancer!$A$1140:$J$2572,MATCH(Лист1!M521,[1]Freelancer!$G$1140:$G$2572,0),10)=0,"",INDEX([1]Freelancer!$A$1140:$J$2572,MATCH(Лист1!M521,[1]Freelancer!$G$1140:$G$2572,0),10))</f>
        <v>MD9_54_4</v>
      </c>
      <c r="S521" s="13" t="s">
        <v>248</v>
      </c>
      <c r="T521" s="13" t="str">
        <f aca="false">"y"&amp;S521&amp;"y"</f>
        <v>y1_2_3y</v>
      </c>
      <c r="U521" s="13" t="str">
        <f aca="false">INDEX([1]Lista!$O$2:$S$206,MATCH(Лист1!T521,[1]Lista!$P$2:$P$206,0),3)</f>
        <v>Bråk - Förlängning &amp; förkortning</v>
      </c>
      <c r="V521" s="13" t="str">
        <f aca="false">INDEX([1]Lista!$O$2:$S$206,MATCH(Лист1!T521,[1]Lista!$P$2:$P$206,0),4)</f>
        <v>T_1_2</v>
      </c>
      <c r="W521" s="13" t="str">
        <f aca="false">INDEX([1]Lista!$O$2:$S$206,MATCH(Лист1!T521,[1]Lista!$P$2:$P$206,0),5)</f>
        <v>Bråk</v>
      </c>
      <c r="X521" s="14" t="s">
        <v>32</v>
      </c>
    </row>
    <row r="522" customFormat="false" ht="23.85" hidden="false" customHeight="false" outlineLevel="0" collapsed="false">
      <c r="A522" s="7" t="n">
        <v>9789152302484</v>
      </c>
      <c r="B522" s="11" t="n">
        <v>2</v>
      </c>
      <c r="C522" s="11" t="s">
        <v>264</v>
      </c>
      <c r="D522" s="8" t="s">
        <v>265</v>
      </c>
      <c r="E522" s="8" t="s">
        <v>26</v>
      </c>
      <c r="F522" s="8" t="s">
        <v>285</v>
      </c>
      <c r="G522" s="8" t="s">
        <v>177</v>
      </c>
      <c r="H522" s="11" t="s">
        <v>178</v>
      </c>
      <c r="I522" s="11" t="n">
        <v>6</v>
      </c>
      <c r="J522" s="11" t="s">
        <v>36</v>
      </c>
      <c r="K522" s="10" t="str">
        <f aca="false">G522</f>
        <v>Diagnos</v>
      </c>
      <c r="L522" s="11" t="s">
        <v>34</v>
      </c>
      <c r="M522" s="11" t="str">
        <f aca="false">B522&amp;"_"&amp;F522&amp;"_"&amp;H522&amp;"_"&amp;I522&amp;J522</f>
        <v>2_x2_2x_D_6b</v>
      </c>
      <c r="N522" s="11" t="str">
        <f aca="false">A522&amp;"-"&amp;B522&amp;"-"&amp;F522&amp;"-"&amp;H522&amp;"-"&amp;I522&amp;J522</f>
        <v>9789152302484-2-x2_2x-D-6b</v>
      </c>
      <c r="O522" s="13" t="s">
        <v>267</v>
      </c>
      <c r="P522" s="11"/>
      <c r="Q522" s="12" t="str">
        <f aca="false">INDEX([1]Freelancer!$A$1140:$J$2572,MATCH(Лист1!M522,[1]Freelancer!$G$1140:$G$2572,0),9)</f>
        <v>En linjär funktion beskrivs av följande värdetabell. Skriv funktionen som en formel.</v>
      </c>
      <c r="R522" s="8" t="str">
        <f aca="false">IF(INDEX([1]Freelancer!$A$1140:$J$2572,MATCH(Лист1!M522,[1]Freelancer!$G$1140:$G$2572,0),10)=0,"",INDEX([1]Freelancer!$A$1140:$J$2572,MATCH(Лист1!M522,[1]Freelancer!$G$1140:$G$2572,0),10))</f>
        <v>MD9_54_4</v>
      </c>
      <c r="S522" s="13" t="s">
        <v>114</v>
      </c>
      <c r="T522" s="13" t="str">
        <f aca="false">"y"&amp;S522&amp;"y"</f>
        <v>y4_22y</v>
      </c>
      <c r="U522" s="13" t="str">
        <f aca="false">INDEX([1]Lista!$O$2:$S$206,MATCH(Лист1!T522,[1]Lista!$P$2:$P$206,0),3)</f>
        <v>Trigonometri</v>
      </c>
      <c r="V522" s="13" t="str">
        <f aca="false">INDEX([1]Lista!$O$2:$S$206,MATCH(Лист1!T522,[1]Lista!$P$2:$P$206,0),4)</f>
        <v>G_4_22</v>
      </c>
      <c r="W522" s="13" t="str">
        <f aca="false">INDEX([1]Lista!$O$2:$S$206,MATCH(Лист1!T522,[1]Lista!$P$2:$P$206,0),5)</f>
        <v>Trigonometri</v>
      </c>
      <c r="X522" s="14" t="s">
        <v>32</v>
      </c>
    </row>
    <row r="523" customFormat="false" ht="57.45" hidden="false" customHeight="false" outlineLevel="0" collapsed="false">
      <c r="A523" s="7" t="n">
        <v>9789152302484</v>
      </c>
      <c r="B523" s="11" t="n">
        <v>2</v>
      </c>
      <c r="C523" s="11" t="s">
        <v>264</v>
      </c>
      <c r="D523" s="8" t="s">
        <v>265</v>
      </c>
      <c r="E523" s="8" t="s">
        <v>26</v>
      </c>
      <c r="F523" s="8" t="s">
        <v>285</v>
      </c>
      <c r="G523" s="8" t="s">
        <v>177</v>
      </c>
      <c r="H523" s="11" t="s">
        <v>178</v>
      </c>
      <c r="I523" s="11" t="n">
        <v>7</v>
      </c>
      <c r="J523" s="11" t="s">
        <v>33</v>
      </c>
      <c r="K523" s="10" t="str">
        <f aca="false">G523</f>
        <v>Diagnos</v>
      </c>
      <c r="L523" s="11" t="s">
        <v>30</v>
      </c>
      <c r="M523" s="11" t="str">
        <f aca="false">B523&amp;"_"&amp;F523&amp;"_"&amp;H523&amp;"_"&amp;I523&amp;J523</f>
        <v>2_x2_2x_D_7a</v>
      </c>
      <c r="N523" s="11" t="str">
        <f aca="false">A523&amp;"-"&amp;B523&amp;"-"&amp;F523&amp;"-"&amp;H523&amp;"-"&amp;I523&amp;J523</f>
        <v>9789152302484-2-x2_2x-D-7a</v>
      </c>
      <c r="O523" s="13" t="s">
        <v>267</v>
      </c>
      <c r="P523" s="11"/>
      <c r="Q523" s="12" t="str">
        <f aca="false">INDEX([1]Freelancer!$A$1140:$J$2572,MATCH(Лист1!M523,[1]Freelancer!$G$1140:$G$2572,0),9)</f>
        <v>I rutan finns formler för tre räta linjer. $$\textbf{A} \quad y = 2x - 3 \qquad \textbf{B} \quad y = 3x  \qquad \textbf{C} \quad y = x+ 3$$ Vilken av de räta linjerna skär $y$-axeln i punkten (0, 3)?</v>
      </c>
      <c r="R523" s="8"/>
      <c r="S523" s="13" t="s">
        <v>273</v>
      </c>
      <c r="T523" s="13" t="str">
        <f aca="false">"y"&amp;S523&amp;"y"</f>
        <v>y1_17y</v>
      </c>
      <c r="U523" s="13" t="str">
        <f aca="false">INDEX([1]Lista!$O$2:$S$206,MATCH(Лист1!T523,[1]Lista!$P$2:$P$206,0),3)</f>
        <v>Tal</v>
      </c>
      <c r="V523" s="13" t="str">
        <f aca="false">INDEX([1]Lista!$O$2:$S$206,MATCH(Лист1!T523,[1]Lista!$P$2:$P$206,0),4)</f>
        <v>T_1_17</v>
      </c>
      <c r="W523" s="13" t="str">
        <f aca="false">INDEX([1]Lista!$O$2:$S$206,MATCH(Лист1!T523,[1]Lista!$P$2:$P$206,0),5)</f>
        <v>Tal</v>
      </c>
      <c r="X523" s="14" t="s">
        <v>32</v>
      </c>
    </row>
    <row r="524" customFormat="false" ht="57.45" hidden="false" customHeight="false" outlineLevel="0" collapsed="false">
      <c r="A524" s="7" t="n">
        <v>9789152302484</v>
      </c>
      <c r="B524" s="11" t="n">
        <v>2</v>
      </c>
      <c r="C524" s="11" t="s">
        <v>264</v>
      </c>
      <c r="D524" s="8" t="s">
        <v>265</v>
      </c>
      <c r="E524" s="8" t="s">
        <v>26</v>
      </c>
      <c r="F524" s="8" t="s">
        <v>285</v>
      </c>
      <c r="G524" s="8" t="s">
        <v>177</v>
      </c>
      <c r="H524" s="11" t="s">
        <v>178</v>
      </c>
      <c r="I524" s="11" t="n">
        <v>7</v>
      </c>
      <c r="J524" s="11" t="s">
        <v>36</v>
      </c>
      <c r="K524" s="10" t="str">
        <f aca="false">G524</f>
        <v>Diagnos</v>
      </c>
      <c r="L524" s="11" t="s">
        <v>30</v>
      </c>
      <c r="M524" s="11" t="str">
        <f aca="false">B524&amp;"_"&amp;F524&amp;"_"&amp;H524&amp;"_"&amp;I524&amp;J524</f>
        <v>2_x2_2x_D_7b</v>
      </c>
      <c r="N524" s="11" t="str">
        <f aca="false">A524&amp;"-"&amp;B524&amp;"-"&amp;F524&amp;"-"&amp;H524&amp;"-"&amp;I524&amp;J524</f>
        <v>9789152302484-2-x2_2x-D-7b</v>
      </c>
      <c r="O524" s="13" t="s">
        <v>267</v>
      </c>
      <c r="P524" s="11"/>
      <c r="Q524" s="12" t="str">
        <f aca="false">INDEX([1]Freelancer!$A$1140:$J$2572,MATCH(Лист1!M524,[1]Freelancer!$G$1140:$G$2572,0),9)</f>
        <v>I rutan finns formler för tre räta linjer. $$\textbf{A} \quad y = 2x - 3 \qquad \textbf{B} \quad y = 3x  \qquad \textbf{C} \quad y = x+ 3$$ Vilken av de räta linjerna beskriver en proportionalitet?</v>
      </c>
      <c r="R524" s="8"/>
      <c r="S524" s="13" t="s">
        <v>76</v>
      </c>
      <c r="T524" s="13" t="str">
        <f aca="false">"y"&amp;S524&amp;"y"</f>
        <v>y4_22_7y</v>
      </c>
      <c r="U524" s="13" t="str">
        <f aca="false">INDEX([1]Lista!$O$2:$S$206,MATCH(Лист1!T524,[1]Lista!$P$2:$P$206,0),3)</f>
        <v>Trigonometri - Enhetscirkeln</v>
      </c>
      <c r="V524" s="13" t="str">
        <f aca="false">INDEX([1]Lista!$O$2:$S$206,MATCH(Лист1!T524,[1]Lista!$P$2:$P$206,0),4)</f>
        <v>G_4_22</v>
      </c>
      <c r="W524" s="13" t="str">
        <f aca="false">INDEX([1]Lista!$O$2:$S$206,MATCH(Лист1!T524,[1]Lista!$P$2:$P$206,0),5)</f>
        <v>Trigonometri</v>
      </c>
      <c r="X524" s="14" t="s">
        <v>32</v>
      </c>
    </row>
    <row r="525" customFormat="false" ht="23.85" hidden="false" customHeight="false" outlineLevel="0" collapsed="false">
      <c r="A525" s="7" t="n">
        <v>9789152302484</v>
      </c>
      <c r="B525" s="11" t="n">
        <v>2</v>
      </c>
      <c r="C525" s="11" t="s">
        <v>264</v>
      </c>
      <c r="D525" s="8" t="s">
        <v>265</v>
      </c>
      <c r="E525" s="8" t="s">
        <v>26</v>
      </c>
      <c r="F525" s="8" t="s">
        <v>285</v>
      </c>
      <c r="G525" s="8" t="s">
        <v>177</v>
      </c>
      <c r="H525" s="11" t="s">
        <v>178</v>
      </c>
      <c r="I525" s="11" t="n">
        <v>8</v>
      </c>
      <c r="J525" s="11" t="s">
        <v>33</v>
      </c>
      <c r="K525" s="10" t="str">
        <f aca="false">G525</f>
        <v>Diagnos</v>
      </c>
      <c r="L525" s="11" t="s">
        <v>34</v>
      </c>
      <c r="M525" s="11" t="str">
        <f aca="false">B525&amp;"_"&amp;F525&amp;"_"&amp;H525&amp;"_"&amp;I525&amp;J525</f>
        <v>2_x2_2x_D_8a</v>
      </c>
      <c r="N525" s="11" t="str">
        <f aca="false">A525&amp;"-"&amp;B525&amp;"-"&amp;F525&amp;"-"&amp;H525&amp;"-"&amp;I525&amp;J525</f>
        <v>9789152302484-2-x2_2x-D-8a</v>
      </c>
      <c r="O525" s="13" t="s">
        <v>267</v>
      </c>
      <c r="P525" s="11"/>
      <c r="Q525" s="12" t="str">
        <f aca="false">INDEX([1]Freelancer!$A$1140:$J$2572,MATCH(Лист1!M525,[1]Freelancer!$G$1140:$G$2572,0),9)</f>
        <v>Tabellen visar en aritmetisk talföljd. Ange en formel som beskriver talföljden.</v>
      </c>
      <c r="R525" s="8" t="str">
        <f aca="false">IF(INDEX([1]Freelancer!$A$1140:$J$2572,MATCH(Лист1!M525,[1]Freelancer!$G$1140:$G$2572,0),10)=0,"",INDEX([1]Freelancer!$A$1140:$J$2572,MATCH(Лист1!M525,[1]Freelancer!$G$1140:$G$2572,0),10))</f>
        <v>MD9_55_1</v>
      </c>
      <c r="S525" s="13" t="s">
        <v>208</v>
      </c>
      <c r="T525" s="13" t="str">
        <f aca="false">"y"&amp;S525&amp;"y"</f>
        <v>y4_15_1y</v>
      </c>
      <c r="U525" s="13" t="str">
        <f aca="false">INDEX([1]Lista!$O$2:$S$206,MATCH(Лист1!T525,[1]Lista!$P$2:$P$206,0),3)</f>
        <v>Volym &amp; olika sorters kroppar - Rätblock, prisma och cylinder</v>
      </c>
      <c r="V525" s="13" t="str">
        <f aca="false">INDEX([1]Lista!$O$2:$S$206,MATCH(Лист1!T525,[1]Lista!$P$2:$P$206,0),4)</f>
        <v>G_4_15</v>
      </c>
      <c r="W525" s="13" t="str">
        <f aca="false">INDEX([1]Lista!$O$2:$S$206,MATCH(Лист1!T525,[1]Lista!$P$2:$P$206,0),5)</f>
        <v>Volym &amp; olika sorters kroppar</v>
      </c>
      <c r="X525" s="14" t="s">
        <v>32</v>
      </c>
    </row>
    <row r="526" customFormat="false" ht="23.85" hidden="false" customHeight="false" outlineLevel="0" collapsed="false">
      <c r="A526" s="7" t="n">
        <v>9789152302484</v>
      </c>
      <c r="B526" s="11" t="n">
        <v>2</v>
      </c>
      <c r="C526" s="11" t="s">
        <v>264</v>
      </c>
      <c r="D526" s="8" t="s">
        <v>265</v>
      </c>
      <c r="E526" s="8" t="s">
        <v>26</v>
      </c>
      <c r="F526" s="8" t="s">
        <v>285</v>
      </c>
      <c r="G526" s="8" t="s">
        <v>177</v>
      </c>
      <c r="H526" s="11" t="s">
        <v>178</v>
      </c>
      <c r="I526" s="11" t="n">
        <v>8</v>
      </c>
      <c r="J526" s="11" t="s">
        <v>36</v>
      </c>
      <c r="K526" s="10" t="str">
        <f aca="false">G526</f>
        <v>Diagnos</v>
      </c>
      <c r="L526" s="11" t="s">
        <v>34</v>
      </c>
      <c r="M526" s="11" t="str">
        <f aca="false">B526&amp;"_"&amp;F526&amp;"_"&amp;H526&amp;"_"&amp;I526&amp;J526</f>
        <v>2_x2_2x_D_8b</v>
      </c>
      <c r="N526" s="11" t="str">
        <f aca="false">A526&amp;"-"&amp;B526&amp;"-"&amp;F526&amp;"-"&amp;H526&amp;"-"&amp;I526&amp;J526</f>
        <v>9789152302484-2-x2_2x-D-8b</v>
      </c>
      <c r="O526" s="13" t="s">
        <v>267</v>
      </c>
      <c r="P526" s="11"/>
      <c r="Q526" s="12" t="str">
        <f aca="false">INDEX([1]Freelancer!$A$1140:$J$2572,MATCH(Лист1!M526,[1]Freelancer!$G$1140:$G$2572,0),9)</f>
        <v>Tabellen visar en aritmetisk talföljd. Vilket tal är nr 100?</v>
      </c>
      <c r="R526" s="8" t="str">
        <f aca="false">IF(INDEX([1]Freelancer!$A$1140:$J$2572,MATCH(Лист1!M526,[1]Freelancer!$G$1140:$G$2572,0),10)=0,"",INDEX([1]Freelancer!$A$1140:$J$2572,MATCH(Лист1!M526,[1]Freelancer!$G$1140:$G$2572,0),10))</f>
        <v>MD9_55_1</v>
      </c>
      <c r="S526" s="13" t="s">
        <v>286</v>
      </c>
      <c r="T526" s="13" t="str">
        <f aca="false">"y"&amp;S526&amp;"y"</f>
        <v>y1_4_2y</v>
      </c>
      <c r="U526" s="13" t="str">
        <f aca="false">INDEX([1]Lista!$O$2:$S$206,MATCH(Лист1!T526,[1]Lista!$P$2:$P$206,0),3)</f>
        <v>Ekvationslösning - Andragradsekvationer</v>
      </c>
      <c r="V526" s="13" t="str">
        <f aca="false">INDEX([1]Lista!$O$2:$S$206,MATCH(Лист1!T526,[1]Lista!$P$2:$P$206,0),4)</f>
        <v>T_1_4</v>
      </c>
      <c r="W526" s="13" t="str">
        <f aca="false">INDEX([1]Lista!$O$2:$S$206,MATCH(Лист1!T526,[1]Lista!$P$2:$P$206,0),5)</f>
        <v>Ekvationslösning</v>
      </c>
      <c r="X526" s="14" t="s">
        <v>32</v>
      </c>
    </row>
    <row r="527" customFormat="false" ht="15.65" hidden="false" customHeight="false" outlineLevel="0" collapsed="false">
      <c r="A527" s="7" t="n">
        <v>9789152302484</v>
      </c>
      <c r="B527" s="11" t="n">
        <v>2</v>
      </c>
      <c r="C527" s="11" t="s">
        <v>264</v>
      </c>
      <c r="D527" s="8" t="s">
        <v>265</v>
      </c>
      <c r="E527" s="8" t="s">
        <v>26</v>
      </c>
      <c r="F527" s="8" t="s">
        <v>285</v>
      </c>
      <c r="G527" s="8" t="s">
        <v>177</v>
      </c>
      <c r="H527" s="11" t="s">
        <v>178</v>
      </c>
      <c r="I527" s="11" t="n">
        <v>9</v>
      </c>
      <c r="J527" s="11" t="s">
        <v>33</v>
      </c>
      <c r="K527" s="10" t="str">
        <f aca="false">G527</f>
        <v>Diagnos</v>
      </c>
      <c r="L527" s="11" t="s">
        <v>30</v>
      </c>
      <c r="M527" s="11" t="str">
        <f aca="false">B527&amp;"_"&amp;F527&amp;"_"&amp;H527&amp;"_"&amp;I527&amp;J527</f>
        <v>2_x2_2x_D_9a</v>
      </c>
      <c r="N527" s="11" t="str">
        <f aca="false">A527&amp;"-"&amp;B527&amp;"-"&amp;F527&amp;"-"&amp;H527&amp;"-"&amp;I527&amp;J527</f>
        <v>9789152302484-2-x2_2x-D-9a</v>
      </c>
      <c r="O527" s="13" t="s">
        <v>267</v>
      </c>
      <c r="P527" s="11"/>
      <c r="Q527" s="12" t="str">
        <f aca="false">INDEX([1]Freelancer!$A$1140:$J$2572,MATCH(Лист1!M527,[1]Freelancer!$G$1140:$G$2572,0),9)</f>
        <v>Hur många gula plattor finns i figur 4</v>
      </c>
      <c r="R527" s="8" t="str">
        <f aca="false">IF(INDEX([1]Freelancer!$A$1140:$J$2572,MATCH(Лист1!M527,[1]Freelancer!$G$1140:$G$2572,0),10)=0,"",INDEX([1]Freelancer!$A$1140:$J$2572,MATCH(Лист1!M527,[1]Freelancer!$G$1140:$G$2572,0),10))</f>
        <v>MD9_55_2</v>
      </c>
      <c r="S527" s="13" t="s">
        <v>78</v>
      </c>
      <c r="T527" s="13" t="str">
        <f aca="false">"y"&amp;S527&amp;"y"</f>
        <v>y1_18_1y</v>
      </c>
      <c r="U527" s="13" t="str">
        <f aca="false">INDEX([1]Lista!$O$2:$S$206,MATCH(Лист1!T527,[1]Lista!$P$2:$P$206,0),3)</f>
        <v>Talformer - Bråkform</v>
      </c>
      <c r="V527" s="13" t="str">
        <f aca="false">INDEX([1]Lista!$O$2:$S$206,MATCH(Лист1!T527,[1]Lista!$P$2:$P$206,0),4)</f>
        <v>T_1_18</v>
      </c>
      <c r="W527" s="13" t="str">
        <f aca="false">INDEX([1]Lista!$O$2:$S$206,MATCH(Лист1!T527,[1]Lista!$P$2:$P$206,0),5)</f>
        <v>Talform</v>
      </c>
      <c r="X527" s="14" t="s">
        <v>32</v>
      </c>
    </row>
    <row r="528" customFormat="false" ht="15.65" hidden="false" customHeight="false" outlineLevel="0" collapsed="false">
      <c r="A528" s="7" t="n">
        <v>9789152302484</v>
      </c>
      <c r="B528" s="11" t="n">
        <v>2</v>
      </c>
      <c r="C528" s="11" t="s">
        <v>264</v>
      </c>
      <c r="D528" s="8" t="s">
        <v>265</v>
      </c>
      <c r="E528" s="8" t="s">
        <v>26</v>
      </c>
      <c r="F528" s="8" t="s">
        <v>285</v>
      </c>
      <c r="G528" s="8" t="s">
        <v>177</v>
      </c>
      <c r="H528" s="11" t="s">
        <v>178</v>
      </c>
      <c r="I528" s="11" t="n">
        <v>9</v>
      </c>
      <c r="J528" s="11" t="s">
        <v>36</v>
      </c>
      <c r="K528" s="10" t="str">
        <f aca="false">G528</f>
        <v>Diagnos</v>
      </c>
      <c r="L528" s="11" t="s">
        <v>30</v>
      </c>
      <c r="M528" s="11" t="str">
        <f aca="false">B528&amp;"_"&amp;F528&amp;"_"&amp;H528&amp;"_"&amp;I528&amp;J528</f>
        <v>2_x2_2x_D_9b</v>
      </c>
      <c r="N528" s="11" t="str">
        <f aca="false">A528&amp;"-"&amp;B528&amp;"-"&amp;F528&amp;"-"&amp;H528&amp;"-"&amp;I528&amp;J528</f>
        <v>9789152302484-2-x2_2x-D-9b</v>
      </c>
      <c r="O528" s="13" t="s">
        <v>267</v>
      </c>
      <c r="P528" s="11"/>
      <c r="Q528" s="12" t="str">
        <f aca="false">INDEX([1]Freelancer!$A$1140:$J$2572,MATCH(Лист1!M528,[1]Freelancer!$G$1140:$G$2572,0),9)</f>
        <v>Hur många gula plattor finns i figur 7</v>
      </c>
      <c r="R528" s="8" t="str">
        <f aca="false">IF(INDEX([1]Freelancer!$A$1140:$J$2572,MATCH(Лист1!M528,[1]Freelancer!$G$1140:$G$2572,0),10)=0,"",INDEX([1]Freelancer!$A$1140:$J$2572,MATCH(Лист1!M528,[1]Freelancer!$G$1140:$G$2572,0),10))</f>
        <v>MD9_55_2</v>
      </c>
      <c r="S528" s="13" t="s">
        <v>142</v>
      </c>
      <c r="T528" s="13" t="str">
        <f aca="false">"y"&amp;S528&amp;"y"</f>
        <v>y4_12_1y</v>
      </c>
      <c r="U528" s="13" t="str">
        <f aca="false">INDEX([1]Lista!$O$2:$S$206,MATCH(Лист1!T528,[1]Lista!$P$2:$P$206,0),3)</f>
        <v>Likformighet - Månghörningar</v>
      </c>
      <c r="V528" s="13" t="str">
        <f aca="false">INDEX([1]Lista!$O$2:$S$206,MATCH(Лист1!T528,[1]Lista!$P$2:$P$206,0),4)</f>
        <v>G_4_12</v>
      </c>
      <c r="W528" s="13" t="str">
        <f aca="false">INDEX([1]Lista!$O$2:$S$206,MATCH(Лист1!T528,[1]Lista!$P$2:$P$206,0),5)</f>
        <v>Likformighet</v>
      </c>
      <c r="X528" s="14" t="s">
        <v>32</v>
      </c>
    </row>
    <row r="529" customFormat="false" ht="35.05" hidden="false" customHeight="false" outlineLevel="0" collapsed="false">
      <c r="A529" s="7" t="n">
        <v>9789152302484</v>
      </c>
      <c r="B529" s="11" t="n">
        <v>2</v>
      </c>
      <c r="C529" s="11" t="s">
        <v>264</v>
      </c>
      <c r="D529" s="8" t="s">
        <v>265</v>
      </c>
      <c r="E529" s="8" t="s">
        <v>26</v>
      </c>
      <c r="F529" s="8" t="s">
        <v>285</v>
      </c>
      <c r="G529" s="8" t="s">
        <v>177</v>
      </c>
      <c r="H529" s="11" t="s">
        <v>178</v>
      </c>
      <c r="I529" s="11" t="n">
        <v>10</v>
      </c>
      <c r="J529" s="11"/>
      <c r="K529" s="10" t="str">
        <f aca="false">G529</f>
        <v>Diagnos</v>
      </c>
      <c r="L529" s="11" t="s">
        <v>34</v>
      </c>
      <c r="M529" s="11" t="str">
        <f aca="false">B529&amp;"_"&amp;F529&amp;"_"&amp;H529&amp;"_"&amp;I529&amp;J529</f>
        <v>2_x2_2x_D_10</v>
      </c>
      <c r="N529" s="11" t="str">
        <f aca="false">A529&amp;"-"&amp;B529&amp;"-"&amp;F529&amp;"-"&amp;H529&amp;"-"&amp;I529&amp;J529</f>
        <v>9789152302484-2-x2_2x-D-10</v>
      </c>
      <c r="O529" s="13" t="s">
        <v>267</v>
      </c>
      <c r="P529" s="11"/>
      <c r="Q529" s="12" t="str">
        <f aca="false">INDEX([1]Freelancer!$A$1140:$J$2572,MATCH(Лист1!M529,[1]Freelancer!$G$1140:$G$2572,0),9)</f>
        <v>Skriv en formel som visar hur antalet gula plattor, $y$, beror av antalet röda plattor, $n$.</v>
      </c>
      <c r="R529" s="8" t="e">
        <f aca="false">IF(INDEX([1]Freelancer!$A$1140:$J$2572,MATCH(Лист1!M529,[1]Freelancer!$G$1140:$G$2572,0),10)=0,"",INDEX([1]Freelancer!$A$1140:$J$2572,MATCH(Лист1!M529,[1]Freelancer!$G$1140:$G$2572,0),10))</f>
        <v>#N/A</v>
      </c>
      <c r="S529" s="13" t="s">
        <v>207</v>
      </c>
      <c r="T529" s="13" t="str">
        <f aca="false">"y"&amp;S529&amp;"y"</f>
        <v>y2_24_2y</v>
      </c>
      <c r="U529" s="13" t="str">
        <f aca="false">INDEX([1]Lista!$O$2:$S$206,MATCH(Лист1!T529,[1]Lista!$P$2:$P$206,0),3)</f>
        <v>Variabler och uttryck - Förenkla uttryck</v>
      </c>
      <c r="V529" s="13" t="str">
        <f aca="false">INDEX([1]Lista!$O$2:$S$206,MATCH(Лист1!T529,[1]Lista!$P$2:$P$206,0),4)</f>
        <v>SF_2_24</v>
      </c>
      <c r="W529" s="13" t="str">
        <f aca="false">INDEX([1]Lista!$O$2:$S$206,MATCH(Лист1!T529,[1]Lista!$P$2:$P$206,0),5)</f>
        <v>Variabler och uttryck</v>
      </c>
      <c r="X529" s="14" t="s">
        <v>32</v>
      </c>
    </row>
    <row r="530" customFormat="false" ht="23.85" hidden="false" customHeight="false" outlineLevel="0" collapsed="false">
      <c r="A530" s="7" t="n">
        <v>9789152302484</v>
      </c>
      <c r="B530" s="11" t="n">
        <v>2</v>
      </c>
      <c r="C530" s="11" t="s">
        <v>264</v>
      </c>
      <c r="D530" s="8" t="s">
        <v>265</v>
      </c>
      <c r="E530" s="8" t="s">
        <v>26</v>
      </c>
      <c r="F530" s="8" t="s">
        <v>287</v>
      </c>
      <c r="G530" s="8" t="s">
        <v>192</v>
      </c>
      <c r="H530" s="11" t="s">
        <v>193</v>
      </c>
      <c r="I530" s="11" t="n">
        <v>1</v>
      </c>
      <c r="J530" s="11" t="s">
        <v>33</v>
      </c>
      <c r="K530" s="10" t="str">
        <f aca="false">G530</f>
        <v>Blå kurs</v>
      </c>
      <c r="L530" s="11" t="s">
        <v>30</v>
      </c>
      <c r="M530" s="11" t="str">
        <f aca="false">B530&amp;"_"&amp;F530&amp;"_"&amp;H530&amp;"_"&amp;I530&amp;J530</f>
        <v>2_x2_3x_B_1a</v>
      </c>
      <c r="N530" s="11" t="str">
        <f aca="false">A530&amp;"-"&amp;B530&amp;"-"&amp;F530&amp;"-"&amp;H530&amp;"-"&amp;I530&amp;J530</f>
        <v>9789152302484-2-x2_3x-B-1a</v>
      </c>
      <c r="O530" s="13" t="s">
        <v>267</v>
      </c>
      <c r="P530" s="11"/>
      <c r="Q530" s="12" t="str">
        <f aca="false">INDEX([1]Freelancer!$A$1140:$J$2572,MATCH(Лист1!M530,[1]Freelancer!$G$1140:$G$2572,0),9)</f>
        <v>Avläs diagrammet i rutan. Hur mycket vatten rymmer poolen?</v>
      </c>
      <c r="R530" s="8" t="s">
        <v>288</v>
      </c>
      <c r="S530" s="13" t="s">
        <v>197</v>
      </c>
      <c r="T530" s="13" t="str">
        <f aca="false">"y"&amp;S530&amp;"y"</f>
        <v>y4_6_1y</v>
      </c>
      <c r="U530" s="13" t="str">
        <f aca="false">INDEX([1]Lista!$O$2:$S$206,MATCH(Лист1!T530,[1]Lista!$P$2:$P$206,0),3)</f>
        <v>Geometrienheter - Sträcka</v>
      </c>
      <c r="V530" s="13" t="str">
        <f aca="false">INDEX([1]Lista!$O$2:$S$206,MATCH(Лист1!T530,[1]Lista!$P$2:$P$206,0),4)</f>
        <v>G_4_6</v>
      </c>
      <c r="W530" s="13" t="str">
        <f aca="false">INDEX([1]Lista!$O$2:$S$206,MATCH(Лист1!T530,[1]Lista!$P$2:$P$206,0),5)</f>
        <v>Geometrienheter</v>
      </c>
      <c r="X530" s="14" t="s">
        <v>32</v>
      </c>
    </row>
    <row r="531" customFormat="false" ht="23.85" hidden="false" customHeight="false" outlineLevel="0" collapsed="false">
      <c r="A531" s="7" t="n">
        <v>9789152302484</v>
      </c>
      <c r="B531" s="11" t="n">
        <v>2</v>
      </c>
      <c r="C531" s="11" t="s">
        <v>264</v>
      </c>
      <c r="D531" s="8" t="s">
        <v>265</v>
      </c>
      <c r="E531" s="8" t="s">
        <v>26</v>
      </c>
      <c r="F531" s="8" t="s">
        <v>287</v>
      </c>
      <c r="G531" s="8" t="s">
        <v>192</v>
      </c>
      <c r="H531" s="11" t="s">
        <v>193</v>
      </c>
      <c r="I531" s="11" t="n">
        <v>1</v>
      </c>
      <c r="J531" s="11" t="s">
        <v>36</v>
      </c>
      <c r="K531" s="10" t="str">
        <f aca="false">G531</f>
        <v>Blå kurs</v>
      </c>
      <c r="L531" s="11" t="s">
        <v>30</v>
      </c>
      <c r="M531" s="11" t="str">
        <f aca="false">B531&amp;"_"&amp;F531&amp;"_"&amp;H531&amp;"_"&amp;I531&amp;J531</f>
        <v>2_x2_3x_B_1b</v>
      </c>
      <c r="N531" s="11" t="str">
        <f aca="false">A531&amp;"-"&amp;B531&amp;"-"&amp;F531&amp;"-"&amp;H531&amp;"-"&amp;I531&amp;J531</f>
        <v>9789152302484-2-x2_3x-B-1b</v>
      </c>
      <c r="O531" s="13" t="s">
        <v>267</v>
      </c>
      <c r="P531" s="11"/>
      <c r="Q531" s="12" t="str">
        <f aca="false">INDEX([1]Freelancer!$A$1140:$J$2572,MATCH(Лист1!M531,[1]Freelancer!$G$1140:$G$2572,0),9)</f>
        <v>Avläs diagrammet i rutan. Hur lång tid tog det att fylla poolen till hälften?</v>
      </c>
      <c r="R531" s="8" t="s">
        <v>288</v>
      </c>
      <c r="S531" s="13" t="s">
        <v>86</v>
      </c>
      <c r="T531" s="13" t="str">
        <f aca="false">"y"&amp;S531&amp;"y"</f>
        <v>y1_4_3y</v>
      </c>
      <c r="U531" s="13" t="str">
        <f aca="false">INDEX([1]Lista!$O$2:$S$206,MATCH(Лист1!T531,[1]Lista!$P$2:$P$206,0),3)</f>
        <v>Ekvationslösning - Grafisk lösning</v>
      </c>
      <c r="V531" s="13" t="str">
        <f aca="false">INDEX([1]Lista!$O$2:$S$206,MATCH(Лист1!T531,[1]Lista!$P$2:$P$206,0),4)</f>
        <v>T_1_4</v>
      </c>
      <c r="W531" s="13" t="str">
        <f aca="false">INDEX([1]Lista!$O$2:$S$206,MATCH(Лист1!T531,[1]Lista!$P$2:$P$206,0),5)</f>
        <v>Ekvationslösning</v>
      </c>
      <c r="X531" s="14" t="s">
        <v>32</v>
      </c>
    </row>
    <row r="532" customFormat="false" ht="23.85" hidden="false" customHeight="false" outlineLevel="0" collapsed="false">
      <c r="A532" s="7" t="n">
        <v>9789152302484</v>
      </c>
      <c r="B532" s="11" t="n">
        <v>2</v>
      </c>
      <c r="C532" s="11" t="s">
        <v>264</v>
      </c>
      <c r="D532" s="8" t="s">
        <v>265</v>
      </c>
      <c r="E532" s="8" t="s">
        <v>26</v>
      </c>
      <c r="F532" s="8" t="s">
        <v>287</v>
      </c>
      <c r="G532" s="8" t="s">
        <v>192</v>
      </c>
      <c r="H532" s="11" t="s">
        <v>193</v>
      </c>
      <c r="I532" s="11" t="n">
        <v>1</v>
      </c>
      <c r="J532" s="11" t="s">
        <v>38</v>
      </c>
      <c r="K532" s="10" t="str">
        <f aca="false">G532</f>
        <v>Blå kurs</v>
      </c>
      <c r="L532" s="11" t="s">
        <v>30</v>
      </c>
      <c r="M532" s="11" t="str">
        <f aca="false">B532&amp;"_"&amp;F532&amp;"_"&amp;H532&amp;"_"&amp;I532&amp;J532</f>
        <v>2_x2_3x_B_1c</v>
      </c>
      <c r="N532" s="11" t="str">
        <f aca="false">A532&amp;"-"&amp;B532&amp;"-"&amp;F532&amp;"-"&amp;H532&amp;"-"&amp;I532&amp;J532</f>
        <v>9789152302484-2-x2_3x-B-1c</v>
      </c>
      <c r="O532" s="13" t="s">
        <v>267</v>
      </c>
      <c r="P532" s="11"/>
      <c r="Q532" s="12" t="str">
        <f aca="false">INDEX([1]Freelancer!$A$1140:$J$2572,MATCH(Лист1!M532,[1]Freelancer!$G$1140:$G$2572,0),9)</f>
        <v>Avläs diagrammet i rutan. Hur mycket vatten finns det i poolen efter 35 minuter?</v>
      </c>
      <c r="R532" s="8" t="s">
        <v>288</v>
      </c>
      <c r="S532" s="13" t="s">
        <v>103</v>
      </c>
      <c r="T532" s="13" t="str">
        <f aca="false">"y"&amp;S532&amp;"y"</f>
        <v>y4_23_1y</v>
      </c>
      <c r="U532" s="13" t="str">
        <f aca="false">INDEX([1]Lista!$O$2:$S$206,MATCH(Лист1!T532,[1]Lista!$P$2:$P$206,0),3)</f>
        <v>Vektorer - Koordinatsystem</v>
      </c>
      <c r="V532" s="13" t="str">
        <f aca="false">INDEX([1]Lista!$O$2:$S$206,MATCH(Лист1!T532,[1]Lista!$P$2:$P$206,0),4)</f>
        <v>G_4_23</v>
      </c>
      <c r="W532" s="13" t="str">
        <f aca="false">INDEX([1]Lista!$O$2:$S$206,MATCH(Лист1!T532,[1]Lista!$P$2:$P$206,0),5)</f>
        <v>Vektorer</v>
      </c>
      <c r="X532" s="14" t="s">
        <v>32</v>
      </c>
    </row>
    <row r="533" customFormat="false" ht="46.25" hidden="false" customHeight="false" outlineLevel="0" collapsed="false">
      <c r="A533" s="7" t="n">
        <v>9789152302484</v>
      </c>
      <c r="B533" s="11" t="n">
        <v>2</v>
      </c>
      <c r="C533" s="11" t="s">
        <v>264</v>
      </c>
      <c r="D533" s="8" t="s">
        <v>265</v>
      </c>
      <c r="E533" s="8" t="s">
        <v>26</v>
      </c>
      <c r="F533" s="8" t="s">
        <v>287</v>
      </c>
      <c r="G533" s="8" t="s">
        <v>192</v>
      </c>
      <c r="H533" s="11" t="s">
        <v>193</v>
      </c>
      <c r="I533" s="11" t="n">
        <v>2</v>
      </c>
      <c r="J533" s="11" t="s">
        <v>33</v>
      </c>
      <c r="K533" s="10" t="str">
        <f aca="false">G533</f>
        <v>Blå kurs</v>
      </c>
      <c r="L533" s="11" t="s">
        <v>30</v>
      </c>
      <c r="M533" s="11" t="str">
        <f aca="false">B533&amp;"_"&amp;F533&amp;"_"&amp;H533&amp;"_"&amp;I533&amp;J533</f>
        <v>2_x2_3x_B_2a</v>
      </c>
      <c r="N533" s="11" t="str">
        <f aca="false">A533&amp;"-"&amp;B533&amp;"-"&amp;F533&amp;"-"&amp;H533&amp;"-"&amp;I533&amp;J533</f>
        <v>9789152302484-2-x2_3x-B-2a</v>
      </c>
      <c r="O533" s="13" t="s">
        <v>267</v>
      </c>
      <c r="P533" s="11"/>
      <c r="Q533" s="12" t="str">
        <f aca="false">INDEX([1]Freelancer!$A$1140:$J$2572,MATCH(Лист1!M533,[1]Freelancer!$G$1140:$G$2572,0),9)</f>
        <v>I diagrammet kan man avläsa hur långt man färdas med medelhastigheten 70 km/h. Sträckan är en funktion av tiden. Hur långt hinner man på 50 minuter?</v>
      </c>
      <c r="R533" s="8" t="str">
        <f aca="false">IF(INDEX([1]Freelancer!$A$1140:$J$2572,MATCH(Лист1!M533,[1]Freelancer!$G$1140:$G$2572,0),10)=0,"",INDEX([1]Freelancer!$A$1140:$J$2572,MATCH(Лист1!M533,[1]Freelancer!$G$1140:$G$2572,0),10))</f>
        <v>MD9_56_1</v>
      </c>
      <c r="S533" s="13" t="s">
        <v>39</v>
      </c>
      <c r="T533" s="13" t="str">
        <f aca="false">"y"&amp;S533&amp;"y"</f>
        <v>y1_3_7y</v>
      </c>
      <c r="U533" s="13" t="str">
        <f aca="false">INDEX([1]Lista!$O$2:$S$206,MATCH(Лист1!T533,[1]Lista!$P$2:$P$206,0),3)</f>
        <v>Ekvationer - Ekvationer med procent</v>
      </c>
      <c r="V533" s="13" t="str">
        <f aca="false">INDEX([1]Lista!$O$2:$S$206,MATCH(Лист1!T533,[1]Lista!$P$2:$P$206,0),4)</f>
        <v>T_1_3</v>
      </c>
      <c r="W533" s="13" t="str">
        <f aca="false">INDEX([1]Lista!$O$2:$S$206,MATCH(Лист1!T533,[1]Lista!$P$2:$P$206,0),5)</f>
        <v>Ekvationer</v>
      </c>
      <c r="X533" s="14" t="s">
        <v>32</v>
      </c>
    </row>
    <row r="534" customFormat="false" ht="46.25" hidden="false" customHeight="false" outlineLevel="0" collapsed="false">
      <c r="A534" s="7" t="n">
        <v>9789152302484</v>
      </c>
      <c r="B534" s="11" t="n">
        <v>2</v>
      </c>
      <c r="C534" s="11" t="s">
        <v>264</v>
      </c>
      <c r="D534" s="8" t="s">
        <v>265</v>
      </c>
      <c r="E534" s="8" t="s">
        <v>26</v>
      </c>
      <c r="F534" s="8" t="s">
        <v>287</v>
      </c>
      <c r="G534" s="8" t="s">
        <v>192</v>
      </c>
      <c r="H534" s="11" t="s">
        <v>193</v>
      </c>
      <c r="I534" s="11" t="n">
        <v>2</v>
      </c>
      <c r="J534" s="11" t="s">
        <v>36</v>
      </c>
      <c r="K534" s="10" t="str">
        <f aca="false">G534</f>
        <v>Blå kurs</v>
      </c>
      <c r="L534" s="11" t="s">
        <v>30</v>
      </c>
      <c r="M534" s="11" t="str">
        <f aca="false">B534&amp;"_"&amp;F534&amp;"_"&amp;H534&amp;"_"&amp;I534&amp;J534</f>
        <v>2_x2_3x_B_2b</v>
      </c>
      <c r="N534" s="11" t="str">
        <f aca="false">A534&amp;"-"&amp;B534&amp;"-"&amp;F534&amp;"-"&amp;H534&amp;"-"&amp;I534&amp;J534</f>
        <v>9789152302484-2-x2_3x-B-2b</v>
      </c>
      <c r="O534" s="13" t="s">
        <v>267</v>
      </c>
      <c r="P534" s="11"/>
      <c r="Q534" s="12" t="str">
        <f aca="false">INDEX([1]Freelancer!$A$1140:$J$2572,MATCH(Лист1!M534,[1]Freelancer!$G$1140:$G$2572,0),9)</f>
        <v>I diagrammet kan man avläsa hur långt man färdas med medelhastigheten 70 km/h. Sträckan är en funktion av tiden. Ungefär hur lång tid tar det att åka 80 km?</v>
      </c>
      <c r="R534" s="8" t="str">
        <f aca="false">IF(INDEX([1]Freelancer!$A$1140:$J$2572,MATCH(Лист1!M534,[1]Freelancer!$G$1140:$G$2572,0),10)=0,"",INDEX([1]Freelancer!$A$1140:$J$2572,MATCH(Лист1!M534,[1]Freelancer!$G$1140:$G$2572,0),10))</f>
        <v>MD9_56_1</v>
      </c>
      <c r="S534" s="13" t="s">
        <v>61</v>
      </c>
      <c r="T534" s="13" t="str">
        <f aca="false">"y"&amp;S534&amp;"y"</f>
        <v>y6_1y</v>
      </c>
      <c r="U534" s="13" t="str">
        <f aca="false">INDEX([1]Lista!$O$2:$S$206,MATCH(Лист1!T534,[1]Lista!$P$2:$P$206,0),3)</f>
        <v>Problemlösning - Geometri</v>
      </c>
      <c r="V534" s="13" t="str">
        <f aca="false">INDEX([1]Lista!$O$2:$S$206,MATCH(Лист1!T534,[1]Lista!$P$2:$P$206,0),4)</f>
        <v>P_6_1</v>
      </c>
      <c r="W534" s="13" t="str">
        <f aca="false">INDEX([1]Lista!$O$2:$S$206,MATCH(Лист1!T534,[1]Lista!$P$2:$P$206,0),5)</f>
        <v>Problemlösning - Geometri</v>
      </c>
      <c r="X534" s="14" t="s">
        <v>32</v>
      </c>
    </row>
    <row r="535" customFormat="false" ht="46.25" hidden="false" customHeight="false" outlineLevel="0" collapsed="false">
      <c r="A535" s="7" t="n">
        <v>9789152302484</v>
      </c>
      <c r="B535" s="11" t="n">
        <v>2</v>
      </c>
      <c r="C535" s="11" t="s">
        <v>264</v>
      </c>
      <c r="D535" s="8" t="s">
        <v>265</v>
      </c>
      <c r="E535" s="8" t="s">
        <v>26</v>
      </c>
      <c r="F535" s="8" t="s">
        <v>287</v>
      </c>
      <c r="G535" s="8" t="s">
        <v>192</v>
      </c>
      <c r="H535" s="11" t="s">
        <v>193</v>
      </c>
      <c r="I535" s="11" t="n">
        <v>3</v>
      </c>
      <c r="J535" s="11" t="s">
        <v>33</v>
      </c>
      <c r="K535" s="10" t="str">
        <f aca="false">G535</f>
        <v>Blå kurs</v>
      </c>
      <c r="L535" s="11" t="s">
        <v>30</v>
      </c>
      <c r="M535" s="11" t="str">
        <f aca="false">B535&amp;"_"&amp;F535&amp;"_"&amp;H535&amp;"_"&amp;I535&amp;J535</f>
        <v>2_x2_3x_B_3a</v>
      </c>
      <c r="N535" s="11" t="str">
        <f aca="false">A535&amp;"-"&amp;B535&amp;"-"&amp;F535&amp;"-"&amp;H535&amp;"-"&amp;I535&amp;J535</f>
        <v>9789152302484-2-x2_3x-B-3a</v>
      </c>
      <c r="O535" s="13" t="s">
        <v>267</v>
      </c>
      <c r="P535" s="11"/>
      <c r="Q535" s="12" t="str">
        <f aca="false">INDEX([1]Freelancer!$A$1140:$J$2572,MATCH(Лист1!M535,[1]Freelancer!$G$1140:$G$2572,0),9)</f>
        <v>Graferna visar sambandet mellan sträcka och tid för Jonas och Ibrahim under ett sprinterlopp på 200 meter. Vem vann loppet? Hur ser man det i diagrammet?</v>
      </c>
      <c r="R535" s="8" t="str">
        <f aca="false">IF(INDEX([1]Freelancer!$A$1140:$J$2572,MATCH(Лист1!M535,[1]Freelancer!$G$1140:$G$2572,0),10)=0,"",INDEX([1]Freelancer!$A$1140:$J$2572,MATCH(Лист1!M535,[1]Freelancer!$G$1140:$G$2572,0),10))</f>
        <v>MD9_56_2</v>
      </c>
      <c r="S535" s="13" t="s">
        <v>203</v>
      </c>
      <c r="T535" s="13" t="str">
        <f aca="false">"y"&amp;S535&amp;"y"</f>
        <v>y2_5y</v>
      </c>
      <c r="U535" s="13" t="str">
        <f aca="false">INDEX([1]Lista!$O$2:$S$206,MATCH(Лист1!T535,[1]Lista!$P$2:$P$206,0),3)</f>
        <v>Diagram &amp; tabeller</v>
      </c>
      <c r="V535" s="13" t="str">
        <f aca="false">INDEX([1]Lista!$O$2:$S$206,MATCH(Лист1!T535,[1]Lista!$P$2:$P$206,0),4)</f>
        <v>SF_2_5</v>
      </c>
      <c r="W535" s="13" t="str">
        <f aca="false">INDEX([1]Lista!$O$2:$S$206,MATCH(Лист1!T535,[1]Lista!$P$2:$P$206,0),5)</f>
        <v>Diagram &amp; tabeller</v>
      </c>
      <c r="X535" s="14" t="s">
        <v>32</v>
      </c>
    </row>
    <row r="536" customFormat="false" ht="46.25" hidden="false" customHeight="false" outlineLevel="0" collapsed="false">
      <c r="A536" s="7" t="n">
        <v>9789152302484</v>
      </c>
      <c r="B536" s="11" t="n">
        <v>2</v>
      </c>
      <c r="C536" s="11" t="s">
        <v>264</v>
      </c>
      <c r="D536" s="8" t="s">
        <v>265</v>
      </c>
      <c r="E536" s="8" t="s">
        <v>26</v>
      </c>
      <c r="F536" s="8" t="s">
        <v>287</v>
      </c>
      <c r="G536" s="8" t="s">
        <v>192</v>
      </c>
      <c r="H536" s="11" t="s">
        <v>193</v>
      </c>
      <c r="I536" s="11" t="n">
        <v>3</v>
      </c>
      <c r="J536" s="11" t="s">
        <v>36</v>
      </c>
      <c r="K536" s="10" t="str">
        <f aca="false">G536</f>
        <v>Blå kurs</v>
      </c>
      <c r="L536" s="11" t="s">
        <v>30</v>
      </c>
      <c r="M536" s="11" t="str">
        <f aca="false">B536&amp;"_"&amp;F536&amp;"_"&amp;H536&amp;"_"&amp;I536&amp;J536</f>
        <v>2_x2_3x_B_3b</v>
      </c>
      <c r="N536" s="11" t="str">
        <f aca="false">A536&amp;"-"&amp;B536&amp;"-"&amp;F536&amp;"-"&amp;H536&amp;"-"&amp;I536&amp;J536</f>
        <v>9789152302484-2-x2_3x-B-3b</v>
      </c>
      <c r="O536" s="13" t="s">
        <v>261</v>
      </c>
      <c r="P536" s="11"/>
      <c r="Q536" s="12" t="str">
        <f aca="false">INDEX([1]Freelancer!$A$1140:$J$2572,MATCH(Лист1!M536,[1]Freelancer!$G$1140:$G$2572,0),9)</f>
        <v>Graferna visar sambandet mellan sträcka och tid för Jonas och Ibrahim under ett sprinterlopp på 200 meter. Vem var snabbast i början?</v>
      </c>
      <c r="R536" s="8" t="str">
        <f aca="false">IF(INDEX([1]Freelancer!$A$1140:$J$2572,MATCH(Лист1!M536,[1]Freelancer!$G$1140:$G$2572,0),10)=0,"",INDEX([1]Freelancer!$A$1140:$J$2572,MATCH(Лист1!M536,[1]Freelancer!$G$1140:$G$2572,0),10))</f>
        <v>MD9_56_2</v>
      </c>
      <c r="S536" s="13" t="s">
        <v>130</v>
      </c>
      <c r="T536" s="13" t="str">
        <f aca="false">"y"&amp;S536&amp;"y"</f>
        <v>y6_2y</v>
      </c>
      <c r="U536" s="13" t="str">
        <f aca="false">INDEX([1]Lista!$O$2:$S$206,MATCH(Лист1!T536,[1]Lista!$P$2:$P$206,0),3)</f>
        <v>Problemlösning - Samband &amp; förändring</v>
      </c>
      <c r="V536" s="13" t="str">
        <f aca="false">INDEX([1]Lista!$O$2:$S$206,MATCH(Лист1!T536,[1]Lista!$P$2:$P$206,0),4)</f>
        <v>P_6_2</v>
      </c>
      <c r="W536" s="13" t="str">
        <f aca="false">INDEX([1]Lista!$O$2:$S$206,MATCH(Лист1!T536,[1]Lista!$P$2:$P$206,0),5)</f>
        <v>Problemlösning - Samband &amp; förändring</v>
      </c>
      <c r="X536" s="14" t="s">
        <v>32</v>
      </c>
    </row>
    <row r="537" customFormat="false" ht="46.25" hidden="false" customHeight="false" outlineLevel="0" collapsed="false">
      <c r="A537" s="7" t="n">
        <v>9789152302484</v>
      </c>
      <c r="B537" s="11" t="n">
        <v>2</v>
      </c>
      <c r="C537" s="11" t="s">
        <v>264</v>
      </c>
      <c r="D537" s="8" t="s">
        <v>265</v>
      </c>
      <c r="E537" s="8" t="s">
        <v>26</v>
      </c>
      <c r="F537" s="8" t="s">
        <v>287</v>
      </c>
      <c r="G537" s="8" t="s">
        <v>192</v>
      </c>
      <c r="H537" s="11" t="s">
        <v>193</v>
      </c>
      <c r="I537" s="11" t="n">
        <v>3</v>
      </c>
      <c r="J537" s="11" t="s">
        <v>38</v>
      </c>
      <c r="K537" s="10" t="str">
        <f aca="false">G537</f>
        <v>Blå kurs</v>
      </c>
      <c r="L537" s="11" t="s">
        <v>30</v>
      </c>
      <c r="M537" s="11" t="str">
        <f aca="false">B537&amp;"_"&amp;F537&amp;"_"&amp;H537&amp;"_"&amp;I537&amp;J537</f>
        <v>2_x2_3x_B_3c</v>
      </c>
      <c r="N537" s="11" t="str">
        <f aca="false">A537&amp;"-"&amp;B537&amp;"-"&amp;F537&amp;"-"&amp;H537&amp;"-"&amp;I537&amp;J537</f>
        <v>9789152302484-2-x2_3x-B-3c</v>
      </c>
      <c r="O537" s="13" t="s">
        <v>261</v>
      </c>
      <c r="P537" s="11"/>
      <c r="Q537" s="12" t="str">
        <f aca="false">INDEX([1]Freelancer!$A$1140:$J$2572,MATCH(Лист1!M537,[1]Freelancer!$G$1140:$G$2572,0),9)</f>
        <v>Graferna visar sambandet mellan sträcka och tid för Jonas och Ibrahim under ett sprinterlopp på 200 meter. Vad hände efter 20 sekunder i loppet?</v>
      </c>
      <c r="R537" s="8" t="str">
        <f aca="false">IF(INDEX([1]Freelancer!$A$1140:$J$2572,MATCH(Лист1!M537,[1]Freelancer!$G$1140:$G$2572,0),10)=0,"",INDEX([1]Freelancer!$A$1140:$J$2572,MATCH(Лист1!M537,[1]Freelancer!$G$1140:$G$2572,0),10))</f>
        <v>MD9_56_2</v>
      </c>
      <c r="S537" s="13" t="s">
        <v>112</v>
      </c>
      <c r="T537" s="13" t="str">
        <f aca="false">"y"&amp;S537&amp;"y"</f>
        <v>y4_21y</v>
      </c>
      <c r="U537" s="13" t="str">
        <f aca="false">INDEX([1]Lista!$O$2:$S$206,MATCH(Лист1!T537,[1]Lista!$P$2:$P$206,0),3)</f>
        <v>Triangeln</v>
      </c>
      <c r="V537" s="13" t="str">
        <f aca="false">INDEX([1]Lista!$O$2:$S$206,MATCH(Лист1!T537,[1]Lista!$P$2:$P$206,0),4)</f>
        <v>G_4_21</v>
      </c>
      <c r="W537" s="13" t="str">
        <f aca="false">INDEX([1]Lista!$O$2:$S$206,MATCH(Лист1!T537,[1]Lista!$P$2:$P$206,0),5)</f>
        <v>Triangeln</v>
      </c>
      <c r="X537" s="14" t="s">
        <v>32</v>
      </c>
    </row>
    <row r="538" customFormat="false" ht="46.25" hidden="false" customHeight="false" outlineLevel="0" collapsed="false">
      <c r="A538" s="7" t="n">
        <v>9789152302484</v>
      </c>
      <c r="B538" s="11" t="n">
        <v>2</v>
      </c>
      <c r="C538" s="11" t="s">
        <v>264</v>
      </c>
      <c r="D538" s="8" t="s">
        <v>265</v>
      </c>
      <c r="E538" s="8" t="s">
        <v>26</v>
      </c>
      <c r="F538" s="8" t="s">
        <v>287</v>
      </c>
      <c r="G538" s="8" t="s">
        <v>192</v>
      </c>
      <c r="H538" s="11" t="s">
        <v>193</v>
      </c>
      <c r="I538" s="11" t="n">
        <v>4</v>
      </c>
      <c r="J538" s="11" t="s">
        <v>33</v>
      </c>
      <c r="K538" s="10" t="str">
        <f aca="false">G538</f>
        <v>Blå kurs</v>
      </c>
      <c r="L538" s="11" t="s">
        <v>30</v>
      </c>
      <c r="M538" s="11" t="str">
        <f aca="false">B538&amp;"_"&amp;F538&amp;"_"&amp;H538&amp;"_"&amp;I538&amp;J538</f>
        <v>2_x2_3x_B_4a</v>
      </c>
      <c r="N538" s="11" t="str">
        <f aca="false">A538&amp;"-"&amp;B538&amp;"-"&amp;F538&amp;"-"&amp;H538&amp;"-"&amp;I538&amp;J538</f>
        <v>9789152302484-2-x2_3x-B-4a</v>
      </c>
      <c r="O538" s="13" t="s">
        <v>261</v>
      </c>
      <c r="P538" s="11"/>
      <c r="Q538" s="12" t="str">
        <f aca="false">INDEX([1]Freelancer!$A$1140:$J$2572,MATCH(Лист1!M538,[1]Freelancer!$G$1140:$G$2572,0),9)</f>
        <v>När Kerstin föddes var hon 50 cm lång. Diagrammet visar hur Kerstin växt till hon blev 16 år. Hur lång var Kerstin när hon var 4 år?</v>
      </c>
      <c r="R538" s="8" t="str">
        <f aca="false">IF(INDEX([1]Freelancer!$A$1140:$J$2572,MATCH(Лист1!M538,[1]Freelancer!$G$1140:$G$2572,0),10)=0,"",INDEX([1]Freelancer!$A$1140:$J$2572,MATCH(Лист1!M538,[1]Freelancer!$G$1140:$G$2572,0),10))</f>
        <v>MD9_57_1</v>
      </c>
      <c r="S538" s="13" t="s">
        <v>149</v>
      </c>
      <c r="T538" s="13" t="str">
        <f aca="false">"y"&amp;S538&amp;"y"</f>
        <v>y4_15y</v>
      </c>
      <c r="U538" s="13" t="str">
        <f aca="false">INDEX([1]Lista!$O$2:$S$206,MATCH(Лист1!T538,[1]Lista!$P$2:$P$206,0),3)</f>
        <v>Volym &amp; olika sorters kroppar</v>
      </c>
      <c r="V538" s="13" t="str">
        <f aca="false">INDEX([1]Lista!$O$2:$S$206,MATCH(Лист1!T538,[1]Lista!$P$2:$P$206,0),4)</f>
        <v>G_4_15</v>
      </c>
      <c r="W538" s="13" t="str">
        <f aca="false">INDEX([1]Lista!$O$2:$S$206,MATCH(Лист1!T538,[1]Lista!$P$2:$P$206,0),5)</f>
        <v>Volym &amp; olika sorters kroppar</v>
      </c>
      <c r="X538" s="14" t="s">
        <v>32</v>
      </c>
    </row>
    <row r="539" customFormat="false" ht="46.25" hidden="false" customHeight="false" outlineLevel="0" collapsed="false">
      <c r="A539" s="7" t="n">
        <v>9789152302484</v>
      </c>
      <c r="B539" s="11" t="n">
        <v>2</v>
      </c>
      <c r="C539" s="11" t="s">
        <v>264</v>
      </c>
      <c r="D539" s="8" t="s">
        <v>265</v>
      </c>
      <c r="E539" s="8" t="s">
        <v>26</v>
      </c>
      <c r="F539" s="8" t="s">
        <v>287</v>
      </c>
      <c r="G539" s="8" t="s">
        <v>192</v>
      </c>
      <c r="H539" s="11" t="s">
        <v>193</v>
      </c>
      <c r="I539" s="11" t="n">
        <v>4</v>
      </c>
      <c r="J539" s="11" t="s">
        <v>36</v>
      </c>
      <c r="K539" s="10" t="str">
        <f aca="false">G539</f>
        <v>Blå kurs</v>
      </c>
      <c r="L539" s="11" t="s">
        <v>30</v>
      </c>
      <c r="M539" s="11" t="str">
        <f aca="false">B539&amp;"_"&amp;F539&amp;"_"&amp;H539&amp;"_"&amp;I539&amp;J539</f>
        <v>2_x2_3x_B_4b</v>
      </c>
      <c r="N539" s="11" t="str">
        <f aca="false">A539&amp;"-"&amp;B539&amp;"-"&amp;F539&amp;"-"&amp;H539&amp;"-"&amp;I539&amp;J539</f>
        <v>9789152302484-2-x2_3x-B-4b</v>
      </c>
      <c r="O539" s="13" t="s">
        <v>261</v>
      </c>
      <c r="P539" s="11"/>
      <c r="Q539" s="12" t="str">
        <f aca="false">INDEX([1]Freelancer!$A$1140:$J$2572,MATCH(Лист1!M539,[1]Freelancer!$G$1140:$G$2572,0),9)</f>
        <v>När Kerstin föddes var hon 50 cm lång. Diagrammet visar hur Kerstin växt till hon blev 16 år. Hur gammal var Kerstin när hon var 120 cm lång?</v>
      </c>
      <c r="R539" s="8" t="str">
        <f aca="false">IF(INDEX([1]Freelancer!$A$1140:$J$2572,MATCH(Лист1!M539,[1]Freelancer!$G$1140:$G$2572,0),10)=0,"",INDEX([1]Freelancer!$A$1140:$J$2572,MATCH(Лист1!M539,[1]Freelancer!$G$1140:$G$2572,0),10))</f>
        <v>MD9_57_1</v>
      </c>
      <c r="S539" s="13" t="s">
        <v>70</v>
      </c>
      <c r="T539" s="13" t="str">
        <f aca="false">"y"&amp;S539&amp;"y"</f>
        <v>y1_17_6y</v>
      </c>
      <c r="U539" s="13" t="str">
        <f aca="false">INDEX([1]Lista!$O$2:$S$206,MATCH(Лист1!T539,[1]Lista!$P$2:$P$206,0),3)</f>
        <v>Tal - Positiva tal</v>
      </c>
      <c r="V539" s="13" t="str">
        <f aca="false">INDEX([1]Lista!$O$2:$S$206,MATCH(Лист1!T539,[1]Lista!$P$2:$P$206,0),4)</f>
        <v>T_1_17</v>
      </c>
      <c r="W539" s="13" t="str">
        <f aca="false">INDEX([1]Lista!$O$2:$S$206,MATCH(Лист1!T539,[1]Lista!$P$2:$P$206,0),5)</f>
        <v>Tal</v>
      </c>
      <c r="X539" s="14" t="s">
        <v>32</v>
      </c>
    </row>
    <row r="540" customFormat="false" ht="46.25" hidden="false" customHeight="false" outlineLevel="0" collapsed="false">
      <c r="A540" s="7" t="n">
        <v>9789152302484</v>
      </c>
      <c r="B540" s="11" t="n">
        <v>2</v>
      </c>
      <c r="C540" s="11" t="s">
        <v>264</v>
      </c>
      <c r="D540" s="8" t="s">
        <v>265</v>
      </c>
      <c r="E540" s="8" t="s">
        <v>26</v>
      </c>
      <c r="F540" s="8" t="s">
        <v>287</v>
      </c>
      <c r="G540" s="8" t="s">
        <v>192</v>
      </c>
      <c r="H540" s="11" t="s">
        <v>193</v>
      </c>
      <c r="I540" s="11" t="n">
        <v>4</v>
      </c>
      <c r="J540" s="11" t="s">
        <v>38</v>
      </c>
      <c r="K540" s="10" t="str">
        <f aca="false">G540</f>
        <v>Blå kurs</v>
      </c>
      <c r="L540" s="11" t="s">
        <v>30</v>
      </c>
      <c r="M540" s="11" t="str">
        <f aca="false">B540&amp;"_"&amp;F540&amp;"_"&amp;H540&amp;"_"&amp;I540&amp;J540</f>
        <v>2_x2_3x_B_4c</v>
      </c>
      <c r="N540" s="11" t="str">
        <f aca="false">A540&amp;"-"&amp;B540&amp;"-"&amp;F540&amp;"-"&amp;H540&amp;"-"&amp;I540&amp;J540</f>
        <v>9789152302484-2-x2_3x-B-4c</v>
      </c>
      <c r="O540" s="13" t="s">
        <v>261</v>
      </c>
      <c r="P540" s="11"/>
      <c r="Q540" s="12" t="str">
        <f aca="false">INDEX([1]Freelancer!$A$1140:$J$2572,MATCH(Лист1!M540,[1]Freelancer!$G$1140:$G$2572,0),9)</f>
        <v>När Kerstin föddes var hon 50 cm lång. Diagrammet visar hur Kerstin växt till hon blev 16 år. Hur mycket ökade Kerstin i längd mellan 12 år och 14 år?</v>
      </c>
      <c r="R540" s="8" t="str">
        <f aca="false">IF(INDEX([1]Freelancer!$A$1140:$J$2572,MATCH(Лист1!M540,[1]Freelancer!$G$1140:$G$2572,0),10)=0,"",INDEX([1]Freelancer!$A$1140:$J$2572,MATCH(Лист1!M540,[1]Freelancer!$G$1140:$G$2572,0),10))</f>
        <v>MD9_57_1</v>
      </c>
      <c r="S540" s="13" t="s">
        <v>100</v>
      </c>
      <c r="T540" s="13" t="str">
        <f aca="false">"y"&amp;S540&amp;"y"</f>
        <v>y1_19_2y</v>
      </c>
      <c r="U540" s="13" t="str">
        <f aca="false">INDEX([1]Lista!$O$2:$S$206,MATCH(Лист1!T540,[1]Lista!$P$2:$P$206,0),3)</f>
        <v>Talsystem - Vårt talsystem</v>
      </c>
      <c r="V540" s="13" t="str">
        <f aca="false">INDEX([1]Lista!$O$2:$S$206,MATCH(Лист1!T540,[1]Lista!$P$2:$P$206,0),4)</f>
        <v>T_1_19</v>
      </c>
      <c r="W540" s="13" t="str">
        <f aca="false">INDEX([1]Lista!$O$2:$S$206,MATCH(Лист1!T540,[1]Lista!$P$2:$P$206,0),5)</f>
        <v>Talsystem</v>
      </c>
      <c r="X540" s="14" t="s">
        <v>32</v>
      </c>
    </row>
    <row r="541" customFormat="false" ht="57.45" hidden="false" customHeight="false" outlineLevel="0" collapsed="false">
      <c r="A541" s="7" t="n">
        <v>9789152302484</v>
      </c>
      <c r="B541" s="11" t="n">
        <v>2</v>
      </c>
      <c r="C541" s="11" t="s">
        <v>264</v>
      </c>
      <c r="D541" s="8" t="s">
        <v>265</v>
      </c>
      <c r="E541" s="8" t="s">
        <v>26</v>
      </c>
      <c r="F541" s="8" t="s">
        <v>287</v>
      </c>
      <c r="G541" s="8" t="s">
        <v>192</v>
      </c>
      <c r="H541" s="11" t="s">
        <v>193</v>
      </c>
      <c r="I541" s="11" t="n">
        <v>5</v>
      </c>
      <c r="J541" s="11" t="s">
        <v>33</v>
      </c>
      <c r="K541" s="10" t="str">
        <f aca="false">G541</f>
        <v>Blå kurs</v>
      </c>
      <c r="L541" s="11" t="s">
        <v>30</v>
      </c>
      <c r="M541" s="11" t="str">
        <f aca="false">B541&amp;"_"&amp;F541&amp;"_"&amp;H541&amp;"_"&amp;I541&amp;J541</f>
        <v>2_x2_3x_B_5a</v>
      </c>
      <c r="N541" s="11" t="str">
        <f aca="false">A541&amp;"-"&amp;B541&amp;"-"&amp;F541&amp;"-"&amp;H541&amp;"-"&amp;I541&amp;J541</f>
        <v>9789152302484-2-x2_3x-B-5a</v>
      </c>
      <c r="O541" s="13" t="s">
        <v>261</v>
      </c>
      <c r="P541" s="15"/>
      <c r="Q541" s="12" t="str">
        <f aca="false">INDEX([1]Freelancer!$A$1140:$J$2572,MATCH(Лист1!M541,[1]Freelancer!$G$1140:$G$2572,0),9)</f>
        <v>Grafen i diagrammet visar hur mycket det kostar att anlita en hantverkare. Kostnaden är en funktion av antalet dagar som hantverkaren arbetar. Hur mycket kostar det att anlita hantverkaren i fyra dagar?</v>
      </c>
      <c r="R541" s="8" t="str">
        <f aca="false">IF(INDEX([1]Freelancer!$A$1140:$J$2572,MATCH(Лист1!M541,[1]Freelancer!$G$1140:$G$2572,0),10)=0,"",INDEX([1]Freelancer!$A$1140:$J$2572,MATCH(Лист1!M541,[1]Freelancer!$G$1140:$G$2572,0),10))</f>
        <v>MD9_57_2</v>
      </c>
      <c r="S541" s="13" t="s">
        <v>52</v>
      </c>
      <c r="T541" s="13" t="str">
        <f aca="false">"y"&amp;S541&amp;"y"</f>
        <v>y1_17_4y</v>
      </c>
      <c r="U541" s="13" t="str">
        <f aca="false">INDEX([1]Lista!$O$2:$S$206,MATCH(Лист1!T541,[1]Lista!$P$2:$P$206,0),3)</f>
        <v>Tal - Naturliga tal</v>
      </c>
      <c r="V541" s="13" t="str">
        <f aca="false">INDEX([1]Lista!$O$2:$S$206,MATCH(Лист1!T541,[1]Lista!$P$2:$P$206,0),4)</f>
        <v>T_1_17</v>
      </c>
      <c r="W541" s="13" t="str">
        <f aca="false">INDEX([1]Lista!$O$2:$S$206,MATCH(Лист1!T541,[1]Lista!$P$2:$P$206,0),5)</f>
        <v>Tal</v>
      </c>
      <c r="X541" s="14" t="s">
        <v>32</v>
      </c>
    </row>
    <row r="542" customFormat="false" ht="57.45" hidden="false" customHeight="false" outlineLevel="0" collapsed="false">
      <c r="A542" s="7" t="n">
        <v>9789152302484</v>
      </c>
      <c r="B542" s="11" t="n">
        <v>2</v>
      </c>
      <c r="C542" s="11" t="s">
        <v>264</v>
      </c>
      <c r="D542" s="8" t="s">
        <v>265</v>
      </c>
      <c r="E542" s="8" t="s">
        <v>26</v>
      </c>
      <c r="F542" s="8" t="s">
        <v>287</v>
      </c>
      <c r="G542" s="8" t="s">
        <v>192</v>
      </c>
      <c r="H542" s="11" t="s">
        <v>193</v>
      </c>
      <c r="I542" s="11" t="n">
        <v>5</v>
      </c>
      <c r="J542" s="11" t="s">
        <v>36</v>
      </c>
      <c r="K542" s="10" t="str">
        <f aca="false">G542</f>
        <v>Blå kurs</v>
      </c>
      <c r="L542" s="11" t="s">
        <v>30</v>
      </c>
      <c r="M542" s="11" t="str">
        <f aca="false">B542&amp;"_"&amp;F542&amp;"_"&amp;H542&amp;"_"&amp;I542&amp;J542</f>
        <v>2_x2_3x_B_5b</v>
      </c>
      <c r="N542" s="11" t="str">
        <f aca="false">A542&amp;"-"&amp;B542&amp;"-"&amp;F542&amp;"-"&amp;H542&amp;"-"&amp;I542&amp;J542</f>
        <v>9789152302484-2-x2_3x-B-5b</v>
      </c>
      <c r="O542" s="13" t="s">
        <v>261</v>
      </c>
      <c r="P542" s="15"/>
      <c r="Q542" s="12" t="str">
        <f aca="false">INDEX([1]Freelancer!$A$1140:$J$2572,MATCH(Лист1!M542,[1]Freelancer!$G$1140:$G$2572,0),9)</f>
        <v>Grafen i diagrammet visar hur mycket det kostar att anlita en hantverkare. Kostnaden är en funktion av antalet dagar som hantverkaren arbetar. Familjen har 20000 kr. Hur länge kan de låta hantverkaren arbeta?</v>
      </c>
      <c r="R542" s="8" t="str">
        <f aca="false">IF(INDEX([1]Freelancer!$A$1140:$J$2572,MATCH(Лист1!M542,[1]Freelancer!$G$1140:$G$2572,0),10)=0,"",INDEX([1]Freelancer!$A$1140:$J$2572,MATCH(Лист1!M542,[1]Freelancer!$G$1140:$G$2572,0),10))</f>
        <v>MD9_57_2</v>
      </c>
      <c r="S542" s="13" t="s">
        <v>220</v>
      </c>
      <c r="T542" s="13" t="str">
        <f aca="false">"y"&amp;S542&amp;"y"</f>
        <v>y2_8_11y</v>
      </c>
      <c r="U542" s="13" t="str">
        <f aca="false">INDEX([1]Lista!$O$2:$S$206,MATCH(Лист1!T542,[1]Lista!$P$2:$P$206,0),3)</f>
        <v>Funktioner - Potensfunktioner</v>
      </c>
      <c r="V542" s="13" t="str">
        <f aca="false">INDEX([1]Lista!$O$2:$S$206,MATCH(Лист1!T542,[1]Lista!$P$2:$P$206,0),4)</f>
        <v>SF_2_8</v>
      </c>
      <c r="W542" s="13" t="str">
        <f aca="false">INDEX([1]Lista!$O$2:$S$206,MATCH(Лист1!T542,[1]Lista!$P$2:$P$206,0),5)</f>
        <v>Funktioner</v>
      </c>
      <c r="X542" s="14" t="s">
        <v>32</v>
      </c>
    </row>
    <row r="543" customFormat="false" ht="57.45" hidden="false" customHeight="false" outlineLevel="0" collapsed="false">
      <c r="A543" s="7" t="n">
        <v>9789152302484</v>
      </c>
      <c r="B543" s="11" t="n">
        <v>2</v>
      </c>
      <c r="C543" s="11" t="s">
        <v>264</v>
      </c>
      <c r="D543" s="8" t="s">
        <v>265</v>
      </c>
      <c r="E543" s="8" t="s">
        <v>26</v>
      </c>
      <c r="F543" s="8" t="s">
        <v>287</v>
      </c>
      <c r="G543" s="8" t="s">
        <v>192</v>
      </c>
      <c r="H543" s="11" t="s">
        <v>193</v>
      </c>
      <c r="I543" s="11" t="n">
        <v>5</v>
      </c>
      <c r="J543" s="11" t="s">
        <v>38</v>
      </c>
      <c r="K543" s="10" t="str">
        <f aca="false">G543</f>
        <v>Blå kurs</v>
      </c>
      <c r="L543" s="11" t="s">
        <v>30</v>
      </c>
      <c r="M543" s="11" t="str">
        <f aca="false">B543&amp;"_"&amp;F543&amp;"_"&amp;H543&amp;"_"&amp;I543&amp;J543</f>
        <v>2_x2_3x_B_5c</v>
      </c>
      <c r="N543" s="11" t="str">
        <f aca="false">A543&amp;"-"&amp;B543&amp;"-"&amp;F543&amp;"-"&amp;H543&amp;"-"&amp;I543&amp;J543</f>
        <v>9789152302484-2-x2_3x-B-5c</v>
      </c>
      <c r="O543" s="13" t="s">
        <v>261</v>
      </c>
      <c r="P543" s="15"/>
      <c r="Q543" s="12" t="str">
        <f aca="false">INDEX([1]Freelancer!$A$1140:$J$2572,MATCH(Лист1!M543,[1]Freelancer!$G$1140:$G$2572,0),9)</f>
        <v>Grafen i diagrammet visar hur mycket det kostar att anlita en hantverkare. Kostnaden är en funktion av antalet dagar som hantverkaren arbetar. Vad betyder det att grafen startar vid 2000 kr?</v>
      </c>
      <c r="R543" s="8" t="str">
        <f aca="false">IF(INDEX([1]Freelancer!$A$1140:$J$2572,MATCH(Лист1!M543,[1]Freelancer!$G$1140:$G$2572,0),10)=0,"",INDEX([1]Freelancer!$A$1140:$J$2572,MATCH(Лист1!M543,[1]Freelancer!$G$1140:$G$2572,0),10))</f>
        <v>MD9_57_2</v>
      </c>
      <c r="S543" s="13" t="s">
        <v>140</v>
      </c>
      <c r="T543" s="13" t="str">
        <f aca="false">"y"&amp;S543&amp;"y"</f>
        <v>y2_19_5y</v>
      </c>
      <c r="U543" s="13" t="str">
        <f aca="false">INDEX([1]Lista!$O$2:$S$206,MATCH(Лист1!T543,[1]Lista!$P$2:$P$206,0),3)</f>
        <v>Procent - Jämförelser</v>
      </c>
      <c r="V543" s="13" t="str">
        <f aca="false">INDEX([1]Lista!$O$2:$S$206,MATCH(Лист1!T543,[1]Lista!$P$2:$P$206,0),4)</f>
        <v>SF_2_19</v>
      </c>
      <c r="W543" s="13" t="str">
        <f aca="false">INDEX([1]Lista!$O$2:$S$206,MATCH(Лист1!T543,[1]Lista!$P$2:$P$206,0),5)</f>
        <v>Procent</v>
      </c>
      <c r="X543" s="14" t="s">
        <v>32</v>
      </c>
    </row>
    <row r="544" customFormat="false" ht="35.05" hidden="false" customHeight="false" outlineLevel="0" collapsed="false">
      <c r="A544" s="7" t="n">
        <v>9789152302484</v>
      </c>
      <c r="B544" s="11" t="n">
        <v>2</v>
      </c>
      <c r="C544" s="11" t="s">
        <v>264</v>
      </c>
      <c r="D544" s="8" t="s">
        <v>265</v>
      </c>
      <c r="E544" s="8" t="s">
        <v>26</v>
      </c>
      <c r="F544" s="8" t="s">
        <v>287</v>
      </c>
      <c r="G544" s="8" t="s">
        <v>192</v>
      </c>
      <c r="H544" s="11" t="s">
        <v>193</v>
      </c>
      <c r="I544" s="11" t="n">
        <v>6</v>
      </c>
      <c r="J544" s="11" t="s">
        <v>33</v>
      </c>
      <c r="K544" s="10" t="str">
        <f aca="false">G544</f>
        <v>Blå kurs</v>
      </c>
      <c r="L544" s="11" t="s">
        <v>30</v>
      </c>
      <c r="M544" s="11" t="str">
        <f aca="false">B544&amp;"_"&amp;F544&amp;"_"&amp;H544&amp;"_"&amp;I544&amp;J544</f>
        <v>2_x2_3x_B_6a</v>
      </c>
      <c r="N544" s="11" t="str">
        <f aca="false">A544&amp;"-"&amp;B544&amp;"-"&amp;F544&amp;"-"&amp;H544&amp;"-"&amp;I544&amp;J544</f>
        <v>9789152302484-2-x2_3x-B-6a</v>
      </c>
      <c r="O544" s="13" t="s">
        <v>261</v>
      </c>
      <c r="P544" s="15"/>
      <c r="Q544" s="12" t="str">
        <f aca="false">INDEX([1]Freelancer!$A$1140:$J$2572,MATCH(Лист1!M544,[1]Freelancer!$G$1140:$G$2572,0),9)</f>
        <v>Vad betyder det att grafen startar vid 2000 kr? Vilka tidpunkter motsvarar att Evelina stannar för att prata med en kompis.</v>
      </c>
      <c r="R544" s="8" t="str">
        <f aca="false">IF(INDEX([1]Freelancer!$A$1140:$J$2572,MATCH(Лист1!M544,[1]Freelancer!$G$1140:$G$2572,0),10)=0,"",INDEX([1]Freelancer!$A$1140:$J$2572,MATCH(Лист1!M544,[1]Freelancer!$G$1140:$G$2572,0),10))</f>
        <v>MD9_57_3</v>
      </c>
      <c r="S544" s="13" t="s">
        <v>39</v>
      </c>
      <c r="T544" s="13" t="str">
        <f aca="false">"y"&amp;S544&amp;"y"</f>
        <v>y1_3_7y</v>
      </c>
      <c r="U544" s="13" t="str">
        <f aca="false">INDEX([1]Lista!$O$2:$S$206,MATCH(Лист1!T544,[1]Lista!$P$2:$P$206,0),3)</f>
        <v>Ekvationer - Ekvationer med procent</v>
      </c>
      <c r="V544" s="13" t="str">
        <f aca="false">INDEX([1]Lista!$O$2:$S$206,MATCH(Лист1!T544,[1]Lista!$P$2:$P$206,0),4)</f>
        <v>T_1_3</v>
      </c>
      <c r="W544" s="13" t="str">
        <f aca="false">INDEX([1]Lista!$O$2:$S$206,MATCH(Лист1!T544,[1]Lista!$P$2:$P$206,0),5)</f>
        <v>Ekvationer</v>
      </c>
      <c r="X544" s="14" t="s">
        <v>32</v>
      </c>
    </row>
    <row r="545" customFormat="false" ht="35.05" hidden="false" customHeight="false" outlineLevel="0" collapsed="false">
      <c r="A545" s="7" t="n">
        <v>9789152302484</v>
      </c>
      <c r="B545" s="11" t="n">
        <v>2</v>
      </c>
      <c r="C545" s="11" t="s">
        <v>264</v>
      </c>
      <c r="D545" s="8" t="s">
        <v>265</v>
      </c>
      <c r="E545" s="8" t="s">
        <v>26</v>
      </c>
      <c r="F545" s="8" t="s">
        <v>287</v>
      </c>
      <c r="G545" s="8" t="s">
        <v>192</v>
      </c>
      <c r="H545" s="11" t="s">
        <v>193</v>
      </c>
      <c r="I545" s="11" t="n">
        <v>6</v>
      </c>
      <c r="J545" s="11" t="s">
        <v>36</v>
      </c>
      <c r="K545" s="10" t="str">
        <f aca="false">G545</f>
        <v>Blå kurs</v>
      </c>
      <c r="L545" s="11" t="s">
        <v>30</v>
      </c>
      <c r="M545" s="11" t="str">
        <f aca="false">B545&amp;"_"&amp;F545&amp;"_"&amp;H545&amp;"_"&amp;I545&amp;J545</f>
        <v>2_x2_3x_B_6b</v>
      </c>
      <c r="N545" s="11" t="str">
        <f aca="false">A545&amp;"-"&amp;B545&amp;"-"&amp;F545&amp;"-"&amp;H545&amp;"-"&amp;I545&amp;J545</f>
        <v>9789152302484-2-x2_3x-B-6b</v>
      </c>
      <c r="O545" s="13" t="s">
        <v>261</v>
      </c>
      <c r="P545" s="15"/>
      <c r="Q545" s="12" t="str">
        <f aca="false">INDEX([1]Freelancer!$A$1140:$J$2572,MATCH(Лист1!M545,[1]Freelancer!$G$1140:$G$2572,0),9)</f>
        <v>Vad betyder det att grafen startar vid 2000 kr? Vilka tidpunkter motsvarar att Evelina har glömt en bok och cyklar hem igen.</v>
      </c>
      <c r="R545" s="8" t="str">
        <f aca="false">IF(INDEX([1]Freelancer!$A$1140:$J$2572,MATCH(Лист1!M545,[1]Freelancer!$G$1140:$G$2572,0),10)=0,"",INDEX([1]Freelancer!$A$1140:$J$2572,MATCH(Лист1!M545,[1]Freelancer!$G$1140:$G$2572,0),10))</f>
        <v>MD9_57_3</v>
      </c>
      <c r="S545" s="13" t="s">
        <v>186</v>
      </c>
      <c r="T545" s="13" t="str">
        <f aca="false">"y"&amp;S545&amp;"y"</f>
        <v>y1_12_5y</v>
      </c>
      <c r="U545" s="13" t="str">
        <f aca="false">INDEX([1]Lista!$O$2:$S$206,MATCH(Лист1!T545,[1]Lista!$P$2:$P$206,0),3)</f>
        <v>Potenser - Rationell exponent</v>
      </c>
      <c r="V545" s="13" t="str">
        <f aca="false">INDEX([1]Lista!$O$2:$S$206,MATCH(Лист1!T545,[1]Lista!$P$2:$P$206,0),4)</f>
        <v>T_1_12</v>
      </c>
      <c r="W545" s="13" t="str">
        <f aca="false">INDEX([1]Lista!$O$2:$S$206,MATCH(Лист1!T545,[1]Lista!$P$2:$P$206,0),5)</f>
        <v>Potenser</v>
      </c>
      <c r="X545" s="14" t="s">
        <v>32</v>
      </c>
    </row>
    <row r="546" customFormat="false" ht="35.05" hidden="false" customHeight="false" outlineLevel="0" collapsed="false">
      <c r="A546" s="7" t="n">
        <v>9789152302484</v>
      </c>
      <c r="B546" s="11" t="n">
        <v>2</v>
      </c>
      <c r="C546" s="11" t="s">
        <v>264</v>
      </c>
      <c r="D546" s="8" t="s">
        <v>265</v>
      </c>
      <c r="E546" s="8" t="s">
        <v>26</v>
      </c>
      <c r="F546" s="8" t="s">
        <v>287</v>
      </c>
      <c r="G546" s="8" t="s">
        <v>192</v>
      </c>
      <c r="H546" s="11" t="s">
        <v>193</v>
      </c>
      <c r="I546" s="11" t="n">
        <v>6</v>
      </c>
      <c r="J546" s="11" t="s">
        <v>38</v>
      </c>
      <c r="K546" s="10" t="str">
        <f aca="false">G546</f>
        <v>Blå kurs</v>
      </c>
      <c r="L546" s="11" t="s">
        <v>30</v>
      </c>
      <c r="M546" s="11" t="str">
        <f aca="false">B546&amp;"_"&amp;F546&amp;"_"&amp;H546&amp;"_"&amp;I546&amp;J546</f>
        <v>2_x2_3x_B_6c</v>
      </c>
      <c r="N546" s="11" t="str">
        <f aca="false">A546&amp;"-"&amp;B546&amp;"-"&amp;F546&amp;"-"&amp;H546&amp;"-"&amp;I546&amp;J546</f>
        <v>9789152302484-2-x2_3x-B-6c</v>
      </c>
      <c r="O546" s="13" t="s">
        <v>261</v>
      </c>
      <c r="P546" s="15"/>
      <c r="Q546" s="12" t="str">
        <f aca="false">INDEX([1]Freelancer!$A$1140:$J$2572,MATCH(Лист1!M546,[1]Freelancer!$G$1140:$G$2572,0),9)</f>
        <v>Vad betyder det att grafen startar vid 2000 kr? Vilka tidpunkter motsvarar att Beskriv vad som händer mellan tiden E till F.</v>
      </c>
      <c r="R546" s="8" t="str">
        <f aca="false">IF(INDEX([1]Freelancer!$A$1140:$J$2572,MATCH(Лист1!M546,[1]Freelancer!$G$1140:$G$2572,0),10)=0,"",INDEX([1]Freelancer!$A$1140:$J$2572,MATCH(Лист1!M546,[1]Freelancer!$G$1140:$G$2572,0),10))</f>
        <v>MD9_57_3</v>
      </c>
      <c r="S546" s="13" t="s">
        <v>35</v>
      </c>
      <c r="T546" s="13" t="str">
        <f aca="false">"y"&amp;S546&amp;"y"</f>
        <v>y2_19_3y</v>
      </c>
      <c r="U546" s="13" t="str">
        <f aca="false">INDEX([1]Lista!$O$2:$S$206,MATCH(Лист1!T546,[1]Lista!$P$2:$P$206,0),3)</f>
        <v>Procent - Företagsekonomi/budgetering</v>
      </c>
      <c r="V546" s="13" t="str">
        <f aca="false">INDEX([1]Lista!$O$2:$S$206,MATCH(Лист1!T546,[1]Lista!$P$2:$P$206,0),4)</f>
        <v>SF_2_19</v>
      </c>
      <c r="W546" s="13" t="str">
        <f aca="false">INDEX([1]Lista!$O$2:$S$206,MATCH(Лист1!T546,[1]Lista!$P$2:$P$206,0),5)</f>
        <v>Procent</v>
      </c>
      <c r="X546" s="14" t="s">
        <v>32</v>
      </c>
    </row>
    <row r="547" customFormat="false" ht="35.05" hidden="false" customHeight="false" outlineLevel="0" collapsed="false">
      <c r="A547" s="7" t="n">
        <v>9789152302484</v>
      </c>
      <c r="B547" s="11" t="n">
        <v>2</v>
      </c>
      <c r="C547" s="11" t="s">
        <v>264</v>
      </c>
      <c r="D547" s="8" t="s">
        <v>265</v>
      </c>
      <c r="E547" s="8" t="s">
        <v>26</v>
      </c>
      <c r="F547" s="8" t="s">
        <v>287</v>
      </c>
      <c r="G547" s="8" t="s">
        <v>192</v>
      </c>
      <c r="H547" s="11" t="s">
        <v>193</v>
      </c>
      <c r="I547" s="11" t="n">
        <v>7</v>
      </c>
      <c r="J547" s="11" t="s">
        <v>33</v>
      </c>
      <c r="K547" s="10" t="str">
        <f aca="false">G547</f>
        <v>Blå kurs</v>
      </c>
      <c r="L547" s="11" t="s">
        <v>30</v>
      </c>
      <c r="M547" s="11" t="str">
        <f aca="false">B547&amp;"_"&amp;F547&amp;"_"&amp;H547&amp;"_"&amp;I547&amp;J547</f>
        <v>2_x2_3x_B_7a</v>
      </c>
      <c r="N547" s="11" t="str">
        <f aca="false">A547&amp;"-"&amp;B547&amp;"-"&amp;F547&amp;"-"&amp;H547&amp;"-"&amp;I547&amp;J547</f>
        <v>9789152302484-2-x2_3x-B-7a</v>
      </c>
      <c r="O547" s="13" t="s">
        <v>261</v>
      </c>
      <c r="P547" s="15"/>
      <c r="Q547" s="12" t="str">
        <f aca="false">INDEX([1]Freelancer!$A$1140:$J$2572,MATCH(Лист1!M547,[1]Freelancer!$G$1140:$G$2572,0),9)</f>
        <v>Använd formeln $y = 150x + 400$ och beräkna hur mycket du får betala för 3 timmar</v>
      </c>
      <c r="R547" s="8" t="e">
        <f aca="false">IF(INDEX([1]Freelancer!$A$1140:$J$2572,MATCH(Лист1!M547,[1]Freelancer!$G$1140:$G$2572,0),10)=0,"",INDEX([1]Freelancer!$A$1140:$J$2572,MATCH(Лист1!M547,[1]Freelancer!$G$1140:$G$2572,0),10))</f>
        <v>#N/A</v>
      </c>
      <c r="S547" s="13" t="s">
        <v>215</v>
      </c>
      <c r="T547" s="13" t="str">
        <f aca="false">"y"&amp;S547&amp;"y"</f>
        <v>y1_12_4y</v>
      </c>
      <c r="U547" s="13" t="str">
        <f aca="false">INDEX([1]Lista!$O$2:$S$206,MATCH(Лист1!T547,[1]Lista!$P$2:$P$206,0),3)</f>
        <v>Potenser - Positiv heltalsexponent</v>
      </c>
      <c r="V547" s="13" t="str">
        <f aca="false">INDEX([1]Lista!$O$2:$S$206,MATCH(Лист1!T547,[1]Lista!$P$2:$P$206,0),4)</f>
        <v>T_1_12</v>
      </c>
      <c r="W547" s="13" t="str">
        <f aca="false">INDEX([1]Lista!$O$2:$S$206,MATCH(Лист1!T547,[1]Lista!$P$2:$P$206,0),5)</f>
        <v>Potenser</v>
      </c>
      <c r="X547" s="14" t="s">
        <v>32</v>
      </c>
    </row>
    <row r="548" customFormat="false" ht="35.05" hidden="false" customHeight="false" outlineLevel="0" collapsed="false">
      <c r="A548" s="7" t="n">
        <v>9789152302484</v>
      </c>
      <c r="B548" s="11" t="n">
        <v>2</v>
      </c>
      <c r="C548" s="11" t="s">
        <v>264</v>
      </c>
      <c r="D548" s="8" t="s">
        <v>265</v>
      </c>
      <c r="E548" s="8" t="s">
        <v>26</v>
      </c>
      <c r="F548" s="8" t="s">
        <v>287</v>
      </c>
      <c r="G548" s="8" t="s">
        <v>192</v>
      </c>
      <c r="H548" s="11" t="s">
        <v>193</v>
      </c>
      <c r="I548" s="11" t="n">
        <v>7</v>
      </c>
      <c r="J548" s="11" t="s">
        <v>36</v>
      </c>
      <c r="K548" s="10" t="str">
        <f aca="false">G548</f>
        <v>Blå kurs</v>
      </c>
      <c r="L548" s="11" t="s">
        <v>30</v>
      </c>
      <c r="M548" s="11" t="str">
        <f aca="false">B548&amp;"_"&amp;F548&amp;"_"&amp;H548&amp;"_"&amp;I548&amp;J548</f>
        <v>2_x2_3x_B_7b</v>
      </c>
      <c r="N548" s="11" t="str">
        <f aca="false">A548&amp;"-"&amp;B548&amp;"-"&amp;F548&amp;"-"&amp;H548&amp;"-"&amp;I548&amp;J548</f>
        <v>9789152302484-2-x2_3x-B-7b</v>
      </c>
      <c r="O548" s="13" t="s">
        <v>267</v>
      </c>
      <c r="P548" s="15"/>
      <c r="Q548" s="12" t="str">
        <f aca="false">INDEX([1]Freelancer!$A$1140:$J$2572,MATCH(Лист1!M548,[1]Freelancer!$G$1140:$G$2572,0),9)</f>
        <v>Använd formeln $y = 150x + 400$ och beräkna hur mycket du får betala för 5 timmar</v>
      </c>
      <c r="R548" s="8" t="e">
        <f aca="false">IF(INDEX([1]Freelancer!$A$1140:$J$2572,MATCH(Лист1!M548,[1]Freelancer!$G$1140:$G$2572,0),10)=0,"",INDEX([1]Freelancer!$A$1140:$J$2572,MATCH(Лист1!M548,[1]Freelancer!$G$1140:$G$2572,0),10))</f>
        <v>#N/A</v>
      </c>
      <c r="S548" s="13" t="s">
        <v>227</v>
      </c>
      <c r="T548" s="13" t="str">
        <f aca="false">"y"&amp;S548&amp;"y"</f>
        <v>y3_2_14y</v>
      </c>
      <c r="U548" s="13" t="str">
        <f aca="false">INDEX([1]Lista!$O$2:$S$206,MATCH(Лист1!T548,[1]Lista!$P$2:$P$206,0),3)</f>
        <v>Statistik - Urval &amp; bortfall</v>
      </c>
      <c r="V548" s="13" t="str">
        <f aca="false">INDEX([1]Lista!$O$2:$S$206,MATCH(Лист1!T548,[1]Lista!$P$2:$P$206,0),4)</f>
        <v>SS_3_2</v>
      </c>
      <c r="W548" s="13" t="str">
        <f aca="false">INDEX([1]Lista!$O$2:$S$206,MATCH(Лист1!T548,[1]Lista!$P$2:$P$206,0),5)</f>
        <v>Statistik</v>
      </c>
      <c r="X548" s="14" t="s">
        <v>32</v>
      </c>
    </row>
    <row r="549" customFormat="false" ht="35.05" hidden="false" customHeight="false" outlineLevel="0" collapsed="false">
      <c r="A549" s="7" t="n">
        <v>9789152302484</v>
      </c>
      <c r="B549" s="11" t="n">
        <v>2</v>
      </c>
      <c r="C549" s="11" t="s">
        <v>264</v>
      </c>
      <c r="D549" s="8" t="s">
        <v>265</v>
      </c>
      <c r="E549" s="8" t="s">
        <v>26</v>
      </c>
      <c r="F549" s="8" t="s">
        <v>287</v>
      </c>
      <c r="G549" s="8" t="s">
        <v>192</v>
      </c>
      <c r="H549" s="11" t="s">
        <v>193</v>
      </c>
      <c r="I549" s="11" t="n">
        <v>8</v>
      </c>
      <c r="J549" s="11" t="s">
        <v>33</v>
      </c>
      <c r="K549" s="10" t="str">
        <f aca="false">G549</f>
        <v>Blå kurs</v>
      </c>
      <c r="L549" s="11" t="s">
        <v>30</v>
      </c>
      <c r="M549" s="11" t="str">
        <f aca="false">B549&amp;"_"&amp;F549&amp;"_"&amp;H549&amp;"_"&amp;I549&amp;J549</f>
        <v>2_x2_3x_B_8a</v>
      </c>
      <c r="N549" s="11" t="str">
        <f aca="false">A549&amp;"-"&amp;B549&amp;"-"&amp;F549&amp;"-"&amp;H549&amp;"-"&amp;I549&amp;J549</f>
        <v>9789152302484-2-x2_3x-B-8a</v>
      </c>
      <c r="O549" s="13" t="s">
        <v>267</v>
      </c>
      <c r="P549" s="15"/>
      <c r="Q549" s="12" t="str">
        <f aca="false">INDEX([1]Freelancer!$A$1140:$J$2572,MATCH(Лист1!M549,[1]Freelancer!$G$1140:$G$2572,0),9)</f>
        <v>Diagrammet visar kostnaden för två andra instruktörer. Vilken fast kostnad tar instruktör A?</v>
      </c>
      <c r="R549" s="8" t="str">
        <f aca="false">IF(INDEX([1]Freelancer!$A$1140:$J$2572,MATCH(Лист1!M549,[1]Freelancer!$G$1140:$G$2572,0),10)=0,"",INDEX([1]Freelancer!$A$1140:$J$2572,MATCH(Лист1!M549,[1]Freelancer!$G$1140:$G$2572,0),10))</f>
        <v>MD9_58_1</v>
      </c>
      <c r="S549" s="13" t="s">
        <v>103</v>
      </c>
      <c r="T549" s="13" t="str">
        <f aca="false">"y"&amp;S549&amp;"y"</f>
        <v>y4_23_1y</v>
      </c>
      <c r="U549" s="13" t="str">
        <f aca="false">INDEX([1]Lista!$O$2:$S$206,MATCH(Лист1!T549,[1]Lista!$P$2:$P$206,0),3)</f>
        <v>Vektorer - Koordinatsystem</v>
      </c>
      <c r="V549" s="13" t="str">
        <f aca="false">INDEX([1]Lista!$O$2:$S$206,MATCH(Лист1!T549,[1]Lista!$P$2:$P$206,0),4)</f>
        <v>G_4_23</v>
      </c>
      <c r="W549" s="13" t="str">
        <f aca="false">INDEX([1]Lista!$O$2:$S$206,MATCH(Лист1!T549,[1]Lista!$P$2:$P$206,0),5)</f>
        <v>Vektorer</v>
      </c>
      <c r="X549" s="14" t="s">
        <v>32</v>
      </c>
    </row>
    <row r="550" customFormat="false" ht="35.05" hidden="false" customHeight="false" outlineLevel="0" collapsed="false">
      <c r="A550" s="7" t="n">
        <v>9789152302484</v>
      </c>
      <c r="B550" s="11" t="n">
        <v>2</v>
      </c>
      <c r="C550" s="11" t="s">
        <v>264</v>
      </c>
      <c r="D550" s="8" t="s">
        <v>265</v>
      </c>
      <c r="E550" s="8" t="s">
        <v>26</v>
      </c>
      <c r="F550" s="8" t="s">
        <v>287</v>
      </c>
      <c r="G550" s="8" t="s">
        <v>192</v>
      </c>
      <c r="H550" s="11" t="s">
        <v>193</v>
      </c>
      <c r="I550" s="11" t="n">
        <v>8</v>
      </c>
      <c r="J550" s="11" t="s">
        <v>36</v>
      </c>
      <c r="K550" s="10" t="str">
        <f aca="false">G550</f>
        <v>Blå kurs</v>
      </c>
      <c r="L550" s="11" t="s">
        <v>30</v>
      </c>
      <c r="M550" s="11" t="str">
        <f aca="false">B550&amp;"_"&amp;F550&amp;"_"&amp;H550&amp;"_"&amp;I550&amp;J550</f>
        <v>2_x2_3x_B_8b</v>
      </c>
      <c r="N550" s="11" t="str">
        <f aca="false">A550&amp;"-"&amp;B550&amp;"-"&amp;F550&amp;"-"&amp;H550&amp;"-"&amp;I550&amp;J550</f>
        <v>9789152302484-2-x2_3x-B-8b</v>
      </c>
      <c r="O550" s="13" t="s">
        <v>267</v>
      </c>
      <c r="P550" s="15"/>
      <c r="Q550" s="12" t="str">
        <f aca="false">INDEX([1]Freelancer!$A$1140:$J$2572,MATCH(Лист1!M550,[1]Freelancer!$G$1140:$G$2572,0),9)</f>
        <v>Diagrammet visar kostnaden för två andra instruktörer. Vilken timkostnad tar instruktör B?</v>
      </c>
      <c r="R550" s="8" t="str">
        <f aca="false">IF(INDEX([1]Freelancer!$A$1140:$J$2572,MATCH(Лист1!M550,[1]Freelancer!$G$1140:$G$2572,0),10)=0,"",INDEX([1]Freelancer!$A$1140:$J$2572,MATCH(Лист1!M550,[1]Freelancer!$G$1140:$G$2572,0),10))</f>
        <v>MD9_58_1</v>
      </c>
      <c r="S550" s="13" t="s">
        <v>206</v>
      </c>
      <c r="T550" s="13" t="str">
        <f aca="false">"y"&amp;S550&amp;"y"</f>
        <v>y4_10y</v>
      </c>
      <c r="U550" s="13" t="str">
        <f aca="false">INDEX([1]Lista!$O$2:$S$206,MATCH(Лист1!T550,[1]Lista!$P$2:$P$206,0),3)</f>
        <v>Kongruens</v>
      </c>
      <c r="V550" s="13" t="str">
        <f aca="false">INDEX([1]Lista!$O$2:$S$206,MATCH(Лист1!T550,[1]Lista!$P$2:$P$206,0),4)</f>
        <v>G_4_10</v>
      </c>
      <c r="W550" s="13" t="str">
        <f aca="false">INDEX([1]Lista!$O$2:$S$206,MATCH(Лист1!T550,[1]Lista!$P$2:$P$206,0),5)</f>
        <v>Kongruens</v>
      </c>
      <c r="X550" s="14" t="s">
        <v>32</v>
      </c>
    </row>
    <row r="551" customFormat="false" ht="23.85" hidden="false" customHeight="false" outlineLevel="0" collapsed="false">
      <c r="A551" s="7" t="n">
        <v>9789152302484</v>
      </c>
      <c r="B551" s="11" t="n">
        <v>2</v>
      </c>
      <c r="C551" s="11" t="s">
        <v>264</v>
      </c>
      <c r="D551" s="8" t="s">
        <v>265</v>
      </c>
      <c r="E551" s="8" t="s">
        <v>26</v>
      </c>
      <c r="F551" s="8" t="s">
        <v>287</v>
      </c>
      <c r="G551" s="8" t="s">
        <v>192</v>
      </c>
      <c r="H551" s="11" t="s">
        <v>193</v>
      </c>
      <c r="I551" s="11" t="n">
        <v>9</v>
      </c>
      <c r="J551" s="11" t="s">
        <v>33</v>
      </c>
      <c r="K551" s="10" t="str">
        <f aca="false">G551</f>
        <v>Blå kurs</v>
      </c>
      <c r="L551" s="11" t="s">
        <v>30</v>
      </c>
      <c r="M551" s="11" t="str">
        <f aca="false">B551&amp;"_"&amp;F551&amp;"_"&amp;H551&amp;"_"&amp;I551&amp;J551</f>
        <v>2_x2_3x_B_9a</v>
      </c>
      <c r="N551" s="11" t="str">
        <f aca="false">A551&amp;"-"&amp;B551&amp;"-"&amp;F551&amp;"-"&amp;H551&amp;"-"&amp;I551&amp;J551</f>
        <v>9789152302484-2-x2_3x-B-9a</v>
      </c>
      <c r="O551" s="13" t="s">
        <v>267</v>
      </c>
      <c r="P551" s="15"/>
      <c r="Q551" s="12" t="str">
        <f aca="false">INDEX([1]Freelancer!$A$1140:$J$2572,MATCH(Лист1!M551,[1]Freelancer!$G$1140:$G$2572,0),9)</f>
        <v>Välj den formel som visar sambandet mellan kostnad och tid för instruktör A</v>
      </c>
      <c r="R551" s="8" t="str">
        <f aca="false">IF(INDEX([1]Freelancer!$A$1140:$J$2572,MATCH(Лист1!M551,[1]Freelancer!$G$1140:$G$2572,0),10)=0,"",INDEX([1]Freelancer!$A$1140:$J$2572,MATCH(Лист1!M551,[1]Freelancer!$G$1140:$G$2572,0),10))</f>
        <v>MD9_58_2</v>
      </c>
      <c r="S551" s="13" t="s">
        <v>80</v>
      </c>
      <c r="T551" s="13" t="str">
        <f aca="false">"y"&amp;S551&amp;"y"</f>
        <v>y1_6_1y</v>
      </c>
      <c r="U551" s="13" t="str">
        <f aca="false">INDEX([1]Lista!$O$2:$S$206,MATCH(Лист1!T551,[1]Lista!$P$2:$P$206,0),3)</f>
        <v>Enheter - Längdenheter</v>
      </c>
      <c r="V551" s="13" t="str">
        <f aca="false">INDEX([1]Lista!$O$2:$S$206,MATCH(Лист1!T551,[1]Lista!$P$2:$P$206,0),4)</f>
        <v>T_1_6</v>
      </c>
      <c r="W551" s="13" t="str">
        <f aca="false">INDEX([1]Lista!$O$2:$S$206,MATCH(Лист1!T551,[1]Lista!$P$2:$P$206,0),5)</f>
        <v>Enheter</v>
      </c>
      <c r="X551" s="14" t="s">
        <v>32</v>
      </c>
    </row>
    <row r="552" customFormat="false" ht="23.85" hidden="false" customHeight="false" outlineLevel="0" collapsed="false">
      <c r="A552" s="7" t="n">
        <v>9789152302484</v>
      </c>
      <c r="B552" s="11" t="n">
        <v>2</v>
      </c>
      <c r="C552" s="11" t="s">
        <v>264</v>
      </c>
      <c r="D552" s="8" t="s">
        <v>265</v>
      </c>
      <c r="E552" s="8" t="s">
        <v>26</v>
      </c>
      <c r="F552" s="8" t="s">
        <v>287</v>
      </c>
      <c r="G552" s="8" t="s">
        <v>192</v>
      </c>
      <c r="H552" s="11" t="s">
        <v>193</v>
      </c>
      <c r="I552" s="11" t="n">
        <v>9</v>
      </c>
      <c r="J552" s="11" t="s">
        <v>36</v>
      </c>
      <c r="K552" s="10" t="str">
        <f aca="false">G552</f>
        <v>Blå kurs</v>
      </c>
      <c r="L552" s="11" t="s">
        <v>30</v>
      </c>
      <c r="M552" s="11" t="str">
        <f aca="false">B552&amp;"_"&amp;F552&amp;"_"&amp;H552&amp;"_"&amp;I552&amp;J552</f>
        <v>2_x2_3x_B_9b</v>
      </c>
      <c r="N552" s="11" t="str">
        <f aca="false">A552&amp;"-"&amp;B552&amp;"-"&amp;F552&amp;"-"&amp;H552&amp;"-"&amp;I552&amp;J552</f>
        <v>9789152302484-2-x2_3x-B-9b</v>
      </c>
      <c r="O552" s="13" t="s">
        <v>261</v>
      </c>
      <c r="P552" s="15"/>
      <c r="Q552" s="12" t="str">
        <f aca="false">INDEX([1]Freelancer!$A$1140:$J$2572,MATCH(Лист1!M552,[1]Freelancer!$G$1140:$G$2572,0),9)</f>
        <v>Välj den formel som visar sambandet mellan kostnad och tid för instruktör B</v>
      </c>
      <c r="R552" s="8" t="str">
        <f aca="false">IF(INDEX([1]Freelancer!$A$1140:$J$2572,MATCH(Лист1!M552,[1]Freelancer!$G$1140:$G$2572,0),10)=0,"",INDEX([1]Freelancer!$A$1140:$J$2572,MATCH(Лист1!M552,[1]Freelancer!$G$1140:$G$2572,0),10))</f>
        <v>MD9_58_2</v>
      </c>
      <c r="S552" s="13" t="s">
        <v>246</v>
      </c>
      <c r="T552" s="13" t="str">
        <f aca="false">"y"&amp;S552&amp;"y"</f>
        <v>y2_11_2y</v>
      </c>
      <c r="U552" s="13" t="str">
        <f aca="false">INDEX([1]Lista!$O$2:$S$206,MATCH(Лист1!T552,[1]Lista!$P$2:$P$206,0),3)</f>
        <v>Grafer - Grafritande räknare</v>
      </c>
      <c r="V552" s="13" t="str">
        <f aca="false">INDEX([1]Lista!$O$2:$S$206,MATCH(Лист1!T552,[1]Lista!$P$2:$P$206,0),4)</f>
        <v>SF_2_11</v>
      </c>
      <c r="W552" s="13" t="str">
        <f aca="false">INDEX([1]Lista!$O$2:$S$206,MATCH(Лист1!T552,[1]Lista!$P$2:$P$206,0),5)</f>
        <v>Grafer</v>
      </c>
      <c r="X552" s="14" t="s">
        <v>32</v>
      </c>
    </row>
    <row r="553" customFormat="false" ht="35.05" hidden="false" customHeight="false" outlineLevel="0" collapsed="false">
      <c r="A553" s="7" t="n">
        <v>9789152302484</v>
      </c>
      <c r="B553" s="11" t="n">
        <v>2</v>
      </c>
      <c r="C553" s="11" t="s">
        <v>264</v>
      </c>
      <c r="D553" s="8" t="s">
        <v>265</v>
      </c>
      <c r="E553" s="8" t="s">
        <v>26</v>
      </c>
      <c r="F553" s="8" t="s">
        <v>287</v>
      </c>
      <c r="G553" s="8" t="s">
        <v>192</v>
      </c>
      <c r="H553" s="11" t="s">
        <v>193</v>
      </c>
      <c r="I553" s="11" t="n">
        <v>10</v>
      </c>
      <c r="J553" s="11" t="s">
        <v>33</v>
      </c>
      <c r="K553" s="10" t="str">
        <f aca="false">G553</f>
        <v>Blå kurs</v>
      </c>
      <c r="L553" s="11" t="s">
        <v>30</v>
      </c>
      <c r="M553" s="11" t="str">
        <f aca="false">B553&amp;"_"&amp;F553&amp;"_"&amp;H553&amp;"_"&amp;I553&amp;J553</f>
        <v>2_x2_3x_B_10a</v>
      </c>
      <c r="N553" s="11" t="str">
        <f aca="false">A553&amp;"-"&amp;B553&amp;"-"&amp;F553&amp;"-"&amp;H553&amp;"-"&amp;I553&amp;J553</f>
        <v>9789152302484-2-x2_3x-B-10a</v>
      </c>
      <c r="O553" s="13" t="s">
        <v>261</v>
      </c>
      <c r="P553" s="15"/>
      <c r="Q553" s="12" t="str">
        <f aca="false">INDEX([1]Freelancer!$A$1140:$J$2572,MATCH(Лист1!M553,[1]Freelancer!$G$1140:$G$2572,0),9)</f>
        <v>Använd grafen eller formeln i rutan och beräkna hur mycket du får betala för att anlita bandet i 3 timmar</v>
      </c>
      <c r="R553" s="8" t="s">
        <v>289</v>
      </c>
      <c r="S553" s="13" t="s">
        <v>205</v>
      </c>
      <c r="T553" s="13" t="str">
        <f aca="false">"y"&amp;S553&amp;"y"</f>
        <v>y1_3_1y</v>
      </c>
      <c r="U553" s="13" t="str">
        <f aca="false">INDEX([1]Lista!$O$2:$S$206,MATCH(Лист1!T553,[1]Lista!$P$2:$P$206,0),3)</f>
        <v>Ekvationer - Andra ekvationer (mer än 2:a)</v>
      </c>
      <c r="V553" s="13" t="str">
        <f aca="false">INDEX([1]Lista!$O$2:$S$206,MATCH(Лист1!T553,[1]Lista!$P$2:$P$206,0),4)</f>
        <v>T_1_3</v>
      </c>
      <c r="W553" s="13" t="str">
        <f aca="false">INDEX([1]Lista!$O$2:$S$206,MATCH(Лист1!T553,[1]Lista!$P$2:$P$206,0),5)</f>
        <v>Ekvationer</v>
      </c>
      <c r="X553" s="14" t="s">
        <v>32</v>
      </c>
    </row>
    <row r="554" customFormat="false" ht="35.05" hidden="false" customHeight="false" outlineLevel="0" collapsed="false">
      <c r="A554" s="7" t="n">
        <v>9789152302484</v>
      </c>
      <c r="B554" s="11" t="n">
        <v>2</v>
      </c>
      <c r="C554" s="11" t="s">
        <v>264</v>
      </c>
      <c r="D554" s="8" t="s">
        <v>265</v>
      </c>
      <c r="E554" s="8" t="s">
        <v>26</v>
      </c>
      <c r="F554" s="8" t="s">
        <v>287</v>
      </c>
      <c r="G554" s="8" t="s">
        <v>192</v>
      </c>
      <c r="H554" s="11" t="s">
        <v>193</v>
      </c>
      <c r="I554" s="11" t="n">
        <v>10</v>
      </c>
      <c r="J554" s="11" t="s">
        <v>36</v>
      </c>
      <c r="K554" s="10" t="str">
        <f aca="false">G554</f>
        <v>Blå kurs</v>
      </c>
      <c r="L554" s="11" t="s">
        <v>30</v>
      </c>
      <c r="M554" s="11" t="str">
        <f aca="false">B554&amp;"_"&amp;F554&amp;"_"&amp;H554&amp;"_"&amp;I554&amp;J554</f>
        <v>2_x2_3x_B_10b</v>
      </c>
      <c r="N554" s="11" t="str">
        <f aca="false">A554&amp;"-"&amp;B554&amp;"-"&amp;F554&amp;"-"&amp;H554&amp;"-"&amp;I554&amp;J554</f>
        <v>9789152302484-2-x2_3x-B-10b</v>
      </c>
      <c r="O554" s="13" t="s">
        <v>261</v>
      </c>
      <c r="P554" s="15"/>
      <c r="Q554" s="12" t="str">
        <f aca="false">INDEX([1]Freelancer!$A$1140:$J$2572,MATCH(Лист1!M554,[1]Freelancer!$G$1140:$G$2572,0),9)</f>
        <v>Använd grafen eller formeln i rutan och beräkna hur mycket du får betala för att anlita bandet i  5 timmar</v>
      </c>
      <c r="R554" s="8" t="s">
        <v>289</v>
      </c>
      <c r="S554" s="13" t="s">
        <v>248</v>
      </c>
      <c r="T554" s="13" t="str">
        <f aca="false">"y"&amp;S554&amp;"y"</f>
        <v>y1_2_3y</v>
      </c>
      <c r="U554" s="13" t="str">
        <f aca="false">INDEX([1]Lista!$O$2:$S$206,MATCH(Лист1!T554,[1]Lista!$P$2:$P$206,0),3)</f>
        <v>Bråk - Förlängning &amp; förkortning</v>
      </c>
      <c r="V554" s="13" t="str">
        <f aca="false">INDEX([1]Lista!$O$2:$S$206,MATCH(Лист1!T554,[1]Lista!$P$2:$P$206,0),4)</f>
        <v>T_1_2</v>
      </c>
      <c r="W554" s="13" t="str">
        <f aca="false">INDEX([1]Lista!$O$2:$S$206,MATCH(Лист1!T554,[1]Lista!$P$2:$P$206,0),5)</f>
        <v>Bråk</v>
      </c>
      <c r="X554" s="14" t="s">
        <v>32</v>
      </c>
    </row>
    <row r="555" customFormat="false" ht="35.05" hidden="false" customHeight="false" outlineLevel="0" collapsed="false">
      <c r="A555" s="7" t="n">
        <v>9789152302484</v>
      </c>
      <c r="B555" s="11" t="n">
        <v>2</v>
      </c>
      <c r="C555" s="11" t="s">
        <v>264</v>
      </c>
      <c r="D555" s="8" t="s">
        <v>265</v>
      </c>
      <c r="E555" s="8" t="s">
        <v>26</v>
      </c>
      <c r="F555" s="8" t="s">
        <v>287</v>
      </c>
      <c r="G555" s="8" t="s">
        <v>192</v>
      </c>
      <c r="H555" s="11" t="s">
        <v>193</v>
      </c>
      <c r="I555" s="11" t="n">
        <v>10</v>
      </c>
      <c r="J555" s="11" t="s">
        <v>38</v>
      </c>
      <c r="K555" s="10" t="str">
        <f aca="false">G555</f>
        <v>Blå kurs</v>
      </c>
      <c r="L555" s="11" t="s">
        <v>30</v>
      </c>
      <c r="M555" s="11" t="str">
        <f aca="false">B555&amp;"_"&amp;F555&amp;"_"&amp;H555&amp;"_"&amp;I555&amp;J555</f>
        <v>2_x2_3x_B_10c</v>
      </c>
      <c r="N555" s="11" t="str">
        <f aca="false">A555&amp;"-"&amp;B555&amp;"-"&amp;F555&amp;"-"&amp;H555&amp;"-"&amp;I555&amp;J555</f>
        <v>9789152302484-2-x2_3x-B-10c</v>
      </c>
      <c r="O555" s="13" t="s">
        <v>261</v>
      </c>
      <c r="P555" s="15"/>
      <c r="Q555" s="12" t="str">
        <f aca="false">INDEX([1]Freelancer!$A$1140:$J$2572,MATCH(Лист1!M555,[1]Freelancer!$G$1140:$G$2572,0),9)</f>
        <v>Använd grafen eller formeln i rutan och beräkna hur mycket du får betala för att anlita bandet i 8 timmar</v>
      </c>
      <c r="R555" s="8" t="s">
        <v>289</v>
      </c>
      <c r="S555" s="13" t="s">
        <v>52</v>
      </c>
      <c r="T555" s="13" t="str">
        <f aca="false">"y"&amp;S555&amp;"y"</f>
        <v>y1_17_4y</v>
      </c>
      <c r="U555" s="13" t="str">
        <f aca="false">INDEX([1]Lista!$O$2:$S$206,MATCH(Лист1!T555,[1]Lista!$P$2:$P$206,0),3)</f>
        <v>Tal - Naturliga tal</v>
      </c>
      <c r="V555" s="13" t="str">
        <f aca="false">INDEX([1]Lista!$O$2:$S$206,MATCH(Лист1!T555,[1]Lista!$P$2:$P$206,0),4)</f>
        <v>T_1_17</v>
      </c>
      <c r="W555" s="13" t="str">
        <f aca="false">INDEX([1]Lista!$O$2:$S$206,MATCH(Лист1!T555,[1]Lista!$P$2:$P$206,0),5)</f>
        <v>Tal</v>
      </c>
      <c r="X555" s="14" t="s">
        <v>32</v>
      </c>
    </row>
    <row r="556" customFormat="false" ht="57.45" hidden="false" customHeight="false" outlineLevel="0" collapsed="false">
      <c r="A556" s="7" t="n">
        <v>9789152302484</v>
      </c>
      <c r="B556" s="11" t="n">
        <v>2</v>
      </c>
      <c r="C556" s="11" t="s">
        <v>264</v>
      </c>
      <c r="D556" s="8" t="s">
        <v>265</v>
      </c>
      <c r="E556" s="8" t="s">
        <v>26</v>
      </c>
      <c r="F556" s="8" t="s">
        <v>287</v>
      </c>
      <c r="G556" s="8" t="s">
        <v>192</v>
      </c>
      <c r="H556" s="11" t="s">
        <v>193</v>
      </c>
      <c r="I556" s="11" t="n">
        <v>11</v>
      </c>
      <c r="J556" s="11" t="s">
        <v>33</v>
      </c>
      <c r="K556" s="10" t="str">
        <f aca="false">G556</f>
        <v>Blå kurs</v>
      </c>
      <c r="L556" s="11" t="s">
        <v>30</v>
      </c>
      <c r="M556" s="11" t="str">
        <f aca="false">B556&amp;"_"&amp;F556&amp;"_"&amp;H556&amp;"_"&amp;I556&amp;J556</f>
        <v>2_x2_3x_B_11a</v>
      </c>
      <c r="N556" s="11" t="str">
        <f aca="false">A556&amp;"-"&amp;B556&amp;"-"&amp;F556&amp;"-"&amp;H556&amp;"-"&amp;I556&amp;J556</f>
        <v>9789152302484-2-x2_3x-B-11a</v>
      </c>
      <c r="O556" s="13" t="s">
        <v>261</v>
      </c>
      <c r="P556" s="15"/>
      <c r="Q556" s="12" t="str">
        <f aca="false">INDEX([1]Freelancer!$A$1140:$J$2572,MATCH(Лист1!M556,[1]Freelancer!$G$1140:$G$2572,0),9)</f>
        <v>Eftersom bandet spelade så bra fick de mer betalt. Den nya ersättningen kan skrivas $y - 700x$, där $x$ är antalet arbetstimmar och $y$ den totala ersättningen i kronor. Rita ett diagram som visar bandets nya ersättning.</v>
      </c>
      <c r="R556" s="8" t="e">
        <f aca="false">IF(INDEX([1]Freelancer!$A$1140:$J$2572,MATCH(Лист1!M556,[1]Freelancer!$G$1140:$G$2572,0),10)=0,"",INDEX([1]Freelancer!$A$1140:$J$2572,MATCH(Лист1!M556,[1]Freelancer!$G$1140:$G$2572,0),10))</f>
        <v>#N/A</v>
      </c>
      <c r="S556" s="13" t="s">
        <v>231</v>
      </c>
      <c r="T556" s="13" t="str">
        <f aca="false">"y"&amp;S556&amp;"y"</f>
        <v>y4_6_3y</v>
      </c>
      <c r="U556" s="13" t="str">
        <f aca="false">INDEX([1]Lista!$O$2:$S$206,MATCH(Лист1!T556,[1]Lista!$P$2:$P$206,0),3)</f>
        <v>Geometrienheter - Area</v>
      </c>
      <c r="V556" s="13" t="str">
        <f aca="false">INDEX([1]Lista!$O$2:$S$206,MATCH(Лист1!T556,[1]Lista!$P$2:$P$206,0),4)</f>
        <v>G_4_6</v>
      </c>
      <c r="W556" s="13" t="str">
        <f aca="false">INDEX([1]Lista!$O$2:$S$206,MATCH(Лист1!T556,[1]Lista!$P$2:$P$206,0),5)</f>
        <v>Geometrienheter</v>
      </c>
      <c r="X556" s="14" t="s">
        <v>32</v>
      </c>
    </row>
    <row r="557" customFormat="false" ht="68.65" hidden="false" customHeight="false" outlineLevel="0" collapsed="false">
      <c r="A557" s="7" t="n">
        <v>9789152302484</v>
      </c>
      <c r="B557" s="11" t="n">
        <v>2</v>
      </c>
      <c r="C557" s="11" t="s">
        <v>264</v>
      </c>
      <c r="D557" s="8" t="s">
        <v>265</v>
      </c>
      <c r="E557" s="8" t="s">
        <v>26</v>
      </c>
      <c r="F557" s="8" t="s">
        <v>287</v>
      </c>
      <c r="G557" s="8" t="s">
        <v>192</v>
      </c>
      <c r="H557" s="11" t="s">
        <v>193</v>
      </c>
      <c r="I557" s="11" t="n">
        <v>11</v>
      </c>
      <c r="J557" s="11" t="s">
        <v>36</v>
      </c>
      <c r="K557" s="10" t="str">
        <f aca="false">G557</f>
        <v>Blå kurs</v>
      </c>
      <c r="L557" s="11" t="s">
        <v>30</v>
      </c>
      <c r="M557" s="11" t="str">
        <f aca="false">B557&amp;"_"&amp;F557&amp;"_"&amp;H557&amp;"_"&amp;I557&amp;J557</f>
        <v>2_x2_3x_B_11b</v>
      </c>
      <c r="N557" s="11" t="str">
        <f aca="false">A557&amp;"-"&amp;B557&amp;"-"&amp;F557&amp;"-"&amp;H557&amp;"-"&amp;I557&amp;J557</f>
        <v>9789152302484-2-x2_3x-B-11b</v>
      </c>
      <c r="O557" s="13" t="s">
        <v>261</v>
      </c>
      <c r="P557" s="15"/>
      <c r="Q557" s="12" t="str">
        <f aca="false">INDEX([1]Freelancer!$A$1140:$J$2572,MATCH(Лист1!M557,[1]Freelancer!$G$1140:$G$2572,0),9)</f>
        <v>Eftersom bandet spelade så bra fick de mer betalt. Den nya ersättningen kan skrivas $y - 700x$, där $x$ är antalet arbetstimmar och $y$ den totala ersättningen i kronor. Hur mycket tjänar bandet med den nya ersättningen om de spelar i 6 timmar?</v>
      </c>
      <c r="R557" s="8" t="e">
        <f aca="false">IF(INDEX([1]Freelancer!$A$1140:$J$2572,MATCH(Лист1!M557,[1]Freelancer!$G$1140:$G$2572,0),10)=0,"",INDEX([1]Freelancer!$A$1140:$J$2572,MATCH(Лист1!M557,[1]Freelancer!$G$1140:$G$2572,0),10))</f>
        <v>#N/A</v>
      </c>
      <c r="S557" s="13" t="s">
        <v>159</v>
      </c>
      <c r="T557" s="13" t="str">
        <f aca="false">"y"&amp;S557&amp;"y"</f>
        <v>y1_10_1y</v>
      </c>
      <c r="U557" s="13" t="str">
        <f aca="false">INDEX([1]Lista!$O$2:$S$206,MATCH(Лист1!T557,[1]Lista!$P$2:$P$206,0),3)</f>
        <v>Addition &amp; subtraktion</v>
      </c>
      <c r="V557" s="13" t="str">
        <f aca="false">INDEX([1]Lista!$O$2:$S$206,MATCH(Лист1!T557,[1]Lista!$P$2:$P$206,0),4)</f>
        <v>T_1_10</v>
      </c>
      <c r="W557" s="13" t="str">
        <f aca="false">INDEX([1]Lista!$O$2:$S$206,MATCH(Лист1!T557,[1]Lista!$P$2:$P$206,0),5)</f>
        <v>Olika räknemetoder</v>
      </c>
      <c r="X557" s="14" t="s">
        <v>32</v>
      </c>
    </row>
    <row r="558" customFormat="false" ht="79.85" hidden="false" customHeight="false" outlineLevel="0" collapsed="false">
      <c r="A558" s="7" t="n">
        <v>9789152302484</v>
      </c>
      <c r="B558" s="11" t="n">
        <v>2</v>
      </c>
      <c r="C558" s="11" t="s">
        <v>264</v>
      </c>
      <c r="D558" s="8" t="s">
        <v>265</v>
      </c>
      <c r="E558" s="8" t="s">
        <v>26</v>
      </c>
      <c r="F558" s="8" t="s">
        <v>287</v>
      </c>
      <c r="G558" s="8" t="s">
        <v>192</v>
      </c>
      <c r="H558" s="11" t="s">
        <v>193</v>
      </c>
      <c r="I558" s="11" t="n">
        <v>11</v>
      </c>
      <c r="J558" s="11" t="s">
        <v>38</v>
      </c>
      <c r="K558" s="10" t="str">
        <f aca="false">G558</f>
        <v>Blå kurs</v>
      </c>
      <c r="L558" s="11" t="s">
        <v>30</v>
      </c>
      <c r="M558" s="11" t="str">
        <f aca="false">B558&amp;"_"&amp;F558&amp;"_"&amp;H558&amp;"_"&amp;I558&amp;J558</f>
        <v>2_x2_3x_B_11c</v>
      </c>
      <c r="N558" s="11" t="str">
        <f aca="false">A558&amp;"-"&amp;B558&amp;"-"&amp;F558&amp;"-"&amp;H558&amp;"-"&amp;I558&amp;J558</f>
        <v>9789152302484-2-x2_3x-B-11c</v>
      </c>
      <c r="O558" s="13" t="s">
        <v>261</v>
      </c>
      <c r="P558" s="15"/>
      <c r="Q558" s="12" t="str">
        <f aca="false">INDEX([1]Freelancer!$A$1140:$J$2572,MATCH(Лист1!M558,[1]Freelancer!$G$1140:$G$2572,0),9)</f>
        <v>Eftersom bandet spelade så bra fick de mer betalt. Den nya ersättningen kan skrivas $y - 700x$, där $x$ är antalet arbetstimmar och $y$ den totala ersättningen i kronor. Bandet behöver köpa in ett nytt trumset som kostar 11495 kr. Hur många timmar behöver de spela för att tjäna ihop till trumsetet?</v>
      </c>
      <c r="R558" s="8" t="e">
        <f aca="false">IF(INDEX([1]Freelancer!$A$1140:$J$2572,MATCH(Лист1!M558,[1]Freelancer!$G$1140:$G$2572,0),10)=0,"",INDEX([1]Freelancer!$A$1140:$J$2572,MATCH(Лист1!M558,[1]Freelancer!$G$1140:$G$2572,0),10))</f>
        <v>#N/A</v>
      </c>
      <c r="S558" s="13" t="s">
        <v>182</v>
      </c>
      <c r="T558" s="13" t="str">
        <f aca="false">"y"&amp;S558&amp;"y"</f>
        <v>y1_6_5y</v>
      </c>
      <c r="U558" s="13" t="str">
        <f aca="false">INDEX([1]Lista!$O$2:$S$206,MATCH(Лист1!T558,[1]Lista!$P$2:$P$206,0),3)</f>
        <v>Enheter - Vikt</v>
      </c>
      <c r="V558" s="13" t="str">
        <f aca="false">INDEX([1]Lista!$O$2:$S$206,MATCH(Лист1!T558,[1]Lista!$P$2:$P$206,0),4)</f>
        <v>T_1_6</v>
      </c>
      <c r="W558" s="13" t="str">
        <f aca="false">INDEX([1]Lista!$O$2:$S$206,MATCH(Лист1!T558,[1]Lista!$P$2:$P$206,0),5)</f>
        <v>Enheter</v>
      </c>
      <c r="X558" s="14" t="s">
        <v>32</v>
      </c>
    </row>
    <row r="559" customFormat="false" ht="46.25" hidden="false" customHeight="false" outlineLevel="0" collapsed="false">
      <c r="A559" s="7" t="n">
        <v>9789152302484</v>
      </c>
      <c r="B559" s="11" t="n">
        <v>2</v>
      </c>
      <c r="C559" s="11" t="s">
        <v>264</v>
      </c>
      <c r="D559" s="8" t="s">
        <v>265</v>
      </c>
      <c r="E559" s="8" t="s">
        <v>26</v>
      </c>
      <c r="F559" s="8" t="s">
        <v>287</v>
      </c>
      <c r="G559" s="8" t="s">
        <v>192</v>
      </c>
      <c r="H559" s="11" t="s">
        <v>193</v>
      </c>
      <c r="I559" s="11" t="n">
        <v>12</v>
      </c>
      <c r="J559" s="11" t="s">
        <v>33</v>
      </c>
      <c r="K559" s="10" t="str">
        <f aca="false">G559</f>
        <v>Blå kurs</v>
      </c>
      <c r="L559" s="11" t="s">
        <v>30</v>
      </c>
      <c r="M559" s="11" t="str">
        <f aca="false">B559&amp;"_"&amp;F559&amp;"_"&amp;H559&amp;"_"&amp;I559&amp;J559</f>
        <v>2_x2_3x_B_12a</v>
      </c>
      <c r="N559" s="11" t="str">
        <f aca="false">A559&amp;"-"&amp;B559&amp;"-"&amp;F559&amp;"-"&amp;H559&amp;"-"&amp;I559&amp;J559</f>
        <v>9789152302484-2-x2_3x-B-12a</v>
      </c>
      <c r="O559" s="13" t="s">
        <v>261</v>
      </c>
      <c r="P559" s="15"/>
      <c r="Q559" s="12" t="str">
        <f aca="false">INDEX([1]Freelancer!$A$1140:$J$2572,MATCH(Лист1!M559,[1]Freelancer!$G$1140:$G$2572,0),9)</f>
        <v>Diagrammet visar sambandet mellan sträckan och tiden för tre olika fordon som körs med konstant hastighet. Hur långt hinner på en timme cykeln</v>
      </c>
      <c r="R559" s="8" t="str">
        <f aca="false">IF(INDEX([1]Freelancer!$A$1140:$J$2572,MATCH(Лист1!M559,[1]Freelancer!$G$1140:$G$2572,0),10)=0,"",INDEX([1]Freelancer!$A$1140:$J$2572,MATCH(Лист1!M559,[1]Freelancer!$G$1140:$G$2572,0),10))</f>
        <v>MD9_59_1</v>
      </c>
      <c r="S559" s="13" t="s">
        <v>290</v>
      </c>
      <c r="T559" s="13" t="str">
        <f aca="false">"y"&amp;S559&amp;"y"</f>
        <v>y1_16_4y</v>
      </c>
      <c r="U559" s="13" t="str">
        <f aca="false">INDEX([1]Lista!$O$2:$S$206,MATCH(Лист1!T559,[1]Lista!$P$2:$P$206,0),3)</f>
        <v>Räta linjen - k-form &amp; enpunktsform</v>
      </c>
      <c r="V559" s="13" t="str">
        <f aca="false">INDEX([1]Lista!$O$2:$S$206,MATCH(Лист1!T559,[1]Lista!$P$2:$P$206,0),4)</f>
        <v>T_1_16</v>
      </c>
      <c r="W559" s="13" t="str">
        <f aca="false">INDEX([1]Lista!$O$2:$S$206,MATCH(Лист1!T559,[1]Lista!$P$2:$P$206,0),5)</f>
        <v>Räta linjen</v>
      </c>
      <c r="X559" s="14" t="s">
        <v>32</v>
      </c>
    </row>
    <row r="560" customFormat="false" ht="46.25" hidden="false" customHeight="false" outlineLevel="0" collapsed="false">
      <c r="A560" s="7" t="n">
        <v>9789152302484</v>
      </c>
      <c r="B560" s="11" t="n">
        <v>2</v>
      </c>
      <c r="C560" s="11" t="s">
        <v>264</v>
      </c>
      <c r="D560" s="8" t="s">
        <v>265</v>
      </c>
      <c r="E560" s="8" t="s">
        <v>26</v>
      </c>
      <c r="F560" s="8" t="s">
        <v>287</v>
      </c>
      <c r="G560" s="8" t="s">
        <v>192</v>
      </c>
      <c r="H560" s="11" t="s">
        <v>193</v>
      </c>
      <c r="I560" s="11" t="n">
        <v>12</v>
      </c>
      <c r="J560" s="11" t="s">
        <v>36</v>
      </c>
      <c r="K560" s="10" t="str">
        <f aca="false">G560</f>
        <v>Blå kurs</v>
      </c>
      <c r="L560" s="11" t="s">
        <v>30</v>
      </c>
      <c r="M560" s="11" t="str">
        <f aca="false">B560&amp;"_"&amp;F560&amp;"_"&amp;H560&amp;"_"&amp;I560&amp;J560</f>
        <v>2_x2_3x_B_12b</v>
      </c>
      <c r="N560" s="11" t="str">
        <f aca="false">A560&amp;"-"&amp;B560&amp;"-"&amp;F560&amp;"-"&amp;H560&amp;"-"&amp;I560&amp;J560</f>
        <v>9789152302484-2-x2_3x-B-12b</v>
      </c>
      <c r="O560" s="13" t="s">
        <v>261</v>
      </c>
      <c r="P560" s="15"/>
      <c r="Q560" s="12" t="str">
        <f aca="false">INDEX([1]Freelancer!$A$1140:$J$2572,MATCH(Лист1!M560,[1]Freelancer!$G$1140:$G$2572,0),9)</f>
        <v>Diagrammet visar sambandet mellan sträckan och tiden för tre olika fordon som körs med konstant hastighet. Hur långt hinner på en timme EU-moppen</v>
      </c>
      <c r="R560" s="8" t="str">
        <f aca="false">IF(INDEX([1]Freelancer!$A$1140:$J$2572,MATCH(Лист1!M560,[1]Freelancer!$G$1140:$G$2572,0),10)=0,"",INDEX([1]Freelancer!$A$1140:$J$2572,MATCH(Лист1!M560,[1]Freelancer!$G$1140:$G$2572,0),10))</f>
        <v>MD9_59_1</v>
      </c>
      <c r="S560" s="13" t="s">
        <v>147</v>
      </c>
      <c r="T560" s="13" t="str">
        <f aca="false">"y"&amp;S560&amp;"y"</f>
        <v>y1_2_6y</v>
      </c>
      <c r="U560" s="13" t="str">
        <f aca="false">INDEX([1]Lista!$O$2:$S$206,MATCH(Лист1!T560,[1]Lista!$P$2:$P$206,0),3)</f>
        <v>Bråk - Andelen av något</v>
      </c>
      <c r="V560" s="13" t="str">
        <f aca="false">INDEX([1]Lista!$O$2:$S$206,MATCH(Лист1!T560,[1]Lista!$P$2:$P$206,0),4)</f>
        <v>T_1_2</v>
      </c>
      <c r="W560" s="13" t="str">
        <f aca="false">INDEX([1]Lista!$O$2:$S$206,MATCH(Лист1!T560,[1]Lista!$P$2:$P$206,0),5)</f>
        <v>Bråk</v>
      </c>
      <c r="X560" s="14" t="s">
        <v>32</v>
      </c>
    </row>
    <row r="561" customFormat="false" ht="46.25" hidden="false" customHeight="false" outlineLevel="0" collapsed="false">
      <c r="A561" s="7" t="n">
        <v>9789152302484</v>
      </c>
      <c r="B561" s="11" t="n">
        <v>2</v>
      </c>
      <c r="C561" s="11" t="s">
        <v>264</v>
      </c>
      <c r="D561" s="8" t="s">
        <v>265</v>
      </c>
      <c r="E561" s="8" t="s">
        <v>26</v>
      </c>
      <c r="F561" s="8" t="s">
        <v>287</v>
      </c>
      <c r="G561" s="8" t="s">
        <v>192</v>
      </c>
      <c r="H561" s="11" t="s">
        <v>193</v>
      </c>
      <c r="I561" s="11" t="n">
        <v>12</v>
      </c>
      <c r="J561" s="11" t="s">
        <v>38</v>
      </c>
      <c r="K561" s="10" t="str">
        <f aca="false">G561</f>
        <v>Blå kurs</v>
      </c>
      <c r="L561" s="11" t="s">
        <v>30</v>
      </c>
      <c r="M561" s="11" t="str">
        <f aca="false">B561&amp;"_"&amp;F561&amp;"_"&amp;H561&amp;"_"&amp;I561&amp;J561</f>
        <v>2_x2_3x_B_12c</v>
      </c>
      <c r="N561" s="11" t="str">
        <f aca="false">A561&amp;"-"&amp;B561&amp;"-"&amp;F561&amp;"-"&amp;H561&amp;"-"&amp;I561&amp;J561</f>
        <v>9789152302484-2-x2_3x-B-12c</v>
      </c>
      <c r="O561" s="13" t="s">
        <v>261</v>
      </c>
      <c r="P561" s="15"/>
      <c r="Q561" s="12" t="str">
        <f aca="false">INDEX([1]Freelancer!$A$1140:$J$2572,MATCH(Лист1!M561,[1]Freelancer!$G$1140:$G$2572,0),9)</f>
        <v>Diagrammet visar sambandet mellan sträckan och tiden för tre olika fordon som körs med konstant hastighet. Hur långt hinner på en timme bilen</v>
      </c>
      <c r="R561" s="8" t="str">
        <f aca="false">IF(INDEX([1]Freelancer!$A$1140:$J$2572,MATCH(Лист1!M561,[1]Freelancer!$G$1140:$G$2572,0),10)=0,"",INDEX([1]Freelancer!$A$1140:$J$2572,MATCH(Лист1!M561,[1]Freelancer!$G$1140:$G$2572,0),10))</f>
        <v>MD9_59_1</v>
      </c>
      <c r="S561" s="13" t="s">
        <v>185</v>
      </c>
      <c r="T561" s="13" t="str">
        <f aca="false">"y"&amp;S561&amp;"y"</f>
        <v>y3_2_3y</v>
      </c>
      <c r="U561" s="13" t="str">
        <f aca="false">INDEX([1]Lista!$O$2:$S$206,MATCH(Лист1!T561,[1]Lista!$P$2:$P$206,0),3)</f>
        <v>Statistik - Felkällor</v>
      </c>
      <c r="V561" s="13" t="str">
        <f aca="false">INDEX([1]Lista!$O$2:$S$206,MATCH(Лист1!T561,[1]Lista!$P$2:$P$206,0),4)</f>
        <v>SS_3_2</v>
      </c>
      <c r="W561" s="13" t="str">
        <f aca="false">INDEX([1]Lista!$O$2:$S$206,MATCH(Лист1!T561,[1]Lista!$P$2:$P$206,0),5)</f>
        <v>Statistik</v>
      </c>
      <c r="X561" s="14" t="s">
        <v>32</v>
      </c>
    </row>
    <row r="562" customFormat="false" ht="23.85" hidden="false" customHeight="false" outlineLevel="0" collapsed="false">
      <c r="A562" s="7" t="n">
        <v>9789152302484</v>
      </c>
      <c r="B562" s="11" t="n">
        <v>2</v>
      </c>
      <c r="C562" s="11" t="s">
        <v>264</v>
      </c>
      <c r="D562" s="8" t="s">
        <v>265</v>
      </c>
      <c r="E562" s="8" t="s">
        <v>26</v>
      </c>
      <c r="F562" s="8" t="s">
        <v>287</v>
      </c>
      <c r="G562" s="8" t="s">
        <v>192</v>
      </c>
      <c r="H562" s="11" t="s">
        <v>193</v>
      </c>
      <c r="I562" s="11" t="n">
        <v>13</v>
      </c>
      <c r="J562" s="11" t="s">
        <v>33</v>
      </c>
      <c r="K562" s="10" t="str">
        <f aca="false">G562</f>
        <v>Blå kurs</v>
      </c>
      <c r="L562" s="11" t="s">
        <v>30</v>
      </c>
      <c r="M562" s="11" t="str">
        <f aca="false">B562&amp;"_"&amp;F562&amp;"_"&amp;H562&amp;"_"&amp;I562&amp;J562</f>
        <v>2_x2_3x_B_13a</v>
      </c>
      <c r="N562" s="11" t="str">
        <f aca="false">A562&amp;"-"&amp;B562&amp;"-"&amp;F562&amp;"-"&amp;H562&amp;"-"&amp;I562&amp;J562</f>
        <v>9789152302484-2-x2_3x-B-13a</v>
      </c>
      <c r="O562" s="13" t="s">
        <v>261</v>
      </c>
      <c r="P562" s="15"/>
      <c r="Q562" s="12" t="str">
        <f aca="false">INDEX([1]Freelancer!$A$1140:$J$2572,MATCH(Лист1!M562,[1]Freelancer!$G$1140:$G$2572,0),9)</f>
        <v>Skriv en formel som visar sambandet mellan sträckan $s$ och tiden $t$ för cykeln</v>
      </c>
      <c r="R562" s="8" t="e">
        <f aca="false">IF(INDEX([1]Freelancer!$A$1140:$J$2572,MATCH(Лист1!M562,[1]Freelancer!$G$1140:$G$2572,0),10)=0,"",INDEX([1]Freelancer!$A$1140:$J$2572,MATCH(Лист1!M562,[1]Freelancer!$G$1140:$G$2572,0),10))</f>
        <v>#N/A</v>
      </c>
      <c r="S562" s="13" t="s">
        <v>63</v>
      </c>
      <c r="T562" s="13" t="str">
        <f aca="false">"y"&amp;S562&amp;"y"</f>
        <v>y3_1_4y</v>
      </c>
      <c r="U562" s="13" t="str">
        <f aca="false">INDEX([1]Lista!$O$2:$S$206,MATCH(Лист1!T562,[1]Lista!$P$2:$P$206,0),3)</f>
        <v>Sannolikhetslära - Flera oberoende händelser</v>
      </c>
      <c r="V562" s="13" t="str">
        <f aca="false">INDEX([1]Lista!$O$2:$S$206,MATCH(Лист1!T562,[1]Lista!$P$2:$P$206,0),4)</f>
        <v>SS_3_1</v>
      </c>
      <c r="W562" s="13" t="str">
        <f aca="false">INDEX([1]Lista!$O$2:$S$206,MATCH(Лист1!T562,[1]Lista!$P$2:$P$206,0),5)</f>
        <v>Sannolikhetslära</v>
      </c>
      <c r="X562" s="14" t="s">
        <v>32</v>
      </c>
    </row>
    <row r="563" customFormat="false" ht="23.85" hidden="false" customHeight="false" outlineLevel="0" collapsed="false">
      <c r="A563" s="7" t="n">
        <v>9789152302484</v>
      </c>
      <c r="B563" s="11" t="n">
        <v>2</v>
      </c>
      <c r="C563" s="11" t="s">
        <v>264</v>
      </c>
      <c r="D563" s="8" t="s">
        <v>265</v>
      </c>
      <c r="E563" s="8" t="s">
        <v>26</v>
      </c>
      <c r="F563" s="8" t="s">
        <v>287</v>
      </c>
      <c r="G563" s="8" t="s">
        <v>192</v>
      </c>
      <c r="H563" s="11" t="s">
        <v>193</v>
      </c>
      <c r="I563" s="11" t="n">
        <v>13</v>
      </c>
      <c r="J563" s="11" t="s">
        <v>36</v>
      </c>
      <c r="K563" s="10" t="str">
        <f aca="false">G563</f>
        <v>Blå kurs</v>
      </c>
      <c r="L563" s="11" t="s">
        <v>30</v>
      </c>
      <c r="M563" s="11" t="str">
        <f aca="false">B563&amp;"_"&amp;F563&amp;"_"&amp;H563&amp;"_"&amp;I563&amp;J563</f>
        <v>2_x2_3x_B_13b</v>
      </c>
      <c r="N563" s="11" t="str">
        <f aca="false">A563&amp;"-"&amp;B563&amp;"-"&amp;F563&amp;"-"&amp;H563&amp;"-"&amp;I563&amp;J563</f>
        <v>9789152302484-2-x2_3x-B-13b</v>
      </c>
      <c r="O563" s="13" t="s">
        <v>261</v>
      </c>
      <c r="P563" s="15"/>
      <c r="Q563" s="12" t="str">
        <f aca="false">INDEX([1]Freelancer!$A$1140:$J$2572,MATCH(Лист1!M563,[1]Freelancer!$G$1140:$G$2572,0),9)</f>
        <v>Skriv en formel som visar sambandet mellan sträckan $s$ och tiden $t$ för bilen</v>
      </c>
      <c r="R563" s="8" t="e">
        <f aca="false">IF(INDEX([1]Freelancer!$A$1140:$J$2572,MATCH(Лист1!M563,[1]Freelancer!$G$1140:$G$2572,0),10)=0,"",INDEX([1]Freelancer!$A$1140:$J$2572,MATCH(Лист1!M563,[1]Freelancer!$G$1140:$G$2572,0),10))</f>
        <v>#N/A</v>
      </c>
      <c r="S563" s="13" t="s">
        <v>291</v>
      </c>
      <c r="T563" s="13" t="str">
        <f aca="false">"y"&amp;S563&amp;"y"</f>
        <v>y1_10_5y</v>
      </c>
      <c r="U563" s="13" t="str">
        <f aca="false">INDEX([1]Lista!$O$2:$S$206,MATCH(Лист1!T563,[1]Lista!$P$2:$P$206,0),3)</f>
        <v>Division</v>
      </c>
      <c r="V563" s="13" t="str">
        <f aca="false">INDEX([1]Lista!$O$2:$S$206,MATCH(Лист1!T563,[1]Lista!$P$2:$P$206,0),4)</f>
        <v>T_1_10</v>
      </c>
      <c r="W563" s="13" t="str">
        <f aca="false">INDEX([1]Lista!$O$2:$S$206,MATCH(Лист1!T563,[1]Lista!$P$2:$P$206,0),5)</f>
        <v>Olika räknemetoder</v>
      </c>
      <c r="X563" s="14" t="s">
        <v>32</v>
      </c>
    </row>
    <row r="564" customFormat="false" ht="23.85" hidden="false" customHeight="false" outlineLevel="0" collapsed="false">
      <c r="A564" s="7" t="n">
        <v>9789152302484</v>
      </c>
      <c r="B564" s="11" t="n">
        <v>2</v>
      </c>
      <c r="C564" s="11" t="s">
        <v>264</v>
      </c>
      <c r="D564" s="8" t="s">
        <v>265</v>
      </c>
      <c r="E564" s="8" t="s">
        <v>26</v>
      </c>
      <c r="F564" s="8" t="s">
        <v>287</v>
      </c>
      <c r="G564" s="8" t="s">
        <v>192</v>
      </c>
      <c r="H564" s="11" t="s">
        <v>193</v>
      </c>
      <c r="I564" s="11" t="n">
        <v>14</v>
      </c>
      <c r="J564" s="11" t="s">
        <v>33</v>
      </c>
      <c r="K564" s="10" t="str">
        <f aca="false">G564</f>
        <v>Blå kurs</v>
      </c>
      <c r="L564" s="11" t="s">
        <v>30</v>
      </c>
      <c r="M564" s="11" t="str">
        <f aca="false">B564&amp;"_"&amp;F564&amp;"_"&amp;H564&amp;"_"&amp;I564&amp;J564</f>
        <v>2_x2_3x_B_14a</v>
      </c>
      <c r="N564" s="11" t="str">
        <f aca="false">A564&amp;"-"&amp;B564&amp;"-"&amp;F564&amp;"-"&amp;H564&amp;"-"&amp;I564&amp;J564</f>
        <v>9789152302484-2-x2_3x-B-14a</v>
      </c>
      <c r="O564" s="13" t="s">
        <v>261</v>
      </c>
      <c r="P564" s="15"/>
      <c r="Q564" s="12" t="str">
        <f aca="false">INDEX([1]Freelancer!$A$1140:$J$2572,MATCH(Лист1!M564,[1]Freelancer!$G$1140:$G$2572,0),9)</f>
        <v>Funktionen är $y = 2x + 1$. Vilket värde har $y$ när $x$ är 0</v>
      </c>
      <c r="R564" s="8" t="e">
        <f aca="false">IF(INDEX([1]Freelancer!$A$1140:$J$2572,MATCH(Лист1!M564,[1]Freelancer!$G$1140:$G$2572,0),10)=0,"",INDEX([1]Freelancer!$A$1140:$J$2572,MATCH(Лист1!M564,[1]Freelancer!$G$1140:$G$2572,0),10))</f>
        <v>#N/A</v>
      </c>
      <c r="S564" s="13" t="s">
        <v>43</v>
      </c>
      <c r="T564" s="13" t="str">
        <f aca="false">"y"&amp;S564&amp;"y"</f>
        <v>y1_3y</v>
      </c>
      <c r="U564" s="13" t="str">
        <f aca="false">INDEX([1]Lista!$O$2:$S$206,MATCH(Лист1!T564,[1]Lista!$P$2:$P$206,0),3)</f>
        <v>Ekvationer</v>
      </c>
      <c r="V564" s="13" t="str">
        <f aca="false">INDEX([1]Lista!$O$2:$S$206,MATCH(Лист1!T564,[1]Lista!$P$2:$P$206,0),4)</f>
        <v>T_1_3</v>
      </c>
      <c r="W564" s="13" t="str">
        <f aca="false">INDEX([1]Lista!$O$2:$S$206,MATCH(Лист1!T564,[1]Lista!$P$2:$P$206,0),5)</f>
        <v>Ekvationer</v>
      </c>
      <c r="X564" s="14" t="s">
        <v>32</v>
      </c>
    </row>
    <row r="565" customFormat="false" ht="23.85" hidden="false" customHeight="false" outlineLevel="0" collapsed="false">
      <c r="A565" s="7" t="n">
        <v>9789152302484</v>
      </c>
      <c r="B565" s="11" t="n">
        <v>2</v>
      </c>
      <c r="C565" s="11" t="s">
        <v>264</v>
      </c>
      <c r="D565" s="8" t="s">
        <v>265</v>
      </c>
      <c r="E565" s="8" t="s">
        <v>26</v>
      </c>
      <c r="F565" s="8" t="s">
        <v>287</v>
      </c>
      <c r="G565" s="8" t="s">
        <v>192</v>
      </c>
      <c r="H565" s="11" t="s">
        <v>193</v>
      </c>
      <c r="I565" s="11" t="n">
        <v>14</v>
      </c>
      <c r="J565" s="11" t="s">
        <v>36</v>
      </c>
      <c r="K565" s="10" t="str">
        <f aca="false">G565</f>
        <v>Blå kurs</v>
      </c>
      <c r="L565" s="11" t="s">
        <v>30</v>
      </c>
      <c r="M565" s="11" t="str">
        <f aca="false">B565&amp;"_"&amp;F565&amp;"_"&amp;H565&amp;"_"&amp;I565&amp;J565</f>
        <v>2_x2_3x_B_14b</v>
      </c>
      <c r="N565" s="11" t="str">
        <f aca="false">A565&amp;"-"&amp;B565&amp;"-"&amp;F565&amp;"-"&amp;H565&amp;"-"&amp;I565&amp;J565</f>
        <v>9789152302484-2-x2_3x-B-14b</v>
      </c>
      <c r="O565" s="13" t="s">
        <v>261</v>
      </c>
      <c r="P565" s="15"/>
      <c r="Q565" s="12" t="str">
        <f aca="false">INDEX([1]Freelancer!$A$1140:$J$2572,MATCH(Лист1!M565,[1]Freelancer!$G$1140:$G$2572,0),9)</f>
        <v>Funktionen är $y = 2x + 1$. Vilket värde har $y$ när $x$ är 3</v>
      </c>
      <c r="R565" s="8" t="e">
        <f aca="false">IF(INDEX([1]Freelancer!$A$1140:$J$2572,MATCH(Лист1!M565,[1]Freelancer!$G$1140:$G$2572,0),10)=0,"",INDEX([1]Freelancer!$A$1140:$J$2572,MATCH(Лист1!M565,[1]Freelancer!$G$1140:$G$2572,0),10))</f>
        <v>#N/A</v>
      </c>
      <c r="S565" s="13" t="s">
        <v>42</v>
      </c>
      <c r="T565" s="13" t="str">
        <f aca="false">"y"&amp;S565&amp;"y"</f>
        <v>y2_8_6y</v>
      </c>
      <c r="U565" s="13" t="str">
        <f aca="false">INDEX([1]Lista!$O$2:$S$206,MATCH(Лист1!T565,[1]Lista!$P$2:$P$206,0),3)</f>
        <v>Funktioner - Exponentialfunktioner</v>
      </c>
      <c r="V565" s="13" t="str">
        <f aca="false">INDEX([1]Lista!$O$2:$S$206,MATCH(Лист1!T565,[1]Lista!$P$2:$P$206,0),4)</f>
        <v>SF_2_8</v>
      </c>
      <c r="W565" s="13" t="str">
        <f aca="false">INDEX([1]Lista!$O$2:$S$206,MATCH(Лист1!T565,[1]Lista!$P$2:$P$206,0),5)</f>
        <v>Funktioner</v>
      </c>
      <c r="X565" s="14" t="s">
        <v>32</v>
      </c>
    </row>
    <row r="566" customFormat="false" ht="23.85" hidden="false" customHeight="false" outlineLevel="0" collapsed="false">
      <c r="A566" s="7" t="n">
        <v>9789152302484</v>
      </c>
      <c r="B566" s="11" t="n">
        <v>2</v>
      </c>
      <c r="C566" s="11" t="s">
        <v>264</v>
      </c>
      <c r="D566" s="8" t="s">
        <v>265</v>
      </c>
      <c r="E566" s="8" t="s">
        <v>26</v>
      </c>
      <c r="F566" s="8" t="s">
        <v>287</v>
      </c>
      <c r="G566" s="8" t="s">
        <v>192</v>
      </c>
      <c r="H566" s="11" t="s">
        <v>193</v>
      </c>
      <c r="I566" s="11" t="n">
        <v>14</v>
      </c>
      <c r="J566" s="11" t="s">
        <v>38</v>
      </c>
      <c r="K566" s="10" t="str">
        <f aca="false">G566</f>
        <v>Blå kurs</v>
      </c>
      <c r="L566" s="11" t="s">
        <v>30</v>
      </c>
      <c r="M566" s="11" t="str">
        <f aca="false">B566&amp;"_"&amp;F566&amp;"_"&amp;H566&amp;"_"&amp;I566&amp;J566</f>
        <v>2_x2_3x_B_14c</v>
      </c>
      <c r="N566" s="11" t="str">
        <f aca="false">A566&amp;"-"&amp;B566&amp;"-"&amp;F566&amp;"-"&amp;H566&amp;"-"&amp;I566&amp;J566</f>
        <v>9789152302484-2-x2_3x-B-14c</v>
      </c>
      <c r="O566" s="13" t="s">
        <v>261</v>
      </c>
      <c r="P566" s="15"/>
      <c r="Q566" s="12" t="str">
        <f aca="false">INDEX([1]Freelancer!$A$1140:$J$2572,MATCH(Лист1!M566,[1]Freelancer!$G$1140:$G$2572,0),9)</f>
        <v>Funktionen är $y = 2x + 1$. Vilket värde har $y$ när $x$ är -1</v>
      </c>
      <c r="R566" s="8" t="e">
        <f aca="false">IF(INDEX([1]Freelancer!$A$1140:$J$2572,MATCH(Лист1!M566,[1]Freelancer!$G$1140:$G$2572,0),10)=0,"",INDEX([1]Freelancer!$A$1140:$J$2572,MATCH(Лист1!M566,[1]Freelancer!$G$1140:$G$2572,0),10))</f>
        <v>#N/A</v>
      </c>
      <c r="S566" s="13" t="s">
        <v>263</v>
      </c>
      <c r="T566" s="13" t="str">
        <f aca="false">"y"&amp;S566&amp;"y"</f>
        <v>y1_3_2y</v>
      </c>
      <c r="U566" s="13" t="str">
        <f aca="false">INDEX([1]Lista!$O$2:$S$206,MATCH(Лист1!T566,[1]Lista!$P$2:$P$206,0),3)</f>
        <v>Ekvationer - Andragradsekvationer</v>
      </c>
      <c r="V566" s="13" t="str">
        <f aca="false">INDEX([1]Lista!$O$2:$S$206,MATCH(Лист1!T566,[1]Lista!$P$2:$P$206,0),4)</f>
        <v>T_1_3</v>
      </c>
      <c r="W566" s="13" t="str">
        <f aca="false">INDEX([1]Lista!$O$2:$S$206,MATCH(Лист1!T566,[1]Lista!$P$2:$P$206,0),5)</f>
        <v>Ekvationer</v>
      </c>
      <c r="X566" s="14" t="s">
        <v>32</v>
      </c>
    </row>
    <row r="567" customFormat="false" ht="46.25" hidden="false" customHeight="false" outlineLevel="0" collapsed="false">
      <c r="A567" s="7" t="n">
        <v>9789152302484</v>
      </c>
      <c r="B567" s="11" t="n">
        <v>2</v>
      </c>
      <c r="C567" s="11" t="s">
        <v>264</v>
      </c>
      <c r="D567" s="8" t="s">
        <v>265</v>
      </c>
      <c r="E567" s="8" t="s">
        <v>26</v>
      </c>
      <c r="F567" s="8" t="s">
        <v>287</v>
      </c>
      <c r="G567" s="8" t="s">
        <v>192</v>
      </c>
      <c r="H567" s="11" t="s">
        <v>193</v>
      </c>
      <c r="I567" s="11" t="n">
        <v>15</v>
      </c>
      <c r="J567" s="11" t="s">
        <v>33</v>
      </c>
      <c r="K567" s="10" t="str">
        <f aca="false">G567</f>
        <v>Blå kurs</v>
      </c>
      <c r="L567" s="11" t="s">
        <v>30</v>
      </c>
      <c r="M567" s="11" t="str">
        <f aca="false">B567&amp;"_"&amp;F567&amp;"_"&amp;H567&amp;"_"&amp;I567&amp;J567</f>
        <v>2_x2_3x_B_15a</v>
      </c>
      <c r="N567" s="11" t="str">
        <f aca="false">A567&amp;"-"&amp;B567&amp;"-"&amp;F567&amp;"-"&amp;H567&amp;"-"&amp;I567&amp;J567</f>
        <v>9789152302484-2-x2_3x-B-15a</v>
      </c>
      <c r="O567" s="13" t="s">
        <v>261</v>
      </c>
      <c r="P567" s="15"/>
      <c r="Q567" s="12" t="str">
        <f aca="false">INDEX([1]Freelancer!$A$1140:$J$2572,MATCH(Лист1!M567,[1]Freelancer!$G$1140:$G$2572,0),9)</f>
        <v>Skriv av tabellerna och gör dem färdiga. Rita ett koordinatsystem, markera punkterna och dra en linje genom dem. Använd samma koordinatsystem för alla tre linjerna.</v>
      </c>
      <c r="R567" s="8" t="str">
        <f aca="false">IF(INDEX([1]Freelancer!$A$1140:$J$2572,MATCH(Лист1!M567,[1]Freelancer!$G$1140:$G$2572,0),10)=0,"",INDEX([1]Freelancer!$A$1140:$J$2572,MATCH(Лист1!M567,[1]Freelancer!$G$1140:$G$2572,0),10))</f>
        <v>MD9_60_1</v>
      </c>
      <c r="S567" s="13" t="s">
        <v>151</v>
      </c>
      <c r="T567" s="13" t="str">
        <f aca="false">"y"&amp;S567&amp;"y"</f>
        <v>y3_2_9y</v>
      </c>
      <c r="U567" s="13" t="str">
        <f aca="false">INDEX([1]Lista!$O$2:$S$206,MATCH(Лист1!T567,[1]Lista!$P$2:$P$206,0),3)</f>
        <v>Statistik - Relativ frekvens</v>
      </c>
      <c r="V567" s="13" t="str">
        <f aca="false">INDEX([1]Lista!$O$2:$S$206,MATCH(Лист1!T567,[1]Lista!$P$2:$P$206,0),4)</f>
        <v>SS_3_2</v>
      </c>
      <c r="W567" s="13" t="str">
        <f aca="false">INDEX([1]Lista!$O$2:$S$206,MATCH(Лист1!T567,[1]Lista!$P$2:$P$206,0),5)</f>
        <v>Statistik</v>
      </c>
      <c r="X567" s="14" t="s">
        <v>32</v>
      </c>
    </row>
    <row r="568" customFormat="false" ht="46.25" hidden="false" customHeight="false" outlineLevel="0" collapsed="false">
      <c r="A568" s="7" t="n">
        <v>9789152302484</v>
      </c>
      <c r="B568" s="11" t="n">
        <v>2</v>
      </c>
      <c r="C568" s="11" t="s">
        <v>264</v>
      </c>
      <c r="D568" s="8" t="s">
        <v>265</v>
      </c>
      <c r="E568" s="8" t="s">
        <v>26</v>
      </c>
      <c r="F568" s="8" t="s">
        <v>287</v>
      </c>
      <c r="G568" s="8" t="s">
        <v>192</v>
      </c>
      <c r="H568" s="11" t="s">
        <v>193</v>
      </c>
      <c r="I568" s="11" t="n">
        <v>15</v>
      </c>
      <c r="J568" s="11" t="s">
        <v>36</v>
      </c>
      <c r="K568" s="10" t="str">
        <f aca="false">G568</f>
        <v>Blå kurs</v>
      </c>
      <c r="L568" s="11" t="s">
        <v>30</v>
      </c>
      <c r="M568" s="11" t="str">
        <f aca="false">B568&amp;"_"&amp;F568&amp;"_"&amp;H568&amp;"_"&amp;I568&amp;J568</f>
        <v>2_x2_3x_B_15b</v>
      </c>
      <c r="N568" s="11" t="str">
        <f aca="false">A568&amp;"-"&amp;B568&amp;"-"&amp;F568&amp;"-"&amp;H568&amp;"-"&amp;I568&amp;J568</f>
        <v>9789152302484-2-x2_3x-B-15b</v>
      </c>
      <c r="O568" s="13" t="s">
        <v>261</v>
      </c>
      <c r="P568" s="15"/>
      <c r="Q568" s="12" t="str">
        <f aca="false">INDEX([1]Freelancer!$A$1140:$J$2572,MATCH(Лист1!M568,[1]Freelancer!$G$1140:$G$2572,0),9)</f>
        <v>Skriv av tabellerna och gör dem färdiga. Rita ett koordinatsystem, markera punkterna och dra en linje genom dem. Använd samma koordinatsystem för alla tre linjerna.</v>
      </c>
      <c r="R568" s="8" t="str">
        <f aca="false">IF(INDEX([1]Freelancer!$A$1140:$J$2572,MATCH(Лист1!M568,[1]Freelancer!$G$1140:$G$2572,0),10)=0,"",INDEX([1]Freelancer!$A$1140:$J$2572,MATCH(Лист1!M568,[1]Freelancer!$G$1140:$G$2572,0),10))</f>
        <v>MD9_60_2</v>
      </c>
      <c r="S568" s="13" t="s">
        <v>199</v>
      </c>
      <c r="T568" s="13" t="str">
        <f aca="false">"y"&amp;S568&amp;"y"</f>
        <v>y4_18_11y</v>
      </c>
      <c r="U568" s="13" t="str">
        <f aca="false">INDEX([1]Lista!$O$2:$S$206,MATCH(Лист1!T568,[1]Lista!$P$2:$P$206,0),3)</f>
        <v>Satser &amp; Bevis - Bisektrissatsen</v>
      </c>
      <c r="V568" s="13" t="str">
        <f aca="false">INDEX([1]Lista!$O$2:$S$206,MATCH(Лист1!T568,[1]Lista!$P$2:$P$206,0),4)</f>
        <v>G_4_18</v>
      </c>
      <c r="W568" s="13" t="str">
        <f aca="false">INDEX([1]Lista!$O$2:$S$206,MATCH(Лист1!T568,[1]Lista!$P$2:$P$206,0),5)</f>
        <v>Satser &amp; bevis</v>
      </c>
      <c r="X568" s="14" t="s">
        <v>32</v>
      </c>
    </row>
    <row r="569" customFormat="false" ht="46.25" hidden="false" customHeight="false" outlineLevel="0" collapsed="false">
      <c r="A569" s="7" t="n">
        <v>9789152302484</v>
      </c>
      <c r="B569" s="11" t="n">
        <v>2</v>
      </c>
      <c r="C569" s="11" t="s">
        <v>264</v>
      </c>
      <c r="D569" s="8" t="s">
        <v>265</v>
      </c>
      <c r="E569" s="8" t="s">
        <v>26</v>
      </c>
      <c r="F569" s="8" t="s">
        <v>287</v>
      </c>
      <c r="G569" s="8" t="s">
        <v>192</v>
      </c>
      <c r="H569" s="11" t="s">
        <v>193</v>
      </c>
      <c r="I569" s="11" t="n">
        <v>15</v>
      </c>
      <c r="J569" s="11" t="s">
        <v>38</v>
      </c>
      <c r="K569" s="10" t="str">
        <f aca="false">G569</f>
        <v>Blå kurs</v>
      </c>
      <c r="L569" s="11" t="s">
        <v>30</v>
      </c>
      <c r="M569" s="11" t="str">
        <f aca="false">B569&amp;"_"&amp;F569&amp;"_"&amp;H569&amp;"_"&amp;I569&amp;J569</f>
        <v>2_x2_3x_B_15c</v>
      </c>
      <c r="N569" s="11" t="str">
        <f aca="false">A569&amp;"-"&amp;B569&amp;"-"&amp;F569&amp;"-"&amp;H569&amp;"-"&amp;I569&amp;J569</f>
        <v>9789152302484-2-x2_3x-B-15c</v>
      </c>
      <c r="O569" s="13" t="s">
        <v>261</v>
      </c>
      <c r="P569" s="15"/>
      <c r="Q569" s="12" t="str">
        <f aca="false">INDEX([1]Freelancer!$A$1140:$J$2572,MATCH(Лист1!M569,[1]Freelancer!$G$1140:$G$2572,0),9)</f>
        <v>Skriv av tabellerna och gör dem färdiga. Rita ett koordinatsystem, markera punkterna och dra en linje genom dem. Använd samma koordinatsystem för alla tre linjerna.</v>
      </c>
      <c r="R569" s="8" t="str">
        <f aca="false">IF(INDEX([1]Freelancer!$A$1140:$J$2572,MATCH(Лист1!M569,[1]Freelancer!$G$1140:$G$2572,0),10)=0,"",INDEX([1]Freelancer!$A$1140:$J$2572,MATCH(Лист1!M569,[1]Freelancer!$G$1140:$G$2572,0),10))</f>
        <v>MD9_60_3</v>
      </c>
      <c r="S569" s="13" t="s">
        <v>292</v>
      </c>
      <c r="T569" s="13" t="str">
        <f aca="false">"y"&amp;S569&amp;"y"</f>
        <v>y1_15_1y</v>
      </c>
      <c r="U569" s="13" t="str">
        <f aca="false">INDEX([1]Lista!$O$2:$S$206,MATCH(Лист1!T569,[1]Lista!$P$2:$P$206,0),3)</f>
        <v>Räkneregler - de fyra räknesätten</v>
      </c>
      <c r="V569" s="13" t="str">
        <f aca="false">INDEX([1]Lista!$O$2:$S$206,MATCH(Лист1!T569,[1]Lista!$P$2:$P$206,0),4)</f>
        <v>T_1_15</v>
      </c>
      <c r="W569" s="13" t="str">
        <f aca="false">INDEX([1]Lista!$O$2:$S$206,MATCH(Лист1!T569,[1]Lista!$P$2:$P$206,0),5)</f>
        <v>Räkneregler</v>
      </c>
      <c r="X569" s="14" t="s">
        <v>32</v>
      </c>
    </row>
    <row r="570" customFormat="false" ht="46.25" hidden="false" customHeight="false" outlineLevel="0" collapsed="false">
      <c r="A570" s="7" t="n">
        <v>9789152302484</v>
      </c>
      <c r="B570" s="11" t="n">
        <v>2</v>
      </c>
      <c r="C570" s="11" t="s">
        <v>264</v>
      </c>
      <c r="D570" s="8" t="s">
        <v>265</v>
      </c>
      <c r="E570" s="8" t="s">
        <v>26</v>
      </c>
      <c r="F570" s="8" t="s">
        <v>287</v>
      </c>
      <c r="G570" s="8" t="s">
        <v>192</v>
      </c>
      <c r="H570" s="11" t="s">
        <v>193</v>
      </c>
      <c r="I570" s="11" t="n">
        <v>16</v>
      </c>
      <c r="J570" s="11"/>
      <c r="K570" s="10" t="str">
        <f aca="false">G570</f>
        <v>Blå kurs</v>
      </c>
      <c r="L570" s="11" t="s">
        <v>30</v>
      </c>
      <c r="M570" s="11" t="str">
        <f aca="false">B570&amp;"_"&amp;F570&amp;"_"&amp;H570&amp;"_"&amp;I570&amp;J570</f>
        <v>2_x2_3x_B_16</v>
      </c>
      <c r="N570" s="11" t="str">
        <f aca="false">A570&amp;"-"&amp;B570&amp;"-"&amp;F570&amp;"-"&amp;H570&amp;"-"&amp;I570&amp;J570</f>
        <v>9789152302484-2-x2_3x-B-16</v>
      </c>
      <c r="O570" s="13" t="s">
        <v>261</v>
      </c>
      <c r="P570" s="15"/>
      <c r="Q570" s="12" t="str">
        <f aca="false">INDEX([1]Freelancer!$A$1140:$J$2572,MATCH(Лист1!M570,[1]Freelancer!$G$1140:$G$2572,0),9)</f>
        <v>Funktionen är $y = 3x + 1$. Gör en tabell och räkna ut tre koordinater. Rita ett koordinatsystem och markera punkterna. Dra en linje genom punkterna.</v>
      </c>
      <c r="R570" s="8" t="e">
        <f aca="false">IF(INDEX([1]Freelancer!$A$1140:$J$2572,MATCH(Лист1!M570,[1]Freelancer!$G$1140:$G$2572,0),10)=0,"",INDEX([1]Freelancer!$A$1140:$J$2572,MATCH(Лист1!M570,[1]Freelancer!$G$1140:$G$2572,0),10))</f>
        <v>#N/A</v>
      </c>
      <c r="S570" s="13" t="s">
        <v>65</v>
      </c>
      <c r="T570" s="13" t="str">
        <f aca="false">"y"&amp;S570&amp;"y"</f>
        <v>y4_8y</v>
      </c>
      <c r="U570" s="13" t="str">
        <f aca="false">INDEX([1]Lista!$O$2:$S$206,MATCH(Лист1!T570,[1]Lista!$P$2:$P$206,0),3)</f>
        <v>Gradskiva</v>
      </c>
      <c r="V570" s="13" t="str">
        <f aca="false">INDEX([1]Lista!$O$2:$S$206,MATCH(Лист1!T570,[1]Lista!$P$2:$P$206,0),4)</f>
        <v>G_4_8</v>
      </c>
      <c r="W570" s="13" t="str">
        <f aca="false">INDEX([1]Lista!$O$2:$S$206,MATCH(Лист1!T570,[1]Lista!$P$2:$P$206,0),5)</f>
        <v>Gradskiva</v>
      </c>
      <c r="X570" s="14" t="s">
        <v>32</v>
      </c>
    </row>
    <row r="571" customFormat="false" ht="35.05" hidden="false" customHeight="false" outlineLevel="0" collapsed="false">
      <c r="A571" s="7" t="n">
        <v>9789152302484</v>
      </c>
      <c r="B571" s="11" t="n">
        <v>2</v>
      </c>
      <c r="C571" s="11" t="s">
        <v>264</v>
      </c>
      <c r="D571" s="8" t="s">
        <v>265</v>
      </c>
      <c r="E571" s="8" t="s">
        <v>26</v>
      </c>
      <c r="F571" s="8" t="s">
        <v>287</v>
      </c>
      <c r="G571" s="8" t="s">
        <v>192</v>
      </c>
      <c r="H571" s="11" t="s">
        <v>193</v>
      </c>
      <c r="I571" s="11" t="n">
        <v>17</v>
      </c>
      <c r="J571" s="11" t="s">
        <v>33</v>
      </c>
      <c r="K571" s="10" t="str">
        <f aca="false">G571</f>
        <v>Blå kurs</v>
      </c>
      <c r="L571" s="11" t="s">
        <v>30</v>
      </c>
      <c r="M571" s="11" t="str">
        <f aca="false">B571&amp;"_"&amp;F571&amp;"_"&amp;H571&amp;"_"&amp;I571&amp;J571</f>
        <v>2_x2_3x_B_17a</v>
      </c>
      <c r="N571" s="11" t="str">
        <f aca="false">A571&amp;"-"&amp;B571&amp;"-"&amp;F571&amp;"-"&amp;H571&amp;"-"&amp;I571&amp;J571</f>
        <v>9789152302484-2-x2_3x-B-17a</v>
      </c>
      <c r="O571" s="13" t="s">
        <v>261</v>
      </c>
      <c r="P571" s="15"/>
      <c r="Q571" s="12" t="str">
        <f aca="false">INDEX([1]Freelancer!$A$1140:$J$2572,MATCH(Лист1!M571,[1]Freelancer!$G$1140:$G$2572,0),9)</f>
        <v>Para ihop linjerna A, B och C i rutan med rätt formel. $$y = x \qquad y = 1,5x \qquad  y = 0,5x$$</v>
      </c>
      <c r="R571" s="8" t="str">
        <f aca="false">IF(INDEX([1]Freelancer!$A$1140:$J$2572,MATCH(Лист1!M571,[1]Freelancer!$G$1140:$G$2572,0),10)=0,"",INDEX([1]Freelancer!$A$1140:$J$2572,MATCH(Лист1!M571,[1]Freelancer!$G$1140:$G$2572,0),10))</f>
        <v>MD9_61_1</v>
      </c>
      <c r="S571" s="13" t="s">
        <v>159</v>
      </c>
      <c r="T571" s="13" t="str">
        <f aca="false">"y"&amp;S571&amp;"y"</f>
        <v>y1_10_1y</v>
      </c>
      <c r="U571" s="13" t="str">
        <f aca="false">INDEX([1]Lista!$O$2:$S$206,MATCH(Лист1!T571,[1]Lista!$P$2:$P$206,0),3)</f>
        <v>Addition &amp; subtraktion</v>
      </c>
      <c r="V571" s="13" t="str">
        <f aca="false">INDEX([1]Lista!$O$2:$S$206,MATCH(Лист1!T571,[1]Lista!$P$2:$P$206,0),4)</f>
        <v>T_1_10</v>
      </c>
      <c r="W571" s="13" t="str">
        <f aca="false">INDEX([1]Lista!$O$2:$S$206,MATCH(Лист1!T571,[1]Lista!$P$2:$P$206,0),5)</f>
        <v>Olika räknemetoder</v>
      </c>
      <c r="X571" s="14" t="s">
        <v>32</v>
      </c>
    </row>
    <row r="572" customFormat="false" ht="23.85" hidden="false" customHeight="false" outlineLevel="0" collapsed="false">
      <c r="A572" s="7" t="n">
        <v>9789152302484</v>
      </c>
      <c r="B572" s="11" t="n">
        <v>2</v>
      </c>
      <c r="C572" s="11" t="s">
        <v>264</v>
      </c>
      <c r="D572" s="8" t="s">
        <v>265</v>
      </c>
      <c r="E572" s="8" t="s">
        <v>26</v>
      </c>
      <c r="F572" s="8" t="s">
        <v>287</v>
      </c>
      <c r="G572" s="8" t="s">
        <v>192</v>
      </c>
      <c r="H572" s="11" t="s">
        <v>193</v>
      </c>
      <c r="I572" s="11" t="n">
        <v>17</v>
      </c>
      <c r="J572" s="11" t="s">
        <v>36</v>
      </c>
      <c r="K572" s="10" t="str">
        <f aca="false">G572</f>
        <v>Blå kurs</v>
      </c>
      <c r="L572" s="11" t="s">
        <v>30</v>
      </c>
      <c r="M572" s="11" t="str">
        <f aca="false">B572&amp;"_"&amp;F572&amp;"_"&amp;H572&amp;"_"&amp;I572&amp;J572</f>
        <v>2_x2_3x_B_17b</v>
      </c>
      <c r="N572" s="11" t="str">
        <f aca="false">A572&amp;"-"&amp;B572&amp;"-"&amp;F572&amp;"-"&amp;H572&amp;"-"&amp;I572&amp;J572</f>
        <v>9789152302484-2-x2_3x-B-17b</v>
      </c>
      <c r="O572" s="13" t="s">
        <v>267</v>
      </c>
      <c r="P572" s="15"/>
      <c r="Q572" s="12" t="str">
        <f aca="false">INDEX([1]Freelancer!$A$1140:$J$2572,MATCH(Лист1!M572,[1]Freelancer!$G$1140:$G$2572,0),9)</f>
        <v>Vad betyder talet framför $x$ i formeln när man ritar linjen i diagrammet?</v>
      </c>
      <c r="R572" s="8" t="str">
        <f aca="false">IF(INDEX([1]Freelancer!$A$1140:$J$2572,MATCH(Лист1!M572,[1]Freelancer!$G$1140:$G$2572,0),10)=0,"",INDEX([1]Freelancer!$A$1140:$J$2572,MATCH(Лист1!M572,[1]Freelancer!$G$1140:$G$2572,0),10))</f>
        <v>MD9_61_1</v>
      </c>
      <c r="S572" s="13" t="s">
        <v>186</v>
      </c>
      <c r="T572" s="13" t="str">
        <f aca="false">"y"&amp;S572&amp;"y"</f>
        <v>y1_12_5y</v>
      </c>
      <c r="U572" s="13" t="str">
        <f aca="false">INDEX([1]Lista!$O$2:$S$206,MATCH(Лист1!T572,[1]Lista!$P$2:$P$206,0),3)</f>
        <v>Potenser - Rationell exponent</v>
      </c>
      <c r="V572" s="13" t="str">
        <f aca="false">INDEX([1]Lista!$O$2:$S$206,MATCH(Лист1!T572,[1]Lista!$P$2:$P$206,0),4)</f>
        <v>T_1_12</v>
      </c>
      <c r="W572" s="13" t="str">
        <f aca="false">INDEX([1]Lista!$O$2:$S$206,MATCH(Лист1!T572,[1]Lista!$P$2:$P$206,0),5)</f>
        <v>Potenser</v>
      </c>
      <c r="X572" s="14" t="s">
        <v>32</v>
      </c>
    </row>
    <row r="573" customFormat="false" ht="23.85" hidden="false" customHeight="false" outlineLevel="0" collapsed="false">
      <c r="A573" s="7" t="n">
        <v>9789152302484</v>
      </c>
      <c r="B573" s="11" t="n">
        <v>2</v>
      </c>
      <c r="C573" s="11" t="s">
        <v>264</v>
      </c>
      <c r="D573" s="8" t="s">
        <v>265</v>
      </c>
      <c r="E573" s="8" t="s">
        <v>26</v>
      </c>
      <c r="F573" s="8" t="s">
        <v>287</v>
      </c>
      <c r="G573" s="8" t="s">
        <v>192</v>
      </c>
      <c r="H573" s="11" t="s">
        <v>193</v>
      </c>
      <c r="I573" s="11" t="n">
        <v>18</v>
      </c>
      <c r="J573" s="11" t="s">
        <v>33</v>
      </c>
      <c r="K573" s="10" t="str">
        <f aca="false">G573</f>
        <v>Blå kurs</v>
      </c>
      <c r="L573" s="11" t="s">
        <v>30</v>
      </c>
      <c r="M573" s="11" t="str">
        <f aca="false">B573&amp;"_"&amp;F573&amp;"_"&amp;H573&amp;"_"&amp;I573&amp;J573</f>
        <v>2_x2_3x_B_18a</v>
      </c>
      <c r="N573" s="11" t="str">
        <f aca="false">A573&amp;"-"&amp;B573&amp;"-"&amp;F573&amp;"-"&amp;H573&amp;"-"&amp;I573&amp;J573</f>
        <v>9789152302484-2-x2_3x-B-18a</v>
      </c>
      <c r="O573" s="13" t="s">
        <v>267</v>
      </c>
      <c r="P573" s="15"/>
      <c r="Q573" s="12" t="str">
        <f aca="false">INDEX([1]Freelancer!$A$1140:$J$2572,MATCH(Лист1!M573,[1]Freelancer!$G$1140:$G$2572,0),9)</f>
        <v>Para ihop linje och formel $$y = 2x - 2 \qquad  y = 2x + 3 \qquad y= 2x$$</v>
      </c>
      <c r="R573" s="8" t="str">
        <f aca="false">IF(INDEX([1]Freelancer!$A$1140:$J$2572,MATCH(Лист1!M573,[1]Freelancer!$G$1140:$G$2572,0),10)=0,"",INDEX([1]Freelancer!$A$1140:$J$2572,MATCH(Лист1!M573,[1]Freelancer!$G$1140:$G$2572,0),10))</f>
        <v>MD9_61_2</v>
      </c>
      <c r="S573" s="13" t="s">
        <v>102</v>
      </c>
      <c r="T573" s="13" t="str">
        <f aca="false">"y"&amp;S573&amp;"y"</f>
        <v>y1_16_2y</v>
      </c>
      <c r="U573" s="13" t="str">
        <f aca="false">INDEX([1]Lista!$O$2:$S$206,MATCH(Лист1!T573,[1]Lista!$P$2:$P$206,0),3)</f>
        <v>Räta linjen - formel för k</v>
      </c>
      <c r="V573" s="13" t="str">
        <f aca="false">INDEX([1]Lista!$O$2:$S$206,MATCH(Лист1!T573,[1]Lista!$P$2:$P$206,0),4)</f>
        <v>T_1_16</v>
      </c>
      <c r="W573" s="13" t="str">
        <f aca="false">INDEX([1]Lista!$O$2:$S$206,MATCH(Лист1!T573,[1]Lista!$P$2:$P$206,0),5)</f>
        <v>Räta linjen</v>
      </c>
      <c r="X573" s="14" t="s">
        <v>32</v>
      </c>
    </row>
    <row r="574" customFormat="false" ht="23.85" hidden="false" customHeight="false" outlineLevel="0" collapsed="false">
      <c r="A574" s="7" t="n">
        <v>9789152302484</v>
      </c>
      <c r="B574" s="11" t="n">
        <v>2</v>
      </c>
      <c r="C574" s="11" t="s">
        <v>264</v>
      </c>
      <c r="D574" s="8" t="s">
        <v>265</v>
      </c>
      <c r="E574" s="8" t="s">
        <v>26</v>
      </c>
      <c r="F574" s="8" t="s">
        <v>287</v>
      </c>
      <c r="G574" s="8" t="s">
        <v>192</v>
      </c>
      <c r="H574" s="11" t="s">
        <v>193</v>
      </c>
      <c r="I574" s="11" t="n">
        <v>18</v>
      </c>
      <c r="J574" s="11" t="s">
        <v>36</v>
      </c>
      <c r="K574" s="10" t="str">
        <f aca="false">G574</f>
        <v>Blå kurs</v>
      </c>
      <c r="L574" s="11" t="s">
        <v>30</v>
      </c>
      <c r="M574" s="11" t="str">
        <f aca="false">B574&amp;"_"&amp;F574&amp;"_"&amp;H574&amp;"_"&amp;I574&amp;J574</f>
        <v>2_x2_3x_B_18b</v>
      </c>
      <c r="N574" s="11" t="str">
        <f aca="false">A574&amp;"-"&amp;B574&amp;"-"&amp;F574&amp;"-"&amp;H574&amp;"-"&amp;I574&amp;J574</f>
        <v>9789152302484-2-x2_3x-B-18b</v>
      </c>
      <c r="O574" s="13" t="s">
        <v>267</v>
      </c>
      <c r="P574" s="15"/>
      <c r="Q574" s="12" t="str">
        <f aca="false">INDEX([1]Freelancer!$A$1140:$J$2572,MATCH(Лист1!M574,[1]Freelancer!$G$1140:$G$2572,0),9)</f>
        <v>Hur ser man i formlerna att linjerna är parallella?</v>
      </c>
      <c r="R574" s="8" t="str">
        <f aca="false">IF(INDEX([1]Freelancer!$A$1140:$J$2572,MATCH(Лист1!M574,[1]Freelancer!$G$1140:$G$2572,0),10)=0,"",INDEX([1]Freelancer!$A$1140:$J$2572,MATCH(Лист1!M574,[1]Freelancer!$G$1140:$G$2572,0),10))</f>
        <v>MD9_61_2</v>
      </c>
      <c r="S574" s="13" t="s">
        <v>142</v>
      </c>
      <c r="T574" s="13" t="str">
        <f aca="false">"y"&amp;S574&amp;"y"</f>
        <v>y4_12_1y</v>
      </c>
      <c r="U574" s="13" t="str">
        <f aca="false">INDEX([1]Lista!$O$2:$S$206,MATCH(Лист1!T574,[1]Lista!$P$2:$P$206,0),3)</f>
        <v>Likformighet - Månghörningar</v>
      </c>
      <c r="V574" s="13" t="str">
        <f aca="false">INDEX([1]Lista!$O$2:$S$206,MATCH(Лист1!T574,[1]Lista!$P$2:$P$206,0),4)</f>
        <v>G_4_12</v>
      </c>
      <c r="W574" s="13" t="str">
        <f aca="false">INDEX([1]Lista!$O$2:$S$206,MATCH(Лист1!T574,[1]Lista!$P$2:$P$206,0),5)</f>
        <v>Likformighet</v>
      </c>
      <c r="X574" s="14" t="s">
        <v>32</v>
      </c>
    </row>
    <row r="575" customFormat="false" ht="23.85" hidden="false" customHeight="false" outlineLevel="0" collapsed="false">
      <c r="A575" s="7" t="n">
        <v>9789152302484</v>
      </c>
      <c r="B575" s="11" t="n">
        <v>2</v>
      </c>
      <c r="C575" s="11" t="s">
        <v>264</v>
      </c>
      <c r="D575" s="8" t="s">
        <v>265</v>
      </c>
      <c r="E575" s="8" t="s">
        <v>26</v>
      </c>
      <c r="F575" s="8" t="s">
        <v>287</v>
      </c>
      <c r="G575" s="8" t="s">
        <v>192</v>
      </c>
      <c r="H575" s="11" t="s">
        <v>193</v>
      </c>
      <c r="I575" s="11" t="n">
        <v>19</v>
      </c>
      <c r="J575" s="11" t="s">
        <v>33</v>
      </c>
      <c r="K575" s="10" t="str">
        <f aca="false">G575</f>
        <v>Blå kurs</v>
      </c>
      <c r="L575" s="11" t="s">
        <v>30</v>
      </c>
      <c r="M575" s="11" t="str">
        <f aca="false">B575&amp;"_"&amp;F575&amp;"_"&amp;H575&amp;"_"&amp;I575&amp;J575</f>
        <v>2_x2_3x_B_19a</v>
      </c>
      <c r="N575" s="11" t="str">
        <f aca="false">A575&amp;"-"&amp;B575&amp;"-"&amp;F575&amp;"-"&amp;H575&amp;"-"&amp;I575&amp;J575</f>
        <v>9789152302484-2-x2_3x-B-19a</v>
      </c>
      <c r="O575" s="13" t="s">
        <v>261</v>
      </c>
      <c r="P575" s="15"/>
      <c r="Q575" s="12" t="str">
        <f aca="false">INDEX([1]Freelancer!$A$1140:$J$2572,MATCH(Лист1!M575,[1]Freelancer!$G$1140:$G$2572,0),9)</f>
        <v>Para ihop linje och formel $$y = x + 2 \qquad  y = 3x \qquad y = 0,5x - 2$$</v>
      </c>
      <c r="R575" s="8" t="str">
        <f aca="false">IF(INDEX([1]Freelancer!$A$1140:$J$2572,MATCH(Лист1!M575,[1]Freelancer!$G$1140:$G$2572,0),10)=0,"",INDEX([1]Freelancer!$A$1140:$J$2572,MATCH(Лист1!M575,[1]Freelancer!$G$1140:$G$2572,0),10))</f>
        <v>MD9_61_3</v>
      </c>
      <c r="S575" s="13" t="s">
        <v>150</v>
      </c>
      <c r="T575" s="13" t="str">
        <f aca="false">"y"&amp;S575&amp;"y"</f>
        <v>y1_16_6y</v>
      </c>
      <c r="U575" s="13" t="str">
        <f aca="false">INDEX([1]Lista!$O$2:$S$206,MATCH(Лист1!T575,[1]Lista!$P$2:$P$206,0),3)</f>
        <v>Räta linjen - m-värde</v>
      </c>
      <c r="V575" s="13" t="str">
        <f aca="false">INDEX([1]Lista!$O$2:$S$206,MATCH(Лист1!T575,[1]Lista!$P$2:$P$206,0),4)</f>
        <v>T_1_16</v>
      </c>
      <c r="W575" s="13" t="str">
        <f aca="false">INDEX([1]Lista!$O$2:$S$206,MATCH(Лист1!T575,[1]Lista!$P$2:$P$206,0),5)</f>
        <v>Räta linjen</v>
      </c>
      <c r="X575" s="14" t="s">
        <v>32</v>
      </c>
    </row>
    <row r="576" customFormat="false" ht="23.85" hidden="false" customHeight="false" outlineLevel="0" collapsed="false">
      <c r="A576" s="7" t="n">
        <v>9789152302484</v>
      </c>
      <c r="B576" s="11" t="n">
        <v>2</v>
      </c>
      <c r="C576" s="11" t="s">
        <v>264</v>
      </c>
      <c r="D576" s="8" t="s">
        <v>265</v>
      </c>
      <c r="E576" s="8" t="s">
        <v>26</v>
      </c>
      <c r="F576" s="8" t="s">
        <v>287</v>
      </c>
      <c r="G576" s="8" t="s">
        <v>192</v>
      </c>
      <c r="H576" s="11" t="s">
        <v>193</v>
      </c>
      <c r="I576" s="11" t="n">
        <v>19</v>
      </c>
      <c r="J576" s="11" t="s">
        <v>36</v>
      </c>
      <c r="K576" s="10" t="str">
        <f aca="false">G576</f>
        <v>Blå kurs</v>
      </c>
      <c r="L576" s="11" t="s">
        <v>30</v>
      </c>
      <c r="M576" s="11" t="str">
        <f aca="false">B576&amp;"_"&amp;F576&amp;"_"&amp;H576&amp;"_"&amp;I576&amp;J576</f>
        <v>2_x2_3x_B_19b</v>
      </c>
      <c r="N576" s="11" t="str">
        <f aca="false">A576&amp;"-"&amp;B576&amp;"-"&amp;F576&amp;"-"&amp;H576&amp;"-"&amp;I576&amp;J576</f>
        <v>9789152302484-2-x2_3x-B-19b</v>
      </c>
      <c r="O576" s="13" t="s">
        <v>261</v>
      </c>
      <c r="P576" s="15"/>
      <c r="Q576" s="12" t="str">
        <f aca="false">INDEX([1]Freelancer!$A$1140:$J$2572,MATCH(Лист1!M576,[1]Freelancer!$G$1140:$G$2572,0),9)</f>
        <v>Vad betyder talen $+2$ och $(-2)$ i formlerna när man ritar linjerna i diagrammet?</v>
      </c>
      <c r="R576" s="8" t="str">
        <f aca="false">IF(INDEX([1]Freelancer!$A$1140:$J$2572,MATCH(Лист1!M576,[1]Freelancer!$G$1140:$G$2572,0),10)=0,"",INDEX([1]Freelancer!$A$1140:$J$2572,MATCH(Лист1!M576,[1]Freelancer!$G$1140:$G$2572,0),10))</f>
        <v>MD9_61_3</v>
      </c>
      <c r="S576" s="13" t="s">
        <v>220</v>
      </c>
      <c r="T576" s="13" t="str">
        <f aca="false">"y"&amp;S576&amp;"y"</f>
        <v>y2_8_11y</v>
      </c>
      <c r="U576" s="13" t="str">
        <f aca="false">INDEX([1]Lista!$O$2:$S$206,MATCH(Лист1!T576,[1]Lista!$P$2:$P$206,0),3)</f>
        <v>Funktioner - Potensfunktioner</v>
      </c>
      <c r="V576" s="13" t="str">
        <f aca="false">INDEX([1]Lista!$O$2:$S$206,MATCH(Лист1!T576,[1]Lista!$P$2:$P$206,0),4)</f>
        <v>SF_2_8</v>
      </c>
      <c r="W576" s="13" t="str">
        <f aca="false">INDEX([1]Lista!$O$2:$S$206,MATCH(Лист1!T576,[1]Lista!$P$2:$P$206,0),5)</f>
        <v>Funktioner</v>
      </c>
      <c r="X576" s="14" t="s">
        <v>32</v>
      </c>
    </row>
    <row r="577" customFormat="false" ht="23.85" hidden="false" customHeight="false" outlineLevel="0" collapsed="false">
      <c r="A577" s="7" t="n">
        <v>9789152302484</v>
      </c>
      <c r="B577" s="11" t="n">
        <v>2</v>
      </c>
      <c r="C577" s="11" t="s">
        <v>264</v>
      </c>
      <c r="D577" s="8" t="s">
        <v>265</v>
      </c>
      <c r="E577" s="8" t="s">
        <v>26</v>
      </c>
      <c r="F577" s="8" t="s">
        <v>293</v>
      </c>
      <c r="G577" s="8" t="s">
        <v>234</v>
      </c>
      <c r="H577" s="11" t="s">
        <v>235</v>
      </c>
      <c r="I577" s="11" t="n">
        <v>1</v>
      </c>
      <c r="J577" s="11" t="s">
        <v>33</v>
      </c>
      <c r="K577" s="10" t="str">
        <f aca="false">G577</f>
        <v>Röd kurs</v>
      </c>
      <c r="L577" s="11" t="s">
        <v>236</v>
      </c>
      <c r="M577" s="11" t="str">
        <f aca="false">B577&amp;"_"&amp;F577&amp;"_"&amp;H577&amp;"_"&amp;I577&amp;J577</f>
        <v>2_x2_4x_R_1a</v>
      </c>
      <c r="N577" s="11" t="str">
        <f aca="false">A577&amp;"-"&amp;B577&amp;"-"&amp;F577&amp;"-"&amp;H577&amp;"-"&amp;I577&amp;J577</f>
        <v>9789152302484-2-x2_4x-R-1a</v>
      </c>
      <c r="O577" s="13" t="s">
        <v>261</v>
      </c>
      <c r="P577" s="15"/>
      <c r="Q577" s="12" t="str">
        <f aca="false">INDEX([1]Freelancer!$A$1140:$J$2572,MATCH(Лист1!M577,[1]Freelancer!$G$1140:$G$2572,0),9)</f>
        <v>Multiplicera in och skriv utan parentes $4(x- 5)$</v>
      </c>
      <c r="R577" s="8" t="e">
        <f aca="false">IF(INDEX([1]Freelancer!$A$1140:$J$2572,MATCH(Лист1!M577,[1]Freelancer!$G$1140:$G$2572,0),10)=0,"",INDEX([1]Freelancer!$A$1140:$J$2572,MATCH(Лист1!M577,[1]Freelancer!$G$1140:$G$2572,0),10))</f>
        <v>#N/A</v>
      </c>
      <c r="S577" s="13" t="s">
        <v>139</v>
      </c>
      <c r="T577" s="13" t="str">
        <f aca="false">"y"&amp;S577&amp;"y"</f>
        <v>y3_2_11y</v>
      </c>
      <c r="U577" s="13" t="str">
        <f aca="false">INDEX([1]Lista!$O$2:$S$206,MATCH(Лист1!T577,[1]Lista!$P$2:$P$206,0),3)</f>
        <v>Statistik - Spridningsmått</v>
      </c>
      <c r="V577" s="13" t="str">
        <f aca="false">INDEX([1]Lista!$O$2:$S$206,MATCH(Лист1!T577,[1]Lista!$P$2:$P$206,0),4)</f>
        <v>SS_3_2</v>
      </c>
      <c r="W577" s="13" t="str">
        <f aca="false">INDEX([1]Lista!$O$2:$S$206,MATCH(Лист1!T577,[1]Lista!$P$2:$P$206,0),5)</f>
        <v>Statistik</v>
      </c>
      <c r="X577" s="14" t="s">
        <v>32</v>
      </c>
    </row>
    <row r="578" customFormat="false" ht="23.85" hidden="false" customHeight="false" outlineLevel="0" collapsed="false">
      <c r="A578" s="7" t="n">
        <v>9789152302484</v>
      </c>
      <c r="B578" s="11" t="n">
        <v>2</v>
      </c>
      <c r="C578" s="11" t="s">
        <v>264</v>
      </c>
      <c r="D578" s="8" t="s">
        <v>265</v>
      </c>
      <c r="E578" s="8" t="s">
        <v>26</v>
      </c>
      <c r="F578" s="8" t="s">
        <v>293</v>
      </c>
      <c r="G578" s="8" t="s">
        <v>234</v>
      </c>
      <c r="H578" s="11" t="s">
        <v>235</v>
      </c>
      <c r="I578" s="11" t="n">
        <v>1</v>
      </c>
      <c r="J578" s="11" t="s">
        <v>36</v>
      </c>
      <c r="K578" s="10" t="str">
        <f aca="false">G578</f>
        <v>Röd kurs</v>
      </c>
      <c r="L578" s="11" t="s">
        <v>236</v>
      </c>
      <c r="M578" s="11" t="str">
        <f aca="false">B578&amp;"_"&amp;F578&amp;"_"&amp;H578&amp;"_"&amp;I578&amp;J578</f>
        <v>2_x2_4x_R_1b</v>
      </c>
      <c r="N578" s="11" t="str">
        <f aca="false">A578&amp;"-"&amp;B578&amp;"-"&amp;F578&amp;"-"&amp;H578&amp;"-"&amp;I578&amp;J578</f>
        <v>9789152302484-2-x2_4x-R-1b</v>
      </c>
      <c r="O578" s="13" t="s">
        <v>261</v>
      </c>
      <c r="P578" s="15"/>
      <c r="Q578" s="12" t="str">
        <f aca="false">INDEX([1]Freelancer!$A$1140:$J$2572,MATCH(Лист1!M578,[1]Freelancer!$G$1140:$G$2572,0),9)</f>
        <v>Multiplicera in och skriv utan parentes $5(3 + x)$</v>
      </c>
      <c r="R578" s="8" t="e">
        <f aca="false">IF(INDEX([1]Freelancer!$A$1140:$J$2572,MATCH(Лист1!M578,[1]Freelancer!$G$1140:$G$2572,0),10)=0,"",INDEX([1]Freelancer!$A$1140:$J$2572,MATCH(Лист1!M578,[1]Freelancer!$G$1140:$G$2572,0),10))</f>
        <v>#N/A</v>
      </c>
      <c r="S578" s="13" t="s">
        <v>57</v>
      </c>
      <c r="T578" s="13" t="str">
        <f aca="false">"y"&amp;S578&amp;"y"</f>
        <v>y1_17_9y</v>
      </c>
      <c r="U578" s="13" t="str">
        <f aca="false">INDEX([1]Lista!$O$2:$S$206,MATCH(Лист1!T578,[1]Lista!$P$2:$P$206,0),3)</f>
        <v>Tal - Reella tal</v>
      </c>
      <c r="V578" s="13" t="str">
        <f aca="false">INDEX([1]Lista!$O$2:$S$206,MATCH(Лист1!T578,[1]Lista!$P$2:$P$206,0),4)</f>
        <v>T_1_17</v>
      </c>
      <c r="W578" s="13" t="str">
        <f aca="false">INDEX([1]Lista!$O$2:$S$206,MATCH(Лист1!T578,[1]Lista!$P$2:$P$206,0),5)</f>
        <v>Tal</v>
      </c>
      <c r="X578" s="14" t="s">
        <v>32</v>
      </c>
    </row>
    <row r="579" customFormat="false" ht="23.85" hidden="false" customHeight="false" outlineLevel="0" collapsed="false">
      <c r="A579" s="7" t="n">
        <v>9789152302484</v>
      </c>
      <c r="B579" s="11" t="n">
        <v>2</v>
      </c>
      <c r="C579" s="11" t="s">
        <v>264</v>
      </c>
      <c r="D579" s="8" t="s">
        <v>265</v>
      </c>
      <c r="E579" s="8" t="s">
        <v>26</v>
      </c>
      <c r="F579" s="8" t="s">
        <v>293</v>
      </c>
      <c r="G579" s="8" t="s">
        <v>234</v>
      </c>
      <c r="H579" s="11" t="s">
        <v>235</v>
      </c>
      <c r="I579" s="11" t="n">
        <v>1</v>
      </c>
      <c r="J579" s="11" t="s">
        <v>38</v>
      </c>
      <c r="K579" s="10" t="str">
        <f aca="false">G579</f>
        <v>Röd kurs</v>
      </c>
      <c r="L579" s="11" t="s">
        <v>236</v>
      </c>
      <c r="M579" s="11" t="str">
        <f aca="false">B579&amp;"_"&amp;F579&amp;"_"&amp;H579&amp;"_"&amp;I579&amp;J579</f>
        <v>2_x2_4x_R_1c</v>
      </c>
      <c r="N579" s="11" t="str">
        <f aca="false">A579&amp;"-"&amp;B579&amp;"-"&amp;F579&amp;"-"&amp;H579&amp;"-"&amp;I579&amp;J579</f>
        <v>9789152302484-2-x2_4x-R-1c</v>
      </c>
      <c r="O579" s="13" t="s">
        <v>261</v>
      </c>
      <c r="P579" s="15"/>
      <c r="Q579" s="12" t="str">
        <f aca="false">INDEX([1]Freelancer!$A$1140:$J$2572,MATCH(Лист1!M579,[1]Freelancer!$G$1140:$G$2572,0),9)</f>
        <v>Multiplicera in och skriv utan parentes $12(3x + 2)$</v>
      </c>
      <c r="R579" s="8" t="e">
        <f aca="false">IF(INDEX([1]Freelancer!$A$1140:$J$2572,MATCH(Лист1!M579,[1]Freelancer!$G$1140:$G$2572,0),10)=0,"",INDEX([1]Freelancer!$A$1140:$J$2572,MATCH(Лист1!M579,[1]Freelancer!$G$1140:$G$2572,0),10))</f>
        <v>#N/A</v>
      </c>
      <c r="S579" s="13" t="s">
        <v>232</v>
      </c>
      <c r="T579" s="13" t="str">
        <f aca="false">"y"&amp;S579&amp;"y"</f>
        <v>y4_22_18y</v>
      </c>
      <c r="U579" s="13" t="str">
        <f aca="false">INDEX([1]Lista!$O$2:$S$206,MATCH(Лист1!T579,[1]Lista!$P$2:$P$206,0),3)</f>
        <v>Trigonometri - Vinklar</v>
      </c>
      <c r="V579" s="13" t="str">
        <f aca="false">INDEX([1]Lista!$O$2:$S$206,MATCH(Лист1!T579,[1]Lista!$P$2:$P$206,0),4)</f>
        <v>G_4_22</v>
      </c>
      <c r="W579" s="13" t="str">
        <f aca="false">INDEX([1]Lista!$O$2:$S$206,MATCH(Лист1!T579,[1]Lista!$P$2:$P$206,0),5)</f>
        <v>Trigonometri</v>
      </c>
      <c r="X579" s="14" t="s">
        <v>32</v>
      </c>
    </row>
    <row r="580" customFormat="false" ht="23.85" hidden="false" customHeight="false" outlineLevel="0" collapsed="false">
      <c r="A580" s="7" t="n">
        <v>9789152302484</v>
      </c>
      <c r="B580" s="11" t="n">
        <v>2</v>
      </c>
      <c r="C580" s="11" t="s">
        <v>264</v>
      </c>
      <c r="D580" s="8" t="s">
        <v>265</v>
      </c>
      <c r="E580" s="8" t="s">
        <v>26</v>
      </c>
      <c r="F580" s="8" t="s">
        <v>293</v>
      </c>
      <c r="G580" s="8" t="s">
        <v>234</v>
      </c>
      <c r="H580" s="11" t="s">
        <v>235</v>
      </c>
      <c r="I580" s="11" t="n">
        <v>1</v>
      </c>
      <c r="J580" s="11" t="s">
        <v>40</v>
      </c>
      <c r="K580" s="10" t="str">
        <f aca="false">G580</f>
        <v>Röd kurs</v>
      </c>
      <c r="L580" s="11" t="s">
        <v>236</v>
      </c>
      <c r="M580" s="11" t="str">
        <f aca="false">B580&amp;"_"&amp;F580&amp;"_"&amp;H580&amp;"_"&amp;I580&amp;J580</f>
        <v>2_x2_4x_R_1d</v>
      </c>
      <c r="N580" s="11" t="str">
        <f aca="false">A580&amp;"-"&amp;B580&amp;"-"&amp;F580&amp;"-"&amp;H580&amp;"-"&amp;I580&amp;J580</f>
        <v>9789152302484-2-x2_4x-R-1d</v>
      </c>
      <c r="O580" s="13" t="s">
        <v>261</v>
      </c>
      <c r="P580" s="15"/>
      <c r="Q580" s="12" t="str">
        <f aca="false">INDEX([1]Freelancer!$A$1140:$J$2572,MATCH(Лист1!M580,[1]Freelancer!$G$1140:$G$2572,0),9)</f>
        <v>Multiplicera in och skriv utan parentes $a(6 - a)$</v>
      </c>
      <c r="R580" s="8" t="e">
        <f aca="false">IF(INDEX([1]Freelancer!$A$1140:$J$2572,MATCH(Лист1!M580,[1]Freelancer!$G$1140:$G$2572,0),10)=0,"",INDEX([1]Freelancer!$A$1140:$J$2572,MATCH(Лист1!M580,[1]Freelancer!$G$1140:$G$2572,0),10))</f>
        <v>#N/A</v>
      </c>
      <c r="S580" s="13" t="s">
        <v>85</v>
      </c>
      <c r="T580" s="13" t="str">
        <f aca="false">"y"&amp;S580&amp;"y"</f>
        <v>y4_23_2y</v>
      </c>
      <c r="U580" s="13" t="str">
        <f aca="false">INDEX([1]Lista!$O$2:$S$206,MATCH(Лист1!T580,[1]Lista!$P$2:$P$206,0),3)</f>
        <v>Vektorer - Längd</v>
      </c>
      <c r="V580" s="13" t="str">
        <f aca="false">INDEX([1]Lista!$O$2:$S$206,MATCH(Лист1!T580,[1]Lista!$P$2:$P$206,0),4)</f>
        <v>G_4_23</v>
      </c>
      <c r="W580" s="13" t="str">
        <f aca="false">INDEX([1]Lista!$O$2:$S$206,MATCH(Лист1!T580,[1]Lista!$P$2:$P$206,0),5)</f>
        <v>Vektorer</v>
      </c>
      <c r="X580" s="14" t="s">
        <v>32</v>
      </c>
    </row>
    <row r="581" customFormat="false" ht="23.85" hidden="false" customHeight="false" outlineLevel="0" collapsed="false">
      <c r="A581" s="7" t="n">
        <v>9789152302484</v>
      </c>
      <c r="B581" s="11" t="n">
        <v>2</v>
      </c>
      <c r="C581" s="11" t="s">
        <v>264</v>
      </c>
      <c r="D581" s="8" t="s">
        <v>265</v>
      </c>
      <c r="E581" s="8" t="s">
        <v>26</v>
      </c>
      <c r="F581" s="8" t="s">
        <v>293</v>
      </c>
      <c r="G581" s="8" t="s">
        <v>234</v>
      </c>
      <c r="H581" s="11" t="s">
        <v>235</v>
      </c>
      <c r="I581" s="11" t="n">
        <v>2</v>
      </c>
      <c r="J581" s="11" t="s">
        <v>33</v>
      </c>
      <c r="K581" s="10" t="str">
        <f aca="false">G581</f>
        <v>Röd kurs</v>
      </c>
      <c r="L581" s="11" t="s">
        <v>236</v>
      </c>
      <c r="M581" s="11" t="str">
        <f aca="false">B581&amp;"_"&amp;F581&amp;"_"&amp;H581&amp;"_"&amp;I581&amp;J581</f>
        <v>2_x2_4x_R_2a</v>
      </c>
      <c r="N581" s="11" t="str">
        <f aca="false">A581&amp;"-"&amp;B581&amp;"-"&amp;F581&amp;"-"&amp;H581&amp;"-"&amp;I581&amp;J581</f>
        <v>9789152302484-2-x2_4x-R-2a</v>
      </c>
      <c r="O581" s="13" t="s">
        <v>261</v>
      </c>
      <c r="P581" s="11"/>
      <c r="Q581" s="12" t="str">
        <f aca="false">INDEX([1]Freelancer!$A$1140:$J$2572,MATCH(Лист1!M581,[1]Freelancer!$G$1140:$G$2572,0),9)</f>
        <v>Multiplicera in och skriv utan parentes $2a(3 + 4a)$</v>
      </c>
      <c r="R581" s="8" t="e">
        <f aca="false">IF(INDEX([1]Freelancer!$A$1140:$J$2572,MATCH(Лист1!M581,[1]Freelancer!$G$1140:$G$2572,0),10)=0,"",INDEX([1]Freelancer!$A$1140:$J$2572,MATCH(Лист1!M581,[1]Freelancer!$G$1140:$G$2572,0),10))</f>
        <v>#N/A</v>
      </c>
      <c r="S581" s="13" t="s">
        <v>246</v>
      </c>
      <c r="T581" s="13" t="str">
        <f aca="false">"y"&amp;S581&amp;"y"</f>
        <v>y2_11_2y</v>
      </c>
      <c r="U581" s="13" t="str">
        <f aca="false">INDEX([1]Lista!$O$2:$S$206,MATCH(Лист1!T581,[1]Lista!$P$2:$P$206,0),3)</f>
        <v>Grafer - Grafritande räknare</v>
      </c>
      <c r="V581" s="13" t="str">
        <f aca="false">INDEX([1]Lista!$O$2:$S$206,MATCH(Лист1!T581,[1]Lista!$P$2:$P$206,0),4)</f>
        <v>SF_2_11</v>
      </c>
      <c r="W581" s="13" t="str">
        <f aca="false">INDEX([1]Lista!$O$2:$S$206,MATCH(Лист1!T581,[1]Lista!$P$2:$P$206,0),5)</f>
        <v>Grafer</v>
      </c>
      <c r="X581" s="14" t="s">
        <v>32</v>
      </c>
    </row>
    <row r="582" customFormat="false" ht="23.85" hidden="false" customHeight="false" outlineLevel="0" collapsed="false">
      <c r="A582" s="7" t="n">
        <v>9789152302484</v>
      </c>
      <c r="B582" s="11" t="n">
        <v>2</v>
      </c>
      <c r="C582" s="11" t="s">
        <v>264</v>
      </c>
      <c r="D582" s="8" t="s">
        <v>265</v>
      </c>
      <c r="E582" s="8" t="s">
        <v>26</v>
      </c>
      <c r="F582" s="8" t="s">
        <v>293</v>
      </c>
      <c r="G582" s="8" t="s">
        <v>234</v>
      </c>
      <c r="H582" s="11" t="s">
        <v>235</v>
      </c>
      <c r="I582" s="11" t="n">
        <v>2</v>
      </c>
      <c r="J582" s="11" t="s">
        <v>36</v>
      </c>
      <c r="K582" s="10" t="str">
        <f aca="false">G582</f>
        <v>Röd kurs</v>
      </c>
      <c r="L582" s="11" t="s">
        <v>236</v>
      </c>
      <c r="M582" s="11" t="str">
        <f aca="false">B582&amp;"_"&amp;F582&amp;"_"&amp;H582&amp;"_"&amp;I582&amp;J582</f>
        <v>2_x2_4x_R_2b</v>
      </c>
      <c r="N582" s="11" t="str">
        <f aca="false">A582&amp;"-"&amp;B582&amp;"-"&amp;F582&amp;"-"&amp;H582&amp;"-"&amp;I582&amp;J582</f>
        <v>9789152302484-2-x2_4x-R-2b</v>
      </c>
      <c r="O582" s="13" t="s">
        <v>261</v>
      </c>
      <c r="P582" s="11"/>
      <c r="Q582" s="12" t="str">
        <f aca="false">INDEX([1]Freelancer!$A$1140:$J$2572,MATCH(Лист1!M582,[1]Freelancer!$G$1140:$G$2572,0),9)</f>
        <v>Multiplicera in och skriv utan parentes $7a(4a - 6)$</v>
      </c>
      <c r="R582" s="8" t="e">
        <f aca="false">IF(INDEX([1]Freelancer!$A$1140:$J$2572,MATCH(Лист1!M582,[1]Freelancer!$G$1140:$G$2572,0),10)=0,"",INDEX([1]Freelancer!$A$1140:$J$2572,MATCH(Лист1!M582,[1]Freelancer!$G$1140:$G$2572,0),10))</f>
        <v>#N/A</v>
      </c>
      <c r="S582" s="13" t="s">
        <v>181</v>
      </c>
      <c r="T582" s="13" t="str">
        <f aca="false">"y"&amp;S582&amp;"y"</f>
        <v>y4_2y</v>
      </c>
      <c r="U582" s="13" t="str">
        <f aca="false">INDEX([1]Lista!$O$2:$S$206,MATCH(Лист1!T582,[1]Lista!$P$2:$P$206,0),3)</f>
        <v>Argumentation</v>
      </c>
      <c r="V582" s="13" t="str">
        <f aca="false">INDEX([1]Lista!$O$2:$S$206,MATCH(Лист1!T582,[1]Lista!$P$2:$P$206,0),4)</f>
        <v>G_4_2</v>
      </c>
      <c r="W582" s="13" t="str">
        <f aca="false">INDEX([1]Lista!$O$2:$S$206,MATCH(Лист1!T582,[1]Lista!$P$2:$P$206,0),5)</f>
        <v>Argumentation</v>
      </c>
      <c r="X582" s="14" t="s">
        <v>32</v>
      </c>
    </row>
    <row r="583" customFormat="false" ht="23.85" hidden="false" customHeight="false" outlineLevel="0" collapsed="false">
      <c r="A583" s="7" t="n">
        <v>9789152302484</v>
      </c>
      <c r="B583" s="11" t="n">
        <v>2</v>
      </c>
      <c r="C583" s="11" t="s">
        <v>264</v>
      </c>
      <c r="D583" s="8" t="s">
        <v>265</v>
      </c>
      <c r="E583" s="8" t="s">
        <v>26</v>
      </c>
      <c r="F583" s="8" t="s">
        <v>293</v>
      </c>
      <c r="G583" s="8" t="s">
        <v>234</v>
      </c>
      <c r="H583" s="11" t="s">
        <v>235</v>
      </c>
      <c r="I583" s="11" t="n">
        <v>2</v>
      </c>
      <c r="J583" s="11" t="s">
        <v>38</v>
      </c>
      <c r="K583" s="10" t="str">
        <f aca="false">G583</f>
        <v>Röd kurs</v>
      </c>
      <c r="L583" s="11" t="s">
        <v>236</v>
      </c>
      <c r="M583" s="11" t="str">
        <f aca="false">B583&amp;"_"&amp;F583&amp;"_"&amp;H583&amp;"_"&amp;I583&amp;J583</f>
        <v>2_x2_4x_R_2c</v>
      </c>
      <c r="N583" s="11" t="str">
        <f aca="false">A583&amp;"-"&amp;B583&amp;"-"&amp;F583&amp;"-"&amp;H583&amp;"-"&amp;I583&amp;J583</f>
        <v>9789152302484-2-x2_4x-R-2c</v>
      </c>
      <c r="O583" s="13" t="s">
        <v>267</v>
      </c>
      <c r="P583" s="11"/>
      <c r="Q583" s="12" t="str">
        <f aca="false">INDEX([1]Freelancer!$A$1140:$J$2572,MATCH(Лист1!M583,[1]Freelancer!$G$1140:$G$2572,0),9)</f>
        <v>Multiplicera in och skriv utan parentes $5a(a + b)$</v>
      </c>
      <c r="R583" s="8" t="e">
        <f aca="false">IF(INDEX([1]Freelancer!$A$1140:$J$2572,MATCH(Лист1!M583,[1]Freelancer!$G$1140:$G$2572,0),10)=0,"",INDEX([1]Freelancer!$A$1140:$J$2572,MATCH(Лист1!M583,[1]Freelancer!$G$1140:$G$2572,0),10))</f>
        <v>#N/A</v>
      </c>
      <c r="S583" s="13" t="s">
        <v>144</v>
      </c>
      <c r="T583" s="13" t="str">
        <f aca="false">"y"&amp;S583&amp;"y"</f>
        <v>y4_18_3y</v>
      </c>
      <c r="U583" s="13" t="str">
        <f aca="false">INDEX([1]Lista!$O$2:$S$206,MATCH(Лист1!T583,[1]Lista!$P$2:$P$206,0),3)</f>
        <v>Satser &amp; bevis - Kordasatsen</v>
      </c>
      <c r="V583" s="13" t="str">
        <f aca="false">INDEX([1]Lista!$O$2:$S$206,MATCH(Лист1!T583,[1]Lista!$P$2:$P$206,0),4)</f>
        <v>G_4_18</v>
      </c>
      <c r="W583" s="13" t="str">
        <f aca="false">INDEX([1]Lista!$O$2:$S$206,MATCH(Лист1!T583,[1]Lista!$P$2:$P$206,0),5)</f>
        <v>Satser &amp; bevis</v>
      </c>
      <c r="X583" s="14" t="s">
        <v>32</v>
      </c>
    </row>
    <row r="584" customFormat="false" ht="23.85" hidden="false" customHeight="false" outlineLevel="0" collapsed="false">
      <c r="A584" s="7" t="n">
        <v>9789152302484</v>
      </c>
      <c r="B584" s="11" t="n">
        <v>2</v>
      </c>
      <c r="C584" s="11" t="s">
        <v>264</v>
      </c>
      <c r="D584" s="8" t="s">
        <v>265</v>
      </c>
      <c r="E584" s="8" t="s">
        <v>26</v>
      </c>
      <c r="F584" s="8" t="s">
        <v>293</v>
      </c>
      <c r="G584" s="8" t="s">
        <v>234</v>
      </c>
      <c r="H584" s="11" t="s">
        <v>235</v>
      </c>
      <c r="I584" s="11" t="n">
        <v>2</v>
      </c>
      <c r="J584" s="11" t="s">
        <v>40</v>
      </c>
      <c r="K584" s="10" t="str">
        <f aca="false">G584</f>
        <v>Röd kurs</v>
      </c>
      <c r="L584" s="11" t="s">
        <v>236</v>
      </c>
      <c r="M584" s="11" t="str">
        <f aca="false">B584&amp;"_"&amp;F584&amp;"_"&amp;H584&amp;"_"&amp;I584&amp;J584</f>
        <v>2_x2_4x_R_2d</v>
      </c>
      <c r="N584" s="11" t="str">
        <f aca="false">A584&amp;"-"&amp;B584&amp;"-"&amp;F584&amp;"-"&amp;H584&amp;"-"&amp;I584&amp;J584</f>
        <v>9789152302484-2-x2_4x-R-2d</v>
      </c>
      <c r="O584" s="13" t="s">
        <v>267</v>
      </c>
      <c r="P584" s="11"/>
      <c r="Q584" s="12" t="str">
        <f aca="false">INDEX([1]Freelancer!$A$1140:$J$2572,MATCH(Лист1!M584,[1]Freelancer!$G$1140:$G$2572,0),9)</f>
        <v>Multiplicera in och skriv utan parentes $6y(3x - 4y)$</v>
      </c>
      <c r="R584" s="8" t="e">
        <f aca="false">IF(INDEX([1]Freelancer!$A$1140:$J$2572,MATCH(Лист1!M584,[1]Freelancer!$G$1140:$G$2572,0),10)=0,"",INDEX([1]Freelancer!$A$1140:$J$2572,MATCH(Лист1!M584,[1]Freelancer!$G$1140:$G$2572,0),10))</f>
        <v>#N/A</v>
      </c>
      <c r="S584" s="13" t="s">
        <v>156</v>
      </c>
      <c r="T584" s="13" t="str">
        <f aca="false">"y"&amp;S584&amp;"y"</f>
        <v>y3_1_9y</v>
      </c>
      <c r="U584" s="13" t="str">
        <f aca="false">INDEX([1]Lista!$O$2:$S$206,MATCH(Лист1!T584,[1]Lista!$P$2:$P$206,0),3)</f>
        <v>Sannolikhetslära - Odds/risk</v>
      </c>
      <c r="V584" s="13" t="str">
        <f aca="false">INDEX([1]Lista!$O$2:$S$206,MATCH(Лист1!T584,[1]Lista!$P$2:$P$206,0),4)</f>
        <v>SS_3_1</v>
      </c>
      <c r="W584" s="13" t="str">
        <f aca="false">INDEX([1]Lista!$O$2:$S$206,MATCH(Лист1!T584,[1]Lista!$P$2:$P$206,0),5)</f>
        <v>Sannolikhetslära</v>
      </c>
      <c r="X584" s="14" t="s">
        <v>32</v>
      </c>
    </row>
    <row r="585" customFormat="false" ht="15.65" hidden="false" customHeight="false" outlineLevel="0" collapsed="false">
      <c r="A585" s="7" t="n">
        <v>9789152302484</v>
      </c>
      <c r="B585" s="11" t="n">
        <v>2</v>
      </c>
      <c r="C585" s="11" t="s">
        <v>264</v>
      </c>
      <c r="D585" s="8" t="s">
        <v>265</v>
      </c>
      <c r="E585" s="8" t="s">
        <v>26</v>
      </c>
      <c r="F585" s="8" t="s">
        <v>293</v>
      </c>
      <c r="G585" s="8" t="s">
        <v>234</v>
      </c>
      <c r="H585" s="11" t="s">
        <v>235</v>
      </c>
      <c r="I585" s="11" t="n">
        <v>3</v>
      </c>
      <c r="J585" s="11" t="s">
        <v>33</v>
      </c>
      <c r="K585" s="10" t="str">
        <f aca="false">G585</f>
        <v>Röd kurs</v>
      </c>
      <c r="L585" s="11" t="s">
        <v>236</v>
      </c>
      <c r="M585" s="11" t="str">
        <f aca="false">B585&amp;"_"&amp;F585&amp;"_"&amp;H585&amp;"_"&amp;I585&amp;J585</f>
        <v>2_x2_4x_R_3a</v>
      </c>
      <c r="N585" s="11" t="str">
        <f aca="false">A585&amp;"-"&amp;B585&amp;"-"&amp;F585&amp;"-"&amp;H585&amp;"-"&amp;I585&amp;J585</f>
        <v>9789152302484-2-x2_4x-R-3a</v>
      </c>
      <c r="O585" s="13" t="s">
        <v>267</v>
      </c>
      <c r="P585" s="11"/>
      <c r="Q585" s="12" t="str">
        <f aca="false">INDEX([1]Freelancer!$A$1140:$J$2572,MATCH(Лист1!M585,[1]Freelancer!$G$1140:$G$2572,0),9)</f>
        <v>Om $3(a + 4) = 36$, vad är då $3a + 12$</v>
      </c>
      <c r="R585" s="8" t="e">
        <f aca="false">IF(INDEX([1]Freelancer!$A$1140:$J$2572,MATCH(Лист1!M585,[1]Freelancer!$G$1140:$G$2572,0),10)=0,"",INDEX([1]Freelancer!$A$1140:$J$2572,MATCH(Лист1!M585,[1]Freelancer!$G$1140:$G$2572,0),10))</f>
        <v>#N/A</v>
      </c>
      <c r="S585" s="13" t="s">
        <v>283</v>
      </c>
      <c r="T585" s="13" t="str">
        <f aca="false">"y"&amp;S585&amp;"y"</f>
        <v>y4_11y</v>
      </c>
      <c r="U585" s="13" t="str">
        <f aca="false">INDEX([1]Lista!$O$2:$S$206,MATCH(Лист1!T585,[1]Lista!$P$2:$P$206,0),3)</f>
        <v>Koordinatgeometri</v>
      </c>
      <c r="V585" s="13" t="str">
        <f aca="false">INDEX([1]Lista!$O$2:$S$206,MATCH(Лист1!T585,[1]Lista!$P$2:$P$206,0),4)</f>
        <v>G_4_11</v>
      </c>
      <c r="W585" s="13" t="str">
        <f aca="false">INDEX([1]Lista!$O$2:$S$206,MATCH(Лист1!T585,[1]Lista!$P$2:$P$206,0),5)</f>
        <v>Koordinatgeometri</v>
      </c>
      <c r="X585" s="14" t="s">
        <v>32</v>
      </c>
    </row>
    <row r="586" customFormat="false" ht="15.65" hidden="false" customHeight="false" outlineLevel="0" collapsed="false">
      <c r="A586" s="7" t="n">
        <v>9789152302484</v>
      </c>
      <c r="B586" s="11" t="n">
        <v>2</v>
      </c>
      <c r="C586" s="11" t="s">
        <v>264</v>
      </c>
      <c r="D586" s="8" t="s">
        <v>265</v>
      </c>
      <c r="E586" s="8" t="s">
        <v>26</v>
      </c>
      <c r="F586" s="8" t="s">
        <v>293</v>
      </c>
      <c r="G586" s="8" t="s">
        <v>234</v>
      </c>
      <c r="H586" s="11" t="s">
        <v>235</v>
      </c>
      <c r="I586" s="11" t="n">
        <v>3</v>
      </c>
      <c r="J586" s="11" t="s">
        <v>36</v>
      </c>
      <c r="K586" s="10" t="str">
        <f aca="false">G586</f>
        <v>Röd kurs</v>
      </c>
      <c r="L586" s="11" t="s">
        <v>236</v>
      </c>
      <c r="M586" s="11" t="str">
        <f aca="false">B586&amp;"_"&amp;F586&amp;"_"&amp;H586&amp;"_"&amp;I586&amp;J586</f>
        <v>2_x2_4x_R_3b</v>
      </c>
      <c r="N586" s="11" t="str">
        <f aca="false">A586&amp;"-"&amp;B586&amp;"-"&amp;F586&amp;"-"&amp;H586&amp;"-"&amp;I586&amp;J586</f>
        <v>9789152302484-2-x2_4x-R-3b</v>
      </c>
      <c r="O586" s="13" t="s">
        <v>261</v>
      </c>
      <c r="P586" s="11"/>
      <c r="Q586" s="12" t="str">
        <f aca="false">INDEX([1]Freelancer!$A$1140:$J$2572,MATCH(Лист1!M586,[1]Freelancer!$G$1140:$G$2572,0),9)</f>
        <v>Om $3(a + 4) = 36$, vad är då $a + 4$</v>
      </c>
      <c r="R586" s="8" t="e">
        <f aca="false">IF(INDEX([1]Freelancer!$A$1140:$J$2572,MATCH(Лист1!M586,[1]Freelancer!$G$1140:$G$2572,0),10)=0,"",INDEX([1]Freelancer!$A$1140:$J$2572,MATCH(Лист1!M586,[1]Freelancer!$G$1140:$G$2572,0),10))</f>
        <v>#N/A</v>
      </c>
      <c r="S586" s="13" t="s">
        <v>157</v>
      </c>
      <c r="T586" s="13" t="str">
        <f aca="false">"y"&amp;S586&amp;"y"</f>
        <v>y1_12y</v>
      </c>
      <c r="U586" s="13" t="str">
        <f aca="false">INDEX([1]Lista!$O$2:$S$206,MATCH(Лист1!T586,[1]Lista!$P$2:$P$206,0),3)</f>
        <v>Potenser</v>
      </c>
      <c r="V586" s="13" t="str">
        <f aca="false">INDEX([1]Lista!$O$2:$S$206,MATCH(Лист1!T586,[1]Lista!$P$2:$P$206,0),4)</f>
        <v>T_1_12</v>
      </c>
      <c r="W586" s="13" t="str">
        <f aca="false">INDEX([1]Lista!$O$2:$S$206,MATCH(Лист1!T586,[1]Lista!$P$2:$P$206,0),5)</f>
        <v>Potenser</v>
      </c>
      <c r="X586" s="14" t="s">
        <v>32</v>
      </c>
    </row>
    <row r="587" customFormat="false" ht="15.65" hidden="false" customHeight="false" outlineLevel="0" collapsed="false">
      <c r="A587" s="7" t="n">
        <v>9789152302484</v>
      </c>
      <c r="B587" s="11" t="n">
        <v>2</v>
      </c>
      <c r="C587" s="11" t="s">
        <v>264</v>
      </c>
      <c r="D587" s="8" t="s">
        <v>265</v>
      </c>
      <c r="E587" s="8" t="s">
        <v>26</v>
      </c>
      <c r="F587" s="8" t="s">
        <v>293</v>
      </c>
      <c r="G587" s="8" t="s">
        <v>234</v>
      </c>
      <c r="H587" s="11" t="s">
        <v>235</v>
      </c>
      <c r="I587" s="11" t="n">
        <v>3</v>
      </c>
      <c r="J587" s="11" t="s">
        <v>38</v>
      </c>
      <c r="K587" s="10" t="str">
        <f aca="false">G587</f>
        <v>Röd kurs</v>
      </c>
      <c r="L587" s="11" t="s">
        <v>236</v>
      </c>
      <c r="M587" s="11" t="str">
        <f aca="false">B587&amp;"_"&amp;F587&amp;"_"&amp;H587&amp;"_"&amp;I587&amp;J587</f>
        <v>2_x2_4x_R_3c</v>
      </c>
      <c r="N587" s="11" t="str">
        <f aca="false">A587&amp;"-"&amp;B587&amp;"-"&amp;F587&amp;"-"&amp;H587&amp;"-"&amp;I587&amp;J587</f>
        <v>9789152302484-2-x2_4x-R-3c</v>
      </c>
      <c r="O587" s="13" t="s">
        <v>261</v>
      </c>
      <c r="P587" s="11"/>
      <c r="Q587" s="12" t="str">
        <f aca="false">INDEX([1]Freelancer!$A$1140:$J$2572,MATCH(Лист1!M587,[1]Freelancer!$G$1140:$G$2572,0),9)</f>
        <v>Om $3(a + 4) = 36$, vad är då $a$</v>
      </c>
      <c r="R587" s="8" t="e">
        <f aca="false">IF(INDEX([1]Freelancer!$A$1140:$J$2572,MATCH(Лист1!M587,[1]Freelancer!$G$1140:$G$2572,0),10)=0,"",INDEX([1]Freelancer!$A$1140:$J$2572,MATCH(Лист1!M587,[1]Freelancer!$G$1140:$G$2572,0),10))</f>
        <v>#N/A</v>
      </c>
      <c r="S587" s="13" t="s">
        <v>117</v>
      </c>
      <c r="T587" s="13" t="str">
        <f aca="false">"y"&amp;S587&amp;"y"</f>
        <v>y1_16y</v>
      </c>
      <c r="U587" s="13" t="str">
        <f aca="false">INDEX([1]Lista!$O$2:$S$206,MATCH(Лист1!T587,[1]Lista!$P$2:$P$206,0),3)</f>
        <v>Räta linjen</v>
      </c>
      <c r="V587" s="13" t="str">
        <f aca="false">INDEX([1]Lista!$O$2:$S$206,MATCH(Лист1!T587,[1]Lista!$P$2:$P$206,0),4)</f>
        <v>T_1_16</v>
      </c>
      <c r="W587" s="13" t="str">
        <f aca="false">INDEX([1]Lista!$O$2:$S$206,MATCH(Лист1!T587,[1]Lista!$P$2:$P$206,0),5)</f>
        <v>Räta linjen</v>
      </c>
      <c r="X587" s="14" t="s">
        <v>32</v>
      </c>
    </row>
    <row r="588" customFormat="false" ht="15.65" hidden="false" customHeight="false" outlineLevel="0" collapsed="false">
      <c r="A588" s="7" t="n">
        <v>9789152302484</v>
      </c>
      <c r="B588" s="11" t="n">
        <v>2</v>
      </c>
      <c r="C588" s="11" t="s">
        <v>264</v>
      </c>
      <c r="D588" s="8" t="s">
        <v>265</v>
      </c>
      <c r="E588" s="8" t="s">
        <v>26</v>
      </c>
      <c r="F588" s="8" t="s">
        <v>293</v>
      </c>
      <c r="G588" s="8" t="s">
        <v>234</v>
      </c>
      <c r="H588" s="11" t="s">
        <v>235</v>
      </c>
      <c r="I588" s="11" t="n">
        <v>3</v>
      </c>
      <c r="J588" s="11" t="s">
        <v>40</v>
      </c>
      <c r="K588" s="10" t="str">
        <f aca="false">G588</f>
        <v>Röd kurs</v>
      </c>
      <c r="L588" s="11" t="s">
        <v>236</v>
      </c>
      <c r="M588" s="11" t="str">
        <f aca="false">B588&amp;"_"&amp;F588&amp;"_"&amp;H588&amp;"_"&amp;I588&amp;J588</f>
        <v>2_x2_4x_R_3d</v>
      </c>
      <c r="N588" s="11" t="str">
        <f aca="false">A588&amp;"-"&amp;B588&amp;"-"&amp;F588&amp;"-"&amp;H588&amp;"-"&amp;I588&amp;J588</f>
        <v>9789152302484-2-x2_4x-R-3d</v>
      </c>
      <c r="O588" s="13" t="s">
        <v>261</v>
      </c>
      <c r="P588" s="11"/>
      <c r="Q588" s="12" t="str">
        <f aca="false">INDEX([1]Freelancer!$A$1140:$J$2572,MATCH(Лист1!M588,[1]Freelancer!$G$1140:$G$2572,0),9)</f>
        <v>Om $3(a + 4) = 36$, vad är då $9(a + 4)$</v>
      </c>
      <c r="R588" s="8" t="e">
        <f aca="false">IF(INDEX([1]Freelancer!$A$1140:$J$2572,MATCH(Лист1!M588,[1]Freelancer!$G$1140:$G$2572,0),10)=0,"",INDEX([1]Freelancer!$A$1140:$J$2572,MATCH(Лист1!M588,[1]Freelancer!$G$1140:$G$2572,0),10))</f>
        <v>#N/A</v>
      </c>
      <c r="S588" s="13" t="s">
        <v>48</v>
      </c>
      <c r="T588" s="13" t="str">
        <f aca="false">"y"&amp;S588&amp;"y"</f>
        <v>y4_18_6y</v>
      </c>
      <c r="U588" s="13" t="str">
        <f aca="false">INDEX([1]Lista!$O$2:$S$206,MATCH(Лист1!T588,[1]Lista!$P$2:$P$206,0),3)</f>
        <v>Satser &amp; Bevis - Randvinkelsatsen</v>
      </c>
      <c r="V588" s="13" t="str">
        <f aca="false">INDEX([1]Lista!$O$2:$S$206,MATCH(Лист1!T588,[1]Lista!$P$2:$P$206,0),4)</f>
        <v>G_4_18</v>
      </c>
      <c r="W588" s="13" t="str">
        <f aca="false">INDEX([1]Lista!$O$2:$S$206,MATCH(Лист1!T588,[1]Lista!$P$2:$P$206,0),5)</f>
        <v>Satser &amp; bevis</v>
      </c>
      <c r="X588" s="14" t="s">
        <v>32</v>
      </c>
    </row>
    <row r="589" customFormat="false" ht="23.85" hidden="false" customHeight="false" outlineLevel="0" collapsed="false">
      <c r="A589" s="7" t="n">
        <v>9789152302484</v>
      </c>
      <c r="B589" s="11" t="n">
        <v>2</v>
      </c>
      <c r="C589" s="11" t="s">
        <v>264</v>
      </c>
      <c r="D589" s="8" t="s">
        <v>265</v>
      </c>
      <c r="E589" s="8" t="s">
        <v>26</v>
      </c>
      <c r="F589" s="8" t="s">
        <v>293</v>
      </c>
      <c r="G589" s="8" t="s">
        <v>234</v>
      </c>
      <c r="H589" s="11" t="s">
        <v>235</v>
      </c>
      <c r="I589" s="11" t="n">
        <v>4</v>
      </c>
      <c r="J589" s="11" t="s">
        <v>33</v>
      </c>
      <c r="K589" s="10" t="str">
        <f aca="false">G589</f>
        <v>Röd kurs</v>
      </c>
      <c r="L589" s="11" t="s">
        <v>236</v>
      </c>
      <c r="M589" s="11" t="str">
        <f aca="false">B589&amp;"_"&amp;F589&amp;"_"&amp;H589&amp;"_"&amp;I589&amp;J589</f>
        <v>2_x2_4x_R_4a</v>
      </c>
      <c r="N589" s="11" t="str">
        <f aca="false">A589&amp;"-"&amp;B589&amp;"-"&amp;F589&amp;"-"&amp;H589&amp;"-"&amp;I589&amp;J589</f>
        <v>9789152302484-2-x2_4x-R-4a</v>
      </c>
      <c r="O589" s="13" t="s">
        <v>261</v>
      </c>
      <c r="P589" s="11"/>
      <c r="Q589" s="12" t="str">
        <f aca="false">INDEX([1]Freelancer!$A$1140:$J$2572,MATCH(Лист1!M589,[1]Freelancer!$G$1140:$G$2572,0),9)</f>
        <v>Multiplicera och skriv uttrycken utan parenteser. $(x + 4)(y + 5)$</v>
      </c>
      <c r="R589" s="8" t="s">
        <v>294</v>
      </c>
      <c r="S589" s="13" t="s">
        <v>179</v>
      </c>
      <c r="T589" s="13" t="str">
        <f aca="false">"y"&amp;S589&amp;"y"</f>
        <v>y3_2_15y</v>
      </c>
      <c r="U589" s="13" t="str">
        <f aca="false">INDEX([1]Lista!$O$2:$S$206,MATCH(Лист1!T589,[1]Lista!$P$2:$P$206,0),3)</f>
        <v>Statistik - Vilseledande statistik</v>
      </c>
      <c r="V589" s="13" t="str">
        <f aca="false">INDEX([1]Lista!$O$2:$S$206,MATCH(Лист1!T589,[1]Lista!$P$2:$P$206,0),4)</f>
        <v>SS_3_2</v>
      </c>
      <c r="W589" s="13" t="str">
        <f aca="false">INDEX([1]Lista!$O$2:$S$206,MATCH(Лист1!T589,[1]Lista!$P$2:$P$206,0),5)</f>
        <v>Statistik</v>
      </c>
      <c r="X589" s="14" t="s">
        <v>32</v>
      </c>
    </row>
    <row r="590" customFormat="false" ht="23.85" hidden="false" customHeight="false" outlineLevel="0" collapsed="false">
      <c r="A590" s="7" t="n">
        <v>9789152302484</v>
      </c>
      <c r="B590" s="11" t="n">
        <v>2</v>
      </c>
      <c r="C590" s="11" t="s">
        <v>264</v>
      </c>
      <c r="D590" s="8" t="s">
        <v>265</v>
      </c>
      <c r="E590" s="8" t="s">
        <v>26</v>
      </c>
      <c r="F590" s="8" t="s">
        <v>293</v>
      </c>
      <c r="G590" s="8" t="s">
        <v>234</v>
      </c>
      <c r="H590" s="11" t="s">
        <v>235</v>
      </c>
      <c r="I590" s="11" t="n">
        <v>4</v>
      </c>
      <c r="J590" s="11" t="s">
        <v>36</v>
      </c>
      <c r="K590" s="10" t="str">
        <f aca="false">G590</f>
        <v>Röd kurs</v>
      </c>
      <c r="L590" s="11" t="s">
        <v>236</v>
      </c>
      <c r="M590" s="11" t="str">
        <f aca="false">B590&amp;"_"&amp;F590&amp;"_"&amp;H590&amp;"_"&amp;I590&amp;J590</f>
        <v>2_x2_4x_R_4b</v>
      </c>
      <c r="N590" s="11" t="str">
        <f aca="false">A590&amp;"-"&amp;B590&amp;"-"&amp;F590&amp;"-"&amp;H590&amp;"-"&amp;I590&amp;J590</f>
        <v>9789152302484-2-x2_4x-R-4b</v>
      </c>
      <c r="O590" s="13" t="s">
        <v>261</v>
      </c>
      <c r="P590" s="11"/>
      <c r="Q590" s="12" t="str">
        <f aca="false">INDEX([1]Freelancer!$A$1140:$J$2572,MATCH(Лист1!M590,[1]Freelancer!$G$1140:$G$2572,0),9)</f>
        <v>Multiplicera och skriv uttrycken utan parenteser. $(a + 3)(2 + b)$</v>
      </c>
      <c r="R590" s="8" t="s">
        <v>294</v>
      </c>
      <c r="S590" s="13" t="s">
        <v>209</v>
      </c>
      <c r="T590" s="13" t="str">
        <f aca="false">"y"&amp;S590&amp;"y"</f>
        <v>y1_15_6y</v>
      </c>
      <c r="U590" s="13" t="str">
        <f aca="false">INDEX([1]Lista!$O$2:$S$206,MATCH(Лист1!T590,[1]Lista!$P$2:$P$206,0),3)</f>
        <v>Räkneregler - Potenser &amp; potenslagar</v>
      </c>
      <c r="V590" s="13" t="str">
        <f aca="false">INDEX([1]Lista!$O$2:$S$206,MATCH(Лист1!T590,[1]Lista!$P$2:$P$206,0),4)</f>
        <v>T_1_15</v>
      </c>
      <c r="W590" s="13" t="str">
        <f aca="false">INDEX([1]Lista!$O$2:$S$206,MATCH(Лист1!T590,[1]Lista!$P$2:$P$206,0),5)</f>
        <v>Räkneregler</v>
      </c>
      <c r="X590" s="14" t="s">
        <v>32</v>
      </c>
    </row>
    <row r="591" customFormat="false" ht="23.85" hidden="false" customHeight="false" outlineLevel="0" collapsed="false">
      <c r="A591" s="7" t="n">
        <v>9789152302484</v>
      </c>
      <c r="B591" s="11" t="n">
        <v>2</v>
      </c>
      <c r="C591" s="11" t="s">
        <v>264</v>
      </c>
      <c r="D591" s="8" t="s">
        <v>265</v>
      </c>
      <c r="E591" s="8" t="s">
        <v>26</v>
      </c>
      <c r="F591" s="8" t="s">
        <v>293</v>
      </c>
      <c r="G591" s="8" t="s">
        <v>234</v>
      </c>
      <c r="H591" s="11" t="s">
        <v>235</v>
      </c>
      <c r="I591" s="11" t="n">
        <v>4</v>
      </c>
      <c r="J591" s="11" t="s">
        <v>38</v>
      </c>
      <c r="K591" s="10" t="str">
        <f aca="false">G591</f>
        <v>Röd kurs</v>
      </c>
      <c r="L591" s="11" t="s">
        <v>236</v>
      </c>
      <c r="M591" s="11" t="str">
        <f aca="false">B591&amp;"_"&amp;F591&amp;"_"&amp;H591&amp;"_"&amp;I591&amp;J591</f>
        <v>2_x2_4x_R_4c</v>
      </c>
      <c r="N591" s="11" t="str">
        <f aca="false">A591&amp;"-"&amp;B591&amp;"-"&amp;F591&amp;"-"&amp;H591&amp;"-"&amp;I591&amp;J591</f>
        <v>9789152302484-2-x2_4x-R-4c</v>
      </c>
      <c r="O591" s="13" t="s">
        <v>261</v>
      </c>
      <c r="P591" s="11"/>
      <c r="Q591" s="12" t="str">
        <f aca="false">INDEX([1]Freelancer!$A$1140:$J$2572,MATCH(Лист1!M591,[1]Freelancer!$G$1140:$G$2572,0),9)</f>
        <v>Multiplicera och skriv uttrycken utan parenteser. $(7 + a)(4 - x)$</v>
      </c>
      <c r="R591" s="8" t="s">
        <v>294</v>
      </c>
      <c r="S591" s="13" t="s">
        <v>50</v>
      </c>
      <c r="T591" s="13" t="str">
        <f aca="false">"y"&amp;S591&amp;"y"</f>
        <v>y4_14y</v>
      </c>
      <c r="U591" s="13" t="str">
        <f aca="false">INDEX([1]Lista!$O$2:$S$206,MATCH(Лист1!T591,[1]Lista!$P$2:$P$206,0),3)</f>
        <v>Månghörningar</v>
      </c>
      <c r="V591" s="13" t="str">
        <f aca="false">INDEX([1]Lista!$O$2:$S$206,MATCH(Лист1!T591,[1]Lista!$P$2:$P$206,0),4)</f>
        <v>G_4_14</v>
      </c>
      <c r="W591" s="13" t="str">
        <f aca="false">INDEX([1]Lista!$O$2:$S$206,MATCH(Лист1!T591,[1]Lista!$P$2:$P$206,0),5)</f>
        <v>Månghörningar</v>
      </c>
      <c r="X591" s="14" t="s">
        <v>32</v>
      </c>
    </row>
    <row r="592" customFormat="false" ht="23.85" hidden="false" customHeight="false" outlineLevel="0" collapsed="false">
      <c r="A592" s="7" t="n">
        <v>9789152302484</v>
      </c>
      <c r="B592" s="11" t="n">
        <v>2</v>
      </c>
      <c r="C592" s="11" t="s">
        <v>264</v>
      </c>
      <c r="D592" s="8" t="s">
        <v>265</v>
      </c>
      <c r="E592" s="8" t="s">
        <v>26</v>
      </c>
      <c r="F592" s="8" t="s">
        <v>293</v>
      </c>
      <c r="G592" s="8" t="s">
        <v>234</v>
      </c>
      <c r="H592" s="11" t="s">
        <v>235</v>
      </c>
      <c r="I592" s="11" t="n">
        <v>5</v>
      </c>
      <c r="J592" s="11" t="s">
        <v>33</v>
      </c>
      <c r="K592" s="10" t="str">
        <f aca="false">G592</f>
        <v>Röd kurs</v>
      </c>
      <c r="L592" s="11" t="s">
        <v>236</v>
      </c>
      <c r="M592" s="11" t="str">
        <f aca="false">B592&amp;"_"&amp;F592&amp;"_"&amp;H592&amp;"_"&amp;I592&amp;J592</f>
        <v>2_x2_4x_R_5a</v>
      </c>
      <c r="N592" s="11" t="str">
        <f aca="false">A592&amp;"-"&amp;B592&amp;"-"&amp;F592&amp;"-"&amp;H592&amp;"-"&amp;I592&amp;J592</f>
        <v>9789152302484-2-x2_4x-R-5a</v>
      </c>
      <c r="O592" s="13" t="s">
        <v>261</v>
      </c>
      <c r="P592" s="11"/>
      <c r="Q592" s="12" t="str">
        <f aca="false">INDEX([1]Freelancer!$A$1140:$J$2572,MATCH(Лист1!M592,[1]Freelancer!$G$1140:$G$2572,0),9)</f>
        <v>Multiplicera och skriv uttrycken utan parenteser. $(2x + 3)(2y - 4)$</v>
      </c>
      <c r="R592" s="8" t="s">
        <v>294</v>
      </c>
      <c r="S592" s="13" t="s">
        <v>96</v>
      </c>
      <c r="T592" s="13" t="str">
        <f aca="false">"y"&amp;S592&amp;"y"</f>
        <v>y2_11_3y</v>
      </c>
      <c r="U592" s="13" t="str">
        <f aca="false">INDEX([1]Lista!$O$2:$S$206,MATCH(Лист1!T592,[1]Lista!$P$2:$P$206,0),3)</f>
        <v>Grafer - Rita/skissa grafer</v>
      </c>
      <c r="V592" s="13" t="str">
        <f aca="false">INDEX([1]Lista!$O$2:$S$206,MATCH(Лист1!T592,[1]Lista!$P$2:$P$206,0),4)</f>
        <v>SF_2_11</v>
      </c>
      <c r="W592" s="13" t="str">
        <f aca="false">INDEX([1]Lista!$O$2:$S$206,MATCH(Лист1!T592,[1]Lista!$P$2:$P$206,0),5)</f>
        <v>Grafer</v>
      </c>
      <c r="X592" s="14" t="s">
        <v>32</v>
      </c>
    </row>
    <row r="593" customFormat="false" ht="23.85" hidden="false" customHeight="false" outlineLevel="0" collapsed="false">
      <c r="A593" s="7" t="n">
        <v>9789152302484</v>
      </c>
      <c r="B593" s="11" t="n">
        <v>2</v>
      </c>
      <c r="C593" s="11" t="s">
        <v>264</v>
      </c>
      <c r="D593" s="8" t="s">
        <v>265</v>
      </c>
      <c r="E593" s="8" t="s">
        <v>26</v>
      </c>
      <c r="F593" s="8" t="s">
        <v>293</v>
      </c>
      <c r="G593" s="8" t="s">
        <v>234</v>
      </c>
      <c r="H593" s="11" t="s">
        <v>235</v>
      </c>
      <c r="I593" s="11" t="n">
        <v>5</v>
      </c>
      <c r="J593" s="11" t="s">
        <v>36</v>
      </c>
      <c r="K593" s="10" t="str">
        <f aca="false">G593</f>
        <v>Röd kurs</v>
      </c>
      <c r="L593" s="11" t="s">
        <v>236</v>
      </c>
      <c r="M593" s="11" t="str">
        <f aca="false">B593&amp;"_"&amp;F593&amp;"_"&amp;H593&amp;"_"&amp;I593&amp;J593</f>
        <v>2_x2_4x_R_5b</v>
      </c>
      <c r="N593" s="11" t="str">
        <f aca="false">A593&amp;"-"&amp;B593&amp;"-"&amp;F593&amp;"-"&amp;H593&amp;"-"&amp;I593&amp;J593</f>
        <v>9789152302484-2-x2_4x-R-5b</v>
      </c>
      <c r="O593" s="13" t="s">
        <v>261</v>
      </c>
      <c r="P593" s="11"/>
      <c r="Q593" s="12" t="str">
        <f aca="false">INDEX([1]Freelancer!$A$1140:$J$2572,MATCH(Лист1!M593,[1]Freelancer!$G$1140:$G$2572,0),9)</f>
        <v>Multiplicera och skriv uttrycken utan parenteser. $(4a + 6)(5b - 2)$</v>
      </c>
      <c r="R593" s="8" t="s">
        <v>294</v>
      </c>
      <c r="S593" s="13" t="s">
        <v>141</v>
      </c>
      <c r="T593" s="13" t="str">
        <f aca="false">"y"&amp;S593&amp;"y"</f>
        <v>y1_17_8y</v>
      </c>
      <c r="U593" s="13" t="str">
        <f aca="false">INDEX([1]Lista!$O$2:$S$206,MATCH(Лист1!T593,[1]Lista!$P$2:$P$206,0),3)</f>
        <v>Tal - Rationella tal</v>
      </c>
      <c r="V593" s="13" t="str">
        <f aca="false">INDEX([1]Lista!$O$2:$S$206,MATCH(Лист1!T593,[1]Lista!$P$2:$P$206,0),4)</f>
        <v>T_1_17</v>
      </c>
      <c r="W593" s="13" t="str">
        <f aca="false">INDEX([1]Lista!$O$2:$S$206,MATCH(Лист1!T593,[1]Lista!$P$2:$P$206,0),5)</f>
        <v>Tal</v>
      </c>
      <c r="X593" s="14" t="s">
        <v>32</v>
      </c>
    </row>
    <row r="594" customFormat="false" ht="23.85" hidden="false" customHeight="false" outlineLevel="0" collapsed="false">
      <c r="A594" s="7" t="n">
        <v>9789152302484</v>
      </c>
      <c r="B594" s="11" t="n">
        <v>2</v>
      </c>
      <c r="C594" s="11" t="s">
        <v>264</v>
      </c>
      <c r="D594" s="8" t="s">
        <v>265</v>
      </c>
      <c r="E594" s="8" t="s">
        <v>26</v>
      </c>
      <c r="F594" s="8" t="s">
        <v>293</v>
      </c>
      <c r="G594" s="8" t="s">
        <v>234</v>
      </c>
      <c r="H594" s="11" t="s">
        <v>235</v>
      </c>
      <c r="I594" s="11" t="n">
        <v>5</v>
      </c>
      <c r="J594" s="11" t="s">
        <v>38</v>
      </c>
      <c r="K594" s="10" t="str">
        <f aca="false">G594</f>
        <v>Röd kurs</v>
      </c>
      <c r="L594" s="11" t="s">
        <v>236</v>
      </c>
      <c r="M594" s="11" t="str">
        <f aca="false">B594&amp;"_"&amp;F594&amp;"_"&amp;H594&amp;"_"&amp;I594&amp;J594</f>
        <v>2_x2_4x_R_5c</v>
      </c>
      <c r="N594" s="11" t="str">
        <f aca="false">A594&amp;"-"&amp;B594&amp;"-"&amp;F594&amp;"-"&amp;H594&amp;"-"&amp;I594&amp;J594</f>
        <v>9789152302484-2-x2_4x-R-5c</v>
      </c>
      <c r="O594" s="13" t="s">
        <v>267</v>
      </c>
      <c r="P594" s="11"/>
      <c r="Q594" s="12" t="str">
        <f aca="false">INDEX([1]Freelancer!$A$1140:$J$2572,MATCH(Лист1!M594,[1]Freelancer!$G$1140:$G$2572,0),9)</f>
        <v>Multiplicera och skriv uttrycken utan parenteser. $(x - 1)(y - 9)$</v>
      </c>
      <c r="R594" s="8" t="s">
        <v>294</v>
      </c>
      <c r="S594" s="13" t="s">
        <v>173</v>
      </c>
      <c r="T594" s="13" t="str">
        <f aca="false">"y"&amp;S594&amp;"y"</f>
        <v>y1_12_2y</v>
      </c>
      <c r="U594" s="13" t="str">
        <f aca="false">INDEX([1]Lista!$O$2:$S$206,MATCH(Лист1!T594,[1]Lista!$P$2:$P$206,0),3)</f>
        <v>Potenser - Kvadrat &amp; kvadratrötter</v>
      </c>
      <c r="V594" s="13" t="str">
        <f aca="false">INDEX([1]Lista!$O$2:$S$206,MATCH(Лист1!T594,[1]Lista!$P$2:$P$206,0),4)</f>
        <v>T_1_12</v>
      </c>
      <c r="W594" s="13" t="str">
        <f aca="false">INDEX([1]Lista!$O$2:$S$206,MATCH(Лист1!T594,[1]Lista!$P$2:$P$206,0),5)</f>
        <v>Potenser</v>
      </c>
      <c r="X594" s="14" t="s">
        <v>32</v>
      </c>
    </row>
    <row r="595" customFormat="false" ht="23.85" hidden="false" customHeight="false" outlineLevel="0" collapsed="false">
      <c r="A595" s="7" t="n">
        <v>9789152302484</v>
      </c>
      <c r="B595" s="11" t="n">
        <v>2</v>
      </c>
      <c r="C595" s="11" t="s">
        <v>264</v>
      </c>
      <c r="D595" s="8" t="s">
        <v>265</v>
      </c>
      <c r="E595" s="8" t="s">
        <v>26</v>
      </c>
      <c r="F595" s="8" t="s">
        <v>293</v>
      </c>
      <c r="G595" s="8" t="s">
        <v>234</v>
      </c>
      <c r="H595" s="11" t="s">
        <v>235</v>
      </c>
      <c r="I595" s="11" t="n">
        <v>6</v>
      </c>
      <c r="J595" s="11" t="s">
        <v>33</v>
      </c>
      <c r="K595" s="10" t="str">
        <f aca="false">G595</f>
        <v>Röd kurs</v>
      </c>
      <c r="L595" s="11" t="s">
        <v>236</v>
      </c>
      <c r="M595" s="11" t="str">
        <f aca="false">B595&amp;"_"&amp;F595&amp;"_"&amp;H595&amp;"_"&amp;I595&amp;J595</f>
        <v>2_x2_4x_R_6a</v>
      </c>
      <c r="N595" s="11" t="str">
        <f aca="false">A595&amp;"-"&amp;B595&amp;"-"&amp;F595&amp;"-"&amp;H595&amp;"-"&amp;I595&amp;J595</f>
        <v>9789152302484-2-x2_4x-R-6a</v>
      </c>
      <c r="O595" s="13" t="s">
        <v>267</v>
      </c>
      <c r="P595" s="11"/>
      <c r="Q595" s="12" t="str">
        <f aca="false">INDEX([1]Freelancer!$A$1140:$J$2572,MATCH(Лист1!M595,[1]Freelancer!$G$1140:$G$2572,0),9)</f>
        <v>Multiplicera och skriv uttrycken utan parenteser. $(a - 5)(b - 4)$</v>
      </c>
      <c r="R595" s="8" t="s">
        <v>294</v>
      </c>
      <c r="S595" s="13" t="n">
        <v>6</v>
      </c>
      <c r="T595" s="13" t="str">
        <f aca="false">"y"&amp;S595&amp;"y"</f>
        <v>y6y</v>
      </c>
      <c r="U595" s="13" t="str">
        <f aca="false">INDEX([1]Lista!$O$2:$S$206,MATCH(Лист1!T595,[1]Lista!$P$2:$P$206,0),3)</f>
        <v>Problemlösning</v>
      </c>
      <c r="V595" s="13" t="str">
        <f aca="false">INDEX([1]Lista!$O$2:$S$206,MATCH(Лист1!T595,[1]Lista!$P$2:$P$206,0),4)</f>
        <v>P_6</v>
      </c>
      <c r="W595" s="13" t="str">
        <f aca="false">INDEX([1]Lista!$O$2:$S$206,MATCH(Лист1!T595,[1]Lista!$P$2:$P$206,0),5)</f>
        <v>Problemlösning</v>
      </c>
      <c r="X595" s="14" t="s">
        <v>32</v>
      </c>
    </row>
    <row r="596" customFormat="false" ht="23.85" hidden="false" customHeight="false" outlineLevel="0" collapsed="false">
      <c r="A596" s="7" t="n">
        <v>9789152302484</v>
      </c>
      <c r="B596" s="11" t="n">
        <v>2</v>
      </c>
      <c r="C596" s="11" t="s">
        <v>264</v>
      </c>
      <c r="D596" s="8" t="s">
        <v>265</v>
      </c>
      <c r="E596" s="8" t="s">
        <v>26</v>
      </c>
      <c r="F596" s="8" t="s">
        <v>293</v>
      </c>
      <c r="G596" s="8" t="s">
        <v>234</v>
      </c>
      <c r="H596" s="11" t="s">
        <v>235</v>
      </c>
      <c r="I596" s="11" t="n">
        <v>6</v>
      </c>
      <c r="J596" s="11" t="s">
        <v>36</v>
      </c>
      <c r="K596" s="10" t="str">
        <f aca="false">G596</f>
        <v>Röd kurs</v>
      </c>
      <c r="L596" s="11" t="s">
        <v>236</v>
      </c>
      <c r="M596" s="11" t="str">
        <f aca="false">B596&amp;"_"&amp;F596&amp;"_"&amp;H596&amp;"_"&amp;I596&amp;J596</f>
        <v>2_x2_4x_R_6b</v>
      </c>
      <c r="N596" s="11" t="str">
        <f aca="false">A596&amp;"-"&amp;B596&amp;"-"&amp;F596&amp;"-"&amp;H596&amp;"-"&amp;I596&amp;J596</f>
        <v>9789152302484-2-x2_4x-R-6b</v>
      </c>
      <c r="O596" s="13" t="s">
        <v>267</v>
      </c>
      <c r="P596" s="11"/>
      <c r="Q596" s="12" t="str">
        <f aca="false">INDEX([1]Freelancer!$A$1140:$J$2572,MATCH(Лист1!M596,[1]Freelancer!$G$1140:$G$2572,0),9)</f>
        <v>Multiplicera och skriv uttrycken utan parenteser. $(3 - x)(y + 5)$</v>
      </c>
      <c r="R596" s="8" t="s">
        <v>294</v>
      </c>
      <c r="S596" s="13" t="s">
        <v>183</v>
      </c>
      <c r="T596" s="13" t="str">
        <f aca="false">"y"&amp;S596&amp;"y"</f>
        <v>y1_3_12y</v>
      </c>
      <c r="U596" s="13" t="str">
        <f aca="false">INDEX([1]Lista!$O$2:$S$206,MATCH(Лист1!T596,[1]Lista!$P$2:$P$206,0),3)</f>
        <v>Ekvationer - Olikheter</v>
      </c>
      <c r="V596" s="13" t="str">
        <f aca="false">INDEX([1]Lista!$O$2:$S$206,MATCH(Лист1!T596,[1]Lista!$P$2:$P$206,0),4)</f>
        <v>T_1_3</v>
      </c>
      <c r="W596" s="13" t="str">
        <f aca="false">INDEX([1]Lista!$O$2:$S$206,MATCH(Лист1!T596,[1]Lista!$P$2:$P$206,0),5)</f>
        <v>Ekvationer</v>
      </c>
      <c r="X596" s="14" t="s">
        <v>32</v>
      </c>
    </row>
    <row r="597" customFormat="false" ht="23.85" hidden="false" customHeight="false" outlineLevel="0" collapsed="false">
      <c r="A597" s="7" t="n">
        <v>9789152302484</v>
      </c>
      <c r="B597" s="11" t="n">
        <v>2</v>
      </c>
      <c r="C597" s="11" t="s">
        <v>264</v>
      </c>
      <c r="D597" s="8" t="s">
        <v>265</v>
      </c>
      <c r="E597" s="8" t="s">
        <v>26</v>
      </c>
      <c r="F597" s="8" t="s">
        <v>293</v>
      </c>
      <c r="G597" s="8" t="s">
        <v>234</v>
      </c>
      <c r="H597" s="11" t="s">
        <v>235</v>
      </c>
      <c r="I597" s="11" t="n">
        <v>6</v>
      </c>
      <c r="J597" s="11" t="s">
        <v>38</v>
      </c>
      <c r="K597" s="10" t="str">
        <f aca="false">G597</f>
        <v>Röd kurs</v>
      </c>
      <c r="L597" s="11" t="s">
        <v>236</v>
      </c>
      <c r="M597" s="11" t="str">
        <f aca="false">B597&amp;"_"&amp;F597&amp;"_"&amp;H597&amp;"_"&amp;I597&amp;J597</f>
        <v>2_x2_4x_R_6c</v>
      </c>
      <c r="N597" s="11" t="str">
        <f aca="false">A597&amp;"-"&amp;B597&amp;"-"&amp;F597&amp;"-"&amp;H597&amp;"-"&amp;I597&amp;J597</f>
        <v>9789152302484-2-x2_4x-R-6c</v>
      </c>
      <c r="O597" s="13" t="s">
        <v>267</v>
      </c>
      <c r="P597" s="11"/>
      <c r="Q597" s="12" t="str">
        <f aca="false">INDEX([1]Freelancer!$A$1140:$J$2572,MATCH(Лист1!M597,[1]Freelancer!$G$1140:$G$2572,0),9)</f>
        <v>Multiplicera och skriv uttrycken utan parenteser. $(6 - a)(8 - b)$</v>
      </c>
      <c r="R597" s="8" t="s">
        <v>294</v>
      </c>
      <c r="S597" s="13" t="s">
        <v>197</v>
      </c>
      <c r="T597" s="13" t="str">
        <f aca="false">"y"&amp;S597&amp;"y"</f>
        <v>y4_6_1y</v>
      </c>
      <c r="U597" s="13" t="str">
        <f aca="false">INDEX([1]Lista!$O$2:$S$206,MATCH(Лист1!T597,[1]Lista!$P$2:$P$206,0),3)</f>
        <v>Geometrienheter - Sträcka</v>
      </c>
      <c r="V597" s="13" t="str">
        <f aca="false">INDEX([1]Lista!$O$2:$S$206,MATCH(Лист1!T597,[1]Lista!$P$2:$P$206,0),4)</f>
        <v>G_4_6</v>
      </c>
      <c r="W597" s="13" t="str">
        <f aca="false">INDEX([1]Lista!$O$2:$S$206,MATCH(Лист1!T597,[1]Lista!$P$2:$P$206,0),5)</f>
        <v>Geometrienheter</v>
      </c>
      <c r="X597" s="14" t="s">
        <v>32</v>
      </c>
    </row>
    <row r="598" customFormat="false" ht="23.85" hidden="false" customHeight="false" outlineLevel="0" collapsed="false">
      <c r="A598" s="7" t="n">
        <v>9789152302484</v>
      </c>
      <c r="B598" s="11" t="n">
        <v>2</v>
      </c>
      <c r="C598" s="11" t="s">
        <v>264</v>
      </c>
      <c r="D598" s="8" t="s">
        <v>265</v>
      </c>
      <c r="E598" s="8" t="s">
        <v>26</v>
      </c>
      <c r="F598" s="8" t="s">
        <v>293</v>
      </c>
      <c r="G598" s="8" t="s">
        <v>234</v>
      </c>
      <c r="H598" s="11" t="s">
        <v>235</v>
      </c>
      <c r="I598" s="11" t="n">
        <v>7</v>
      </c>
      <c r="J598" s="11" t="s">
        <v>33</v>
      </c>
      <c r="K598" s="10" t="str">
        <f aca="false">G598</f>
        <v>Röd kurs</v>
      </c>
      <c r="L598" s="11" t="s">
        <v>236</v>
      </c>
      <c r="M598" s="11" t="str">
        <f aca="false">B598&amp;"_"&amp;F598&amp;"_"&amp;H598&amp;"_"&amp;I598&amp;J598</f>
        <v>2_x2_4x_R_7a</v>
      </c>
      <c r="N598" s="11" t="str">
        <f aca="false">A598&amp;"-"&amp;B598&amp;"-"&amp;F598&amp;"-"&amp;H598&amp;"-"&amp;I598&amp;J598</f>
        <v>9789152302484-2-x2_4x-R-7a</v>
      </c>
      <c r="O598" s="13" t="s">
        <v>267</v>
      </c>
      <c r="P598" s="11"/>
      <c r="Q598" s="12" t="str">
        <f aca="false">INDEX([1]Freelancer!$A$1140:$J$2572,MATCH(Лист1!M598,[1]Freelancer!$G$1140:$G$2572,0),9)</f>
        <v>Skriv utan parenteser och förenkla så långt som möjligt. $(2x + y)(2y - x)$</v>
      </c>
      <c r="R598" s="8" t="s">
        <v>294</v>
      </c>
      <c r="S598" s="13" t="s">
        <v>94</v>
      </c>
      <c r="T598" s="13" t="str">
        <f aca="false">"y"&amp;S598&amp;"y"</f>
        <v>y4_6_2y</v>
      </c>
      <c r="U598" s="13" t="str">
        <f aca="false">INDEX([1]Lista!$O$2:$S$206,MATCH(Лист1!T598,[1]Lista!$P$2:$P$206,0),3)</f>
        <v>Geometrienheter - Volym</v>
      </c>
      <c r="V598" s="13" t="str">
        <f aca="false">INDEX([1]Lista!$O$2:$S$206,MATCH(Лист1!T598,[1]Lista!$P$2:$P$206,0),4)</f>
        <v>G_4_6</v>
      </c>
      <c r="W598" s="13" t="str">
        <f aca="false">INDEX([1]Lista!$O$2:$S$206,MATCH(Лист1!T598,[1]Lista!$P$2:$P$206,0),5)</f>
        <v>Geometrienheter</v>
      </c>
      <c r="X598" s="14" t="s">
        <v>32</v>
      </c>
    </row>
    <row r="599" customFormat="false" ht="23.85" hidden="false" customHeight="false" outlineLevel="0" collapsed="false">
      <c r="A599" s="7" t="n">
        <v>9789152302484</v>
      </c>
      <c r="B599" s="11" t="n">
        <v>2</v>
      </c>
      <c r="C599" s="11" t="s">
        <v>264</v>
      </c>
      <c r="D599" s="8" t="s">
        <v>265</v>
      </c>
      <c r="E599" s="8" t="s">
        <v>26</v>
      </c>
      <c r="F599" s="8" t="s">
        <v>293</v>
      </c>
      <c r="G599" s="8" t="s">
        <v>234</v>
      </c>
      <c r="H599" s="11" t="s">
        <v>235</v>
      </c>
      <c r="I599" s="11" t="n">
        <v>7</v>
      </c>
      <c r="J599" s="11" t="s">
        <v>36</v>
      </c>
      <c r="K599" s="10" t="str">
        <f aca="false">G599</f>
        <v>Röd kurs</v>
      </c>
      <c r="L599" s="11" t="s">
        <v>236</v>
      </c>
      <c r="M599" s="11" t="str">
        <f aca="false">B599&amp;"_"&amp;F599&amp;"_"&amp;H599&amp;"_"&amp;I599&amp;J599</f>
        <v>2_x2_4x_R_7b</v>
      </c>
      <c r="N599" s="11" t="str">
        <f aca="false">A599&amp;"-"&amp;B599&amp;"-"&amp;F599&amp;"-"&amp;H599&amp;"-"&amp;I599&amp;J599</f>
        <v>9789152302484-2-x2_4x-R-7b</v>
      </c>
      <c r="O599" s="13" t="s">
        <v>267</v>
      </c>
      <c r="P599" s="11"/>
      <c r="Q599" s="12" t="str">
        <f aca="false">INDEX([1]Freelancer!$A$1140:$J$2572,MATCH(Лист1!M599,[1]Freelancer!$G$1140:$G$2572,0),9)</f>
        <v>Skriv utan parenteser och förenkla så långt som möjligt. $(4a + b)(5b - 2a)$</v>
      </c>
      <c r="R599" s="8" t="s">
        <v>294</v>
      </c>
      <c r="S599" s="13" t="s">
        <v>248</v>
      </c>
      <c r="T599" s="13" t="str">
        <f aca="false">"y"&amp;S599&amp;"y"</f>
        <v>y1_2_3y</v>
      </c>
      <c r="U599" s="13" t="str">
        <f aca="false">INDEX([1]Lista!$O$2:$S$206,MATCH(Лист1!T599,[1]Lista!$P$2:$P$206,0),3)</f>
        <v>Bråk - Förlängning &amp; förkortning</v>
      </c>
      <c r="V599" s="13" t="str">
        <f aca="false">INDEX([1]Lista!$O$2:$S$206,MATCH(Лист1!T599,[1]Lista!$P$2:$P$206,0),4)</f>
        <v>T_1_2</v>
      </c>
      <c r="W599" s="13" t="str">
        <f aca="false">INDEX([1]Lista!$O$2:$S$206,MATCH(Лист1!T599,[1]Lista!$P$2:$P$206,0),5)</f>
        <v>Bråk</v>
      </c>
      <c r="X599" s="14" t="s">
        <v>32</v>
      </c>
    </row>
    <row r="600" customFormat="false" ht="23.85" hidden="false" customHeight="false" outlineLevel="0" collapsed="false">
      <c r="A600" s="7" t="n">
        <v>9789152302484</v>
      </c>
      <c r="B600" s="11" t="n">
        <v>2</v>
      </c>
      <c r="C600" s="11" t="s">
        <v>264</v>
      </c>
      <c r="D600" s="8" t="s">
        <v>265</v>
      </c>
      <c r="E600" s="8" t="s">
        <v>26</v>
      </c>
      <c r="F600" s="8" t="s">
        <v>293</v>
      </c>
      <c r="G600" s="8" t="s">
        <v>234</v>
      </c>
      <c r="H600" s="11" t="s">
        <v>235</v>
      </c>
      <c r="I600" s="11" t="n">
        <v>7</v>
      </c>
      <c r="J600" s="11" t="s">
        <v>38</v>
      </c>
      <c r="K600" s="10" t="str">
        <f aca="false">G600</f>
        <v>Röd kurs</v>
      </c>
      <c r="L600" s="11" t="s">
        <v>236</v>
      </c>
      <c r="M600" s="11" t="str">
        <f aca="false">B600&amp;"_"&amp;F600&amp;"_"&amp;H600&amp;"_"&amp;I600&amp;J600</f>
        <v>2_x2_4x_R_7c</v>
      </c>
      <c r="N600" s="11" t="str">
        <f aca="false">A600&amp;"-"&amp;B600&amp;"-"&amp;F600&amp;"-"&amp;H600&amp;"-"&amp;I600&amp;J600</f>
        <v>9789152302484-2-x2_4x-R-7c</v>
      </c>
      <c r="O600" s="13" t="s">
        <v>267</v>
      </c>
      <c r="P600" s="11"/>
      <c r="Q600" s="12" t="str">
        <f aca="false">INDEX([1]Freelancer!$A$1140:$J$2572,MATCH(Лист1!M600,[1]Freelancer!$G$1140:$G$2572,0),9)</f>
        <v>Skriv utan parenteser och förenkla så långt som möjligt. $(x - 1)(x - 9)$</v>
      </c>
      <c r="R600" s="8" t="s">
        <v>294</v>
      </c>
      <c r="S600" s="13" t="s">
        <v>132</v>
      </c>
      <c r="T600" s="13" t="str">
        <f aca="false">"y"&amp;S600&amp;"y"</f>
        <v>y1_3_10y</v>
      </c>
      <c r="U600" s="13" t="str">
        <f aca="false">INDEX([1]Lista!$O$2:$S$206,MATCH(Лист1!T600,[1]Lista!$P$2:$P$206,0),3)</f>
        <v>Ekvationer - Kvadratkomplettering</v>
      </c>
      <c r="V600" s="13" t="str">
        <f aca="false">INDEX([1]Lista!$O$2:$S$206,MATCH(Лист1!T600,[1]Lista!$P$2:$P$206,0),4)</f>
        <v>T_1_3</v>
      </c>
      <c r="W600" s="13" t="str">
        <f aca="false">INDEX([1]Lista!$O$2:$S$206,MATCH(Лист1!T600,[1]Lista!$P$2:$P$206,0),5)</f>
        <v>Ekvationer</v>
      </c>
      <c r="X600" s="14" t="s">
        <v>32</v>
      </c>
    </row>
    <row r="601" customFormat="false" ht="23.85" hidden="false" customHeight="false" outlineLevel="0" collapsed="false">
      <c r="A601" s="7" t="n">
        <v>9789152302484</v>
      </c>
      <c r="B601" s="11" t="n">
        <v>2</v>
      </c>
      <c r="C601" s="11" t="s">
        <v>264</v>
      </c>
      <c r="D601" s="8" t="s">
        <v>265</v>
      </c>
      <c r="E601" s="8" t="s">
        <v>26</v>
      </c>
      <c r="F601" s="8" t="s">
        <v>293</v>
      </c>
      <c r="G601" s="8" t="s">
        <v>234</v>
      </c>
      <c r="H601" s="11" t="s">
        <v>235</v>
      </c>
      <c r="I601" s="11" t="n">
        <v>8</v>
      </c>
      <c r="J601" s="11" t="s">
        <v>33</v>
      </c>
      <c r="K601" s="10" t="str">
        <f aca="false">G601</f>
        <v>Röd kurs</v>
      </c>
      <c r="L601" s="11" t="s">
        <v>236</v>
      </c>
      <c r="M601" s="11" t="str">
        <f aca="false">B601&amp;"_"&amp;F601&amp;"_"&amp;H601&amp;"_"&amp;I601&amp;J601</f>
        <v>2_x2_4x_R_8a</v>
      </c>
      <c r="N601" s="11" t="str">
        <f aca="false">A601&amp;"-"&amp;B601&amp;"-"&amp;F601&amp;"-"&amp;H601&amp;"-"&amp;I601&amp;J601</f>
        <v>9789152302484-2-x2_4x-R-8a</v>
      </c>
      <c r="O601" s="13" t="s">
        <v>267</v>
      </c>
      <c r="P601" s="11"/>
      <c r="Q601" s="12" t="str">
        <f aca="false">INDEX([1]Freelancer!$A$1140:$J$2572,MATCH(Лист1!M601,[1]Freelancer!$G$1140:$G$2572,0),9)</f>
        <v>Skriv utan parenteser och förenkla så långt som möjligt. $(x + y)(x - y)$</v>
      </c>
      <c r="R601" s="8" t="s">
        <v>294</v>
      </c>
      <c r="S601" s="13" t="s">
        <v>158</v>
      </c>
      <c r="T601" s="13" t="str">
        <f aca="false">"y"&amp;S601&amp;"y"</f>
        <v>y4_5y</v>
      </c>
      <c r="U601" s="13" t="str">
        <f aca="false">INDEX([1]Lista!$O$2:$S$206,MATCH(Лист1!T601,[1]Lista!$P$2:$P$206,0),3)</f>
        <v>Cirkelsektor</v>
      </c>
      <c r="V601" s="13" t="str">
        <f aca="false">INDEX([1]Lista!$O$2:$S$206,MATCH(Лист1!T601,[1]Lista!$P$2:$P$206,0),4)</f>
        <v>G_4_5</v>
      </c>
      <c r="W601" s="13" t="str">
        <f aca="false">INDEX([1]Lista!$O$2:$S$206,MATCH(Лист1!T601,[1]Lista!$P$2:$P$206,0),5)</f>
        <v>Cirkelsektor</v>
      </c>
      <c r="X601" s="14" t="s">
        <v>32</v>
      </c>
    </row>
    <row r="602" customFormat="false" ht="23.85" hidden="false" customHeight="false" outlineLevel="0" collapsed="false">
      <c r="A602" s="7" t="n">
        <v>9789152302484</v>
      </c>
      <c r="B602" s="11" t="n">
        <v>2</v>
      </c>
      <c r="C602" s="11" t="s">
        <v>264</v>
      </c>
      <c r="D602" s="8" t="s">
        <v>265</v>
      </c>
      <c r="E602" s="8" t="s">
        <v>26</v>
      </c>
      <c r="F602" s="8" t="s">
        <v>293</v>
      </c>
      <c r="G602" s="8" t="s">
        <v>234</v>
      </c>
      <c r="H602" s="11" t="s">
        <v>235</v>
      </c>
      <c r="I602" s="11" t="n">
        <v>8</v>
      </c>
      <c r="J602" s="11" t="s">
        <v>36</v>
      </c>
      <c r="K602" s="10" t="str">
        <f aca="false">G602</f>
        <v>Röd kurs</v>
      </c>
      <c r="L602" s="11" t="s">
        <v>236</v>
      </c>
      <c r="M602" s="11" t="str">
        <f aca="false">B602&amp;"_"&amp;F602&amp;"_"&amp;H602&amp;"_"&amp;I602&amp;J602</f>
        <v>2_x2_4x_R_8b</v>
      </c>
      <c r="N602" s="11" t="str">
        <f aca="false">A602&amp;"-"&amp;B602&amp;"-"&amp;F602&amp;"-"&amp;H602&amp;"-"&amp;I602&amp;J602</f>
        <v>9789152302484-2-x2_4x-R-8b</v>
      </c>
      <c r="O602" s="13" t="s">
        <v>267</v>
      </c>
      <c r="P602" s="11"/>
      <c r="Q602" s="12" t="str">
        <f aca="false">INDEX([1]Freelancer!$A$1140:$J$2572,MATCH(Лист1!M602,[1]Freelancer!$G$1140:$G$2572,0),9)</f>
        <v>Skriv utan parenteser och förenkla så långt som möjligt. $(4 + a)(4 - a)$</v>
      </c>
      <c r="R602" s="8" t="s">
        <v>294</v>
      </c>
      <c r="S602" s="13" t="s">
        <v>44</v>
      </c>
      <c r="T602" s="13" t="str">
        <f aca="false">"y"&amp;S602&amp;"y"</f>
        <v>y6_4y</v>
      </c>
      <c r="U602" s="13" t="str">
        <f aca="false">INDEX([1]Lista!$O$2:$S$206,MATCH(Лист1!T602,[1]Lista!$P$2:$P$206,0),3)</f>
        <v>Problemlösning - Taluppfattning, aritmetik &amp; algebra</v>
      </c>
      <c r="V602" s="13" t="str">
        <f aca="false">INDEX([1]Lista!$O$2:$S$206,MATCH(Лист1!T602,[1]Lista!$P$2:$P$206,0),4)</f>
        <v>P_6_4</v>
      </c>
      <c r="W602" s="13" t="str">
        <f aca="false">INDEX([1]Lista!$O$2:$S$206,MATCH(Лист1!T602,[1]Lista!$P$2:$P$206,0),5)</f>
        <v>Problemlösning - Taluppfattning, aritmetik &amp; algebra</v>
      </c>
      <c r="X602" s="14" t="s">
        <v>32</v>
      </c>
    </row>
    <row r="603" customFormat="false" ht="23.85" hidden="false" customHeight="false" outlineLevel="0" collapsed="false">
      <c r="A603" s="7" t="n">
        <v>9789152302484</v>
      </c>
      <c r="B603" s="11" t="n">
        <v>2</v>
      </c>
      <c r="C603" s="11" t="s">
        <v>264</v>
      </c>
      <c r="D603" s="8" t="s">
        <v>265</v>
      </c>
      <c r="E603" s="8" t="s">
        <v>26</v>
      </c>
      <c r="F603" s="8" t="s">
        <v>293</v>
      </c>
      <c r="G603" s="8" t="s">
        <v>234</v>
      </c>
      <c r="H603" s="11" t="s">
        <v>235</v>
      </c>
      <c r="I603" s="11" t="n">
        <v>8</v>
      </c>
      <c r="J603" s="11" t="s">
        <v>38</v>
      </c>
      <c r="K603" s="10" t="str">
        <f aca="false">G603</f>
        <v>Röd kurs</v>
      </c>
      <c r="L603" s="11" t="s">
        <v>236</v>
      </c>
      <c r="M603" s="11" t="str">
        <f aca="false">B603&amp;"_"&amp;F603&amp;"_"&amp;H603&amp;"_"&amp;I603&amp;J603</f>
        <v>2_x2_4x_R_8c</v>
      </c>
      <c r="N603" s="11" t="str">
        <f aca="false">A603&amp;"-"&amp;B603&amp;"-"&amp;F603&amp;"-"&amp;H603&amp;"-"&amp;I603&amp;J603</f>
        <v>9789152302484-2-x2_4x-R-8c</v>
      </c>
      <c r="O603" s="13" t="s">
        <v>267</v>
      </c>
      <c r="P603" s="11"/>
      <c r="Q603" s="12" t="str">
        <f aca="false">INDEX([1]Freelancer!$A$1140:$J$2572,MATCH(Лист1!M603,[1]Freelancer!$G$1140:$G$2572,0),9)</f>
        <v>Skriv utan parenteser och förenkla så långt som möjligt. $(x + 1)(x - 1)$</v>
      </c>
      <c r="R603" s="8" t="s">
        <v>294</v>
      </c>
      <c r="S603" s="13" t="s">
        <v>76</v>
      </c>
      <c r="T603" s="13" t="str">
        <f aca="false">"y"&amp;S603&amp;"y"</f>
        <v>y4_22_7y</v>
      </c>
      <c r="U603" s="13" t="str">
        <f aca="false">INDEX([1]Lista!$O$2:$S$206,MATCH(Лист1!T603,[1]Lista!$P$2:$P$206,0),3)</f>
        <v>Trigonometri - Enhetscirkeln</v>
      </c>
      <c r="V603" s="13" t="str">
        <f aca="false">INDEX([1]Lista!$O$2:$S$206,MATCH(Лист1!T603,[1]Lista!$P$2:$P$206,0),4)</f>
        <v>G_4_22</v>
      </c>
      <c r="W603" s="13" t="str">
        <f aca="false">INDEX([1]Lista!$O$2:$S$206,MATCH(Лист1!T603,[1]Lista!$P$2:$P$206,0),5)</f>
        <v>Trigonometri</v>
      </c>
      <c r="X603" s="14" t="s">
        <v>32</v>
      </c>
    </row>
    <row r="604" customFormat="false" ht="23.85" hidden="false" customHeight="false" outlineLevel="0" collapsed="false">
      <c r="A604" s="7" t="n">
        <v>9789152302484</v>
      </c>
      <c r="B604" s="11" t="n">
        <v>2</v>
      </c>
      <c r="C604" s="11" t="s">
        <v>264</v>
      </c>
      <c r="D604" s="8" t="s">
        <v>265</v>
      </c>
      <c r="E604" s="8" t="s">
        <v>26</v>
      </c>
      <c r="F604" s="8" t="s">
        <v>293</v>
      </c>
      <c r="G604" s="8" t="s">
        <v>234</v>
      </c>
      <c r="H604" s="11" t="s">
        <v>235</v>
      </c>
      <c r="I604" s="11" t="n">
        <v>9</v>
      </c>
      <c r="J604" s="11" t="s">
        <v>33</v>
      </c>
      <c r="K604" s="10" t="str">
        <f aca="false">G604</f>
        <v>Röd kurs</v>
      </c>
      <c r="L604" s="11" t="s">
        <v>236</v>
      </c>
      <c r="M604" s="11" t="str">
        <f aca="false">B604&amp;"_"&amp;F604&amp;"_"&amp;H604&amp;"_"&amp;I604&amp;J604</f>
        <v>2_x2_4x_R_9a</v>
      </c>
      <c r="N604" s="11" t="str">
        <f aca="false">A604&amp;"-"&amp;B604&amp;"-"&amp;F604&amp;"-"&amp;H604&amp;"-"&amp;I604&amp;J604</f>
        <v>9789152302484-2-x2_4x-R-9a</v>
      </c>
      <c r="O604" s="13" t="s">
        <v>267</v>
      </c>
      <c r="P604" s="11"/>
      <c r="Q604" s="12" t="str">
        <f aca="false">INDEX([1]Freelancer!$A$1140:$J$2572,MATCH(Лист1!M604,[1]Freelancer!$G$1140:$G$2572,0),9)</f>
        <v>Skriv utan parenteser och förenkla så långt som möjligt. $(x + y)^2$</v>
      </c>
      <c r="R604" s="8" t="s">
        <v>294</v>
      </c>
      <c r="S604" s="13" t="s">
        <v>212</v>
      </c>
      <c r="T604" s="13" t="str">
        <f aca="false">"y"&amp;S604&amp;"y"</f>
        <v>y2_19_10y</v>
      </c>
      <c r="U604" s="13" t="str">
        <f aca="false">INDEX([1]Lista!$O$2:$S$206,MATCH(Лист1!T604,[1]Lista!$P$2:$P$206,0),3)</f>
        <v>Procent - Promille &amp; ppm</v>
      </c>
      <c r="V604" s="13" t="str">
        <f aca="false">INDEX([1]Lista!$O$2:$S$206,MATCH(Лист1!T604,[1]Lista!$P$2:$P$206,0),4)</f>
        <v>SF_2_19</v>
      </c>
      <c r="W604" s="13" t="str">
        <f aca="false">INDEX([1]Lista!$O$2:$S$206,MATCH(Лист1!T604,[1]Lista!$P$2:$P$206,0),5)</f>
        <v>Procent</v>
      </c>
      <c r="X604" s="14" t="s">
        <v>32</v>
      </c>
    </row>
    <row r="605" customFormat="false" ht="23.85" hidden="false" customHeight="false" outlineLevel="0" collapsed="false">
      <c r="A605" s="7" t="n">
        <v>9789152302484</v>
      </c>
      <c r="B605" s="11" t="n">
        <v>2</v>
      </c>
      <c r="C605" s="11" t="s">
        <v>264</v>
      </c>
      <c r="D605" s="8" t="s">
        <v>265</v>
      </c>
      <c r="E605" s="8" t="s">
        <v>26</v>
      </c>
      <c r="F605" s="8" t="s">
        <v>293</v>
      </c>
      <c r="G605" s="8" t="s">
        <v>234</v>
      </c>
      <c r="H605" s="11" t="s">
        <v>235</v>
      </c>
      <c r="I605" s="11" t="n">
        <v>9</v>
      </c>
      <c r="J605" s="11" t="s">
        <v>36</v>
      </c>
      <c r="K605" s="10" t="str">
        <f aca="false">G605</f>
        <v>Röd kurs</v>
      </c>
      <c r="L605" s="11" t="s">
        <v>236</v>
      </c>
      <c r="M605" s="11" t="str">
        <f aca="false">B605&amp;"_"&amp;F605&amp;"_"&amp;H605&amp;"_"&amp;I605&amp;J605</f>
        <v>2_x2_4x_R_9b</v>
      </c>
      <c r="N605" s="11" t="str">
        <f aca="false">A605&amp;"-"&amp;B605&amp;"-"&amp;F605&amp;"-"&amp;H605&amp;"-"&amp;I605&amp;J605</f>
        <v>9789152302484-2-x2_4x-R-9b</v>
      </c>
      <c r="O605" s="13" t="s">
        <v>267</v>
      </c>
      <c r="P605" s="11"/>
      <c r="Q605" s="12" t="str">
        <f aca="false">INDEX([1]Freelancer!$A$1140:$J$2572,MATCH(Лист1!M605,[1]Freelancer!$G$1140:$G$2572,0),9)</f>
        <v>Skriv utan parenteser och förenkla så långt som möjligt. $(a + b)^2$</v>
      </c>
      <c r="R605" s="8" t="s">
        <v>294</v>
      </c>
      <c r="S605" s="13" t="s">
        <v>99</v>
      </c>
      <c r="T605" s="13" t="str">
        <f aca="false">"y"&amp;S605&amp;"y"</f>
        <v>y2_24_3y</v>
      </c>
      <c r="U605" s="13" t="str">
        <f aca="false">INDEX([1]Lista!$O$2:$S$206,MATCH(Лист1!T605,[1]Lista!$P$2:$P$206,0),3)</f>
        <v>Variabler och uttryck - Sammansatta uttryck</v>
      </c>
      <c r="V605" s="13" t="str">
        <f aca="false">INDEX([1]Lista!$O$2:$S$206,MATCH(Лист1!T605,[1]Lista!$P$2:$P$206,0),4)</f>
        <v>SF_2_24</v>
      </c>
      <c r="W605" s="13" t="str">
        <f aca="false">INDEX([1]Lista!$O$2:$S$206,MATCH(Лист1!T605,[1]Lista!$P$2:$P$206,0),5)</f>
        <v>Variabler och uttryck</v>
      </c>
      <c r="X605" s="14" t="s">
        <v>32</v>
      </c>
    </row>
    <row r="606" customFormat="false" ht="23.85" hidden="false" customHeight="false" outlineLevel="0" collapsed="false">
      <c r="A606" s="7" t="n">
        <v>9789152302484</v>
      </c>
      <c r="B606" s="11" t="n">
        <v>2</v>
      </c>
      <c r="C606" s="11" t="s">
        <v>264</v>
      </c>
      <c r="D606" s="8" t="s">
        <v>265</v>
      </c>
      <c r="E606" s="8" t="s">
        <v>26</v>
      </c>
      <c r="F606" s="8" t="s">
        <v>293</v>
      </c>
      <c r="G606" s="8" t="s">
        <v>234</v>
      </c>
      <c r="H606" s="11" t="s">
        <v>235</v>
      </c>
      <c r="I606" s="11" t="n">
        <v>9</v>
      </c>
      <c r="J606" s="11" t="s">
        <v>38</v>
      </c>
      <c r="K606" s="10" t="str">
        <f aca="false">G606</f>
        <v>Röd kurs</v>
      </c>
      <c r="L606" s="11" t="s">
        <v>236</v>
      </c>
      <c r="M606" s="11" t="str">
        <f aca="false">B606&amp;"_"&amp;F606&amp;"_"&amp;H606&amp;"_"&amp;I606&amp;J606</f>
        <v>2_x2_4x_R_9c</v>
      </c>
      <c r="N606" s="11" t="str">
        <f aca="false">A606&amp;"-"&amp;B606&amp;"-"&amp;F606&amp;"-"&amp;H606&amp;"-"&amp;I606&amp;J606</f>
        <v>9789152302484-2-x2_4x-R-9c</v>
      </c>
      <c r="O606" s="13" t="s">
        <v>267</v>
      </c>
      <c r="P606" s="11"/>
      <c r="Q606" s="12" t="str">
        <f aca="false">INDEX([1]Freelancer!$A$1140:$J$2572,MATCH(Лист1!M606,[1]Freelancer!$G$1140:$G$2572,0),9)</f>
        <v>Skriv utan parenteser och förenkla så långt som möjligt. $(a - b)^2$</v>
      </c>
      <c r="R606" s="8" t="s">
        <v>294</v>
      </c>
      <c r="S606" s="13" t="s">
        <v>121</v>
      </c>
      <c r="T606" s="13" t="str">
        <f aca="false">"y"&amp;S606&amp;"y"</f>
        <v>y4_24_2y</v>
      </c>
      <c r="U606" s="13" t="str">
        <f aca="false">INDEX([1]Lista!$O$2:$S$206,MATCH(Лист1!T606,[1]Lista!$P$2:$P$206,0),3)</f>
        <v>Vinklar - Randvinkel &amp; medelpunktsvinkel</v>
      </c>
      <c r="V606" s="13" t="str">
        <f aca="false">INDEX([1]Lista!$O$2:$S$206,MATCH(Лист1!T606,[1]Lista!$P$2:$P$206,0),4)</f>
        <v>G_4_24</v>
      </c>
      <c r="W606" s="13" t="str">
        <f aca="false">INDEX([1]Lista!$O$2:$S$206,MATCH(Лист1!T606,[1]Lista!$P$2:$P$206,0),5)</f>
        <v>Vinklar</v>
      </c>
      <c r="X606" s="14" t="s">
        <v>32</v>
      </c>
    </row>
    <row r="607" customFormat="false" ht="35.05" hidden="false" customHeight="false" outlineLevel="0" collapsed="false">
      <c r="A607" s="7" t="n">
        <v>9789152302484</v>
      </c>
      <c r="B607" s="11" t="n">
        <v>2</v>
      </c>
      <c r="C607" s="11" t="s">
        <v>264</v>
      </c>
      <c r="D607" s="8" t="s">
        <v>265</v>
      </c>
      <c r="E607" s="8" t="s">
        <v>26</v>
      </c>
      <c r="F607" s="8" t="s">
        <v>293</v>
      </c>
      <c r="G607" s="8" t="s">
        <v>234</v>
      </c>
      <c r="H607" s="11" t="s">
        <v>235</v>
      </c>
      <c r="I607" s="11" t="n">
        <v>10</v>
      </c>
      <c r="J607" s="11" t="s">
        <v>33</v>
      </c>
      <c r="K607" s="10" t="str">
        <f aca="false">G607</f>
        <v>Röd kurs</v>
      </c>
      <c r="L607" s="11" t="s">
        <v>236</v>
      </c>
      <c r="M607" s="11" t="str">
        <f aca="false">B607&amp;"_"&amp;F607&amp;"_"&amp;H607&amp;"_"&amp;I607&amp;J607</f>
        <v>2_x2_4x_R_10a</v>
      </c>
      <c r="N607" s="11" t="str">
        <f aca="false">A607&amp;"-"&amp;B607&amp;"-"&amp;F607&amp;"-"&amp;H607&amp;"-"&amp;I607&amp;J607</f>
        <v>9789152302484-2-x2_4x-R-10a</v>
      </c>
      <c r="O607" s="13" t="s">
        <v>267</v>
      </c>
      <c r="P607" s="11"/>
      <c r="Q607" s="12" t="str">
        <f aca="false">INDEX([1]Freelancer!$A$1140:$J$2572,MATCH(Лист1!M607,[1]Freelancer!$G$1140:$G$2572,0),9)</f>
        <v>Använd kvadreringsreglerna och avgör vad som ska stå i rutan. $(x + 3 y)^2 = x^2 + \, \textup{\Square} \, xy + 9y^2$</v>
      </c>
      <c r="R607" s="8" t="e">
        <f aca="false">IF(INDEX([1]Freelancer!$A$1140:$J$2572,MATCH(Лист1!M607,[1]Freelancer!$G$1140:$G$2572,0),10)=0,"",INDEX([1]Freelancer!$A$1140:$J$2572,MATCH(Лист1!M607,[1]Freelancer!$G$1140:$G$2572,0),10))</f>
        <v>#N/A</v>
      </c>
      <c r="S607" s="13" t="s">
        <v>210</v>
      </c>
      <c r="T607" s="13" t="str">
        <f aca="false">"y"&amp;S607&amp;"y"</f>
        <v>y4_20y</v>
      </c>
      <c r="U607" s="13" t="str">
        <f aca="false">INDEX([1]Lista!$O$2:$S$206,MATCH(Лист1!T607,[1]Lista!$P$2:$P$206,0),3)</f>
        <v>Spegling &amp; symmetri</v>
      </c>
      <c r="V607" s="13" t="str">
        <f aca="false">INDEX([1]Lista!$O$2:$S$206,MATCH(Лист1!T607,[1]Lista!$P$2:$P$206,0),4)</f>
        <v>G_4_20</v>
      </c>
      <c r="W607" s="13" t="str">
        <f aca="false">INDEX([1]Lista!$O$2:$S$206,MATCH(Лист1!T607,[1]Lista!$P$2:$P$206,0),5)</f>
        <v>Spegling &amp; symmetri</v>
      </c>
      <c r="X607" s="14" t="s">
        <v>32</v>
      </c>
    </row>
    <row r="608" customFormat="false" ht="35.05" hidden="false" customHeight="false" outlineLevel="0" collapsed="false">
      <c r="A608" s="7" t="n">
        <v>9789152302484</v>
      </c>
      <c r="B608" s="11" t="n">
        <v>2</v>
      </c>
      <c r="C608" s="11" t="s">
        <v>264</v>
      </c>
      <c r="D608" s="8" t="s">
        <v>265</v>
      </c>
      <c r="E608" s="8" t="s">
        <v>26</v>
      </c>
      <c r="F608" s="8" t="s">
        <v>293</v>
      </c>
      <c r="G608" s="8" t="s">
        <v>234</v>
      </c>
      <c r="H608" s="11" t="s">
        <v>235</v>
      </c>
      <c r="I608" s="11" t="n">
        <v>10</v>
      </c>
      <c r="J608" s="11" t="s">
        <v>36</v>
      </c>
      <c r="K608" s="10" t="str">
        <f aca="false">G608</f>
        <v>Röd kurs</v>
      </c>
      <c r="L608" s="11" t="s">
        <v>236</v>
      </c>
      <c r="M608" s="11" t="str">
        <f aca="false">B608&amp;"_"&amp;F608&amp;"_"&amp;H608&amp;"_"&amp;I608&amp;J608</f>
        <v>2_x2_4x_R_10b</v>
      </c>
      <c r="N608" s="11" t="str">
        <f aca="false">A608&amp;"-"&amp;B608&amp;"-"&amp;F608&amp;"-"&amp;H608&amp;"-"&amp;I608&amp;J608</f>
        <v>9789152302484-2-x2_4x-R-10b</v>
      </c>
      <c r="O608" s="13" t="s">
        <v>267</v>
      </c>
      <c r="P608" s="11"/>
      <c r="Q608" s="12" t="str">
        <f aca="false">INDEX([1]Freelancer!$A$1140:$J$2572,MATCH(Лист1!M608,[1]Freelancer!$G$1140:$G$2572,0),9)</f>
        <v>Använd kvadreringsreglerna och avgör vad som ska stå i rutan. $(2a - b)^2 = 4a^2 - 4 \, \textup{\Square} \,+ b^2$</v>
      </c>
      <c r="R608" s="8" t="e">
        <f aca="false">IF(INDEX([1]Freelancer!$A$1140:$J$2572,MATCH(Лист1!M608,[1]Freelancer!$G$1140:$G$2572,0),10)=0,"",INDEX([1]Freelancer!$A$1140:$J$2572,MATCH(Лист1!M608,[1]Freelancer!$G$1140:$G$2572,0),10))</f>
        <v>#N/A</v>
      </c>
      <c r="S608" s="13" t="s">
        <v>133</v>
      </c>
      <c r="T608" s="13" t="str">
        <f aca="false">"y"&amp;S608&amp;"y"</f>
        <v>y4_9y</v>
      </c>
      <c r="U608" s="13" t="str">
        <f aca="false">INDEX([1]Lista!$O$2:$S$206,MATCH(Лист1!T608,[1]Lista!$P$2:$P$206,0),3)</f>
        <v>Implikation och ekvivalens</v>
      </c>
      <c r="V608" s="13" t="str">
        <f aca="false">INDEX([1]Lista!$O$2:$S$206,MATCH(Лист1!T608,[1]Lista!$P$2:$P$206,0),4)</f>
        <v>G_4_9</v>
      </c>
      <c r="W608" s="13" t="str">
        <f aca="false">INDEX([1]Lista!$O$2:$S$206,MATCH(Лист1!T608,[1]Lista!$P$2:$P$206,0),5)</f>
        <v>Implikation och ekvivalens</v>
      </c>
      <c r="X608" s="14" t="s">
        <v>32</v>
      </c>
    </row>
    <row r="609" customFormat="false" ht="35.05" hidden="false" customHeight="false" outlineLevel="0" collapsed="false">
      <c r="A609" s="7" t="n">
        <v>9789152302484</v>
      </c>
      <c r="B609" s="11" t="n">
        <v>2</v>
      </c>
      <c r="C609" s="11" t="s">
        <v>264</v>
      </c>
      <c r="D609" s="8" t="s">
        <v>265</v>
      </c>
      <c r="E609" s="8" t="s">
        <v>26</v>
      </c>
      <c r="F609" s="8" t="s">
        <v>293</v>
      </c>
      <c r="G609" s="8" t="s">
        <v>234</v>
      </c>
      <c r="H609" s="11" t="s">
        <v>235</v>
      </c>
      <c r="I609" s="11" t="n">
        <v>11</v>
      </c>
      <c r="J609" s="11" t="s">
        <v>33</v>
      </c>
      <c r="K609" s="10" t="str">
        <f aca="false">G609</f>
        <v>Röd kurs</v>
      </c>
      <c r="L609" s="11" t="s">
        <v>236</v>
      </c>
      <c r="M609" s="11" t="str">
        <f aca="false">B609&amp;"_"&amp;F609&amp;"_"&amp;H609&amp;"_"&amp;I609&amp;J609</f>
        <v>2_x2_4x_R_11a</v>
      </c>
      <c r="N609" s="11" t="str">
        <f aca="false">A609&amp;"-"&amp;B609&amp;"-"&amp;F609&amp;"-"&amp;H609&amp;"-"&amp;I609&amp;J609</f>
        <v>9789152302484-2-x2_4x-R-11a</v>
      </c>
      <c r="O609" s="13" t="s">
        <v>267</v>
      </c>
      <c r="P609" s="11"/>
      <c r="Q609" s="12" t="str">
        <f aca="false">INDEX([1]Freelancer!$A$1140:$J$2572,MATCH(Лист1!M609,[1]Freelancer!$G$1140:$G$2572,0),9)</f>
        <v>Använd kvadreringsreglerna när du multiplicerar och skriver utan parentes. $(x + 9)^2$</v>
      </c>
      <c r="R609" s="8" t="e">
        <f aca="false">IF(INDEX([1]Freelancer!$A$1140:$J$2572,MATCH(Лист1!M609,[1]Freelancer!$G$1140:$G$2572,0),10)=0,"",INDEX([1]Freelancer!$A$1140:$J$2572,MATCH(Лист1!M609,[1]Freelancer!$G$1140:$G$2572,0),10))</f>
        <v>#N/A</v>
      </c>
      <c r="S609" s="13" t="n">
        <v>4</v>
      </c>
      <c r="T609" s="13" t="str">
        <f aca="false">"y"&amp;S609&amp;"y"</f>
        <v>y4y</v>
      </c>
      <c r="U609" s="13" t="str">
        <f aca="false">INDEX([1]Lista!$O$2:$S$206,MATCH(Лист1!T609,[1]Lista!$P$2:$P$206,0),3)</f>
        <v>Geometri</v>
      </c>
      <c r="V609" s="13" t="str">
        <f aca="false">INDEX([1]Lista!$O$2:$S$206,MATCH(Лист1!T609,[1]Lista!$P$2:$P$206,0),4)</f>
        <v>G_4</v>
      </c>
      <c r="W609" s="13" t="str">
        <f aca="false">INDEX([1]Lista!$O$2:$S$206,MATCH(Лист1!T609,[1]Lista!$P$2:$P$206,0),5)</f>
        <v>Geometri</v>
      </c>
      <c r="X609" s="14" t="s">
        <v>32</v>
      </c>
    </row>
    <row r="610" customFormat="false" ht="35.05" hidden="false" customHeight="false" outlineLevel="0" collapsed="false">
      <c r="A610" s="7" t="n">
        <v>9789152302484</v>
      </c>
      <c r="B610" s="11" t="n">
        <v>2</v>
      </c>
      <c r="C610" s="11" t="s">
        <v>264</v>
      </c>
      <c r="D610" s="8" t="s">
        <v>265</v>
      </c>
      <c r="E610" s="8" t="s">
        <v>26</v>
      </c>
      <c r="F610" s="8" t="s">
        <v>293</v>
      </c>
      <c r="G610" s="8" t="s">
        <v>234</v>
      </c>
      <c r="H610" s="11" t="s">
        <v>235</v>
      </c>
      <c r="I610" s="11" t="n">
        <v>11</v>
      </c>
      <c r="J610" s="11" t="s">
        <v>36</v>
      </c>
      <c r="K610" s="10" t="str">
        <f aca="false">G610</f>
        <v>Röd kurs</v>
      </c>
      <c r="L610" s="11" t="s">
        <v>236</v>
      </c>
      <c r="M610" s="11" t="str">
        <f aca="false">B610&amp;"_"&amp;F610&amp;"_"&amp;H610&amp;"_"&amp;I610&amp;J610</f>
        <v>2_x2_4x_R_11b</v>
      </c>
      <c r="N610" s="11" t="str">
        <f aca="false">A610&amp;"-"&amp;B610&amp;"-"&amp;F610&amp;"-"&amp;H610&amp;"-"&amp;I610&amp;J610</f>
        <v>9789152302484-2-x2_4x-R-11b</v>
      </c>
      <c r="O610" s="13" t="s">
        <v>267</v>
      </c>
      <c r="P610" s="11"/>
      <c r="Q610" s="12" t="str">
        <f aca="false">INDEX([1]Freelancer!$A$1140:$J$2572,MATCH(Лист1!M610,[1]Freelancer!$G$1140:$G$2572,0),9)</f>
        <v>Använd kvadreringsreglerna när du multiplicerar och skriver utan parentes. $(x - 8)^2$</v>
      </c>
      <c r="R610" s="8" t="e">
        <f aca="false">IF(INDEX([1]Freelancer!$A$1140:$J$2572,MATCH(Лист1!M610,[1]Freelancer!$G$1140:$G$2572,0),10)=0,"",INDEX([1]Freelancer!$A$1140:$J$2572,MATCH(Лист1!M610,[1]Freelancer!$G$1140:$G$2572,0),10))</f>
        <v>#N/A</v>
      </c>
      <c r="S610" s="13" t="s">
        <v>283</v>
      </c>
      <c r="T610" s="13" t="str">
        <f aca="false">"y"&amp;S610&amp;"y"</f>
        <v>y4_11y</v>
      </c>
      <c r="U610" s="13" t="str">
        <f aca="false">INDEX([1]Lista!$O$2:$S$206,MATCH(Лист1!T610,[1]Lista!$P$2:$P$206,0),3)</f>
        <v>Koordinatgeometri</v>
      </c>
      <c r="V610" s="13" t="str">
        <f aca="false">INDEX([1]Lista!$O$2:$S$206,MATCH(Лист1!T610,[1]Lista!$P$2:$P$206,0),4)</f>
        <v>G_4_11</v>
      </c>
      <c r="W610" s="13" t="str">
        <f aca="false">INDEX([1]Lista!$O$2:$S$206,MATCH(Лист1!T610,[1]Lista!$P$2:$P$206,0),5)</f>
        <v>Koordinatgeometri</v>
      </c>
      <c r="X610" s="14" t="s">
        <v>32</v>
      </c>
    </row>
    <row r="611" customFormat="false" ht="35.05" hidden="false" customHeight="false" outlineLevel="0" collapsed="false">
      <c r="A611" s="7" t="n">
        <v>9789152302484</v>
      </c>
      <c r="B611" s="11" t="n">
        <v>2</v>
      </c>
      <c r="C611" s="11" t="s">
        <v>264</v>
      </c>
      <c r="D611" s="8" t="s">
        <v>265</v>
      </c>
      <c r="E611" s="8" t="s">
        <v>26</v>
      </c>
      <c r="F611" s="8" t="s">
        <v>293</v>
      </c>
      <c r="G611" s="8" t="s">
        <v>234</v>
      </c>
      <c r="H611" s="11" t="s">
        <v>235</v>
      </c>
      <c r="I611" s="11" t="n">
        <v>11</v>
      </c>
      <c r="J611" s="11" t="s">
        <v>38</v>
      </c>
      <c r="K611" s="10" t="str">
        <f aca="false">G611</f>
        <v>Röd kurs</v>
      </c>
      <c r="L611" s="11" t="s">
        <v>236</v>
      </c>
      <c r="M611" s="11" t="str">
        <f aca="false">B611&amp;"_"&amp;F611&amp;"_"&amp;H611&amp;"_"&amp;I611&amp;J611</f>
        <v>2_x2_4x_R_11c</v>
      </c>
      <c r="N611" s="11" t="str">
        <f aca="false">A611&amp;"-"&amp;B611&amp;"-"&amp;F611&amp;"-"&amp;H611&amp;"-"&amp;I611&amp;J611</f>
        <v>9789152302484-2-x2_4x-R-11c</v>
      </c>
      <c r="O611" s="13" t="s">
        <v>267</v>
      </c>
      <c r="P611" s="11"/>
      <c r="Q611" s="12" t="str">
        <f aca="false">INDEX([1]Freelancer!$A$1140:$J$2572,MATCH(Лист1!M611,[1]Freelancer!$G$1140:$G$2572,0),9)</f>
        <v>Använd kvadreringsreglerna när du multiplicerar och skriver utan parentes. $(12 + a)^2$</v>
      </c>
      <c r="R611" s="8" t="e">
        <f aca="false">IF(INDEX([1]Freelancer!$A$1140:$J$2572,MATCH(Лист1!M611,[1]Freelancer!$G$1140:$G$2572,0),10)=0,"",INDEX([1]Freelancer!$A$1140:$J$2572,MATCH(Лист1!M611,[1]Freelancer!$G$1140:$G$2572,0),10))</f>
        <v>#N/A</v>
      </c>
      <c r="S611" s="13" t="s">
        <v>124</v>
      </c>
      <c r="T611" s="13" t="str">
        <f aca="false">"y"&amp;S611&amp;"y"</f>
        <v>y2_19_6y</v>
      </c>
      <c r="U611" s="13" t="str">
        <f aca="false">INDEX([1]Lista!$O$2:$S$206,MATCH(Лист1!T611,[1]Lista!$P$2:$P$206,0),3)</f>
        <v>Procent - Lån &amp; ränta</v>
      </c>
      <c r="V611" s="13" t="str">
        <f aca="false">INDEX([1]Lista!$O$2:$S$206,MATCH(Лист1!T611,[1]Lista!$P$2:$P$206,0),4)</f>
        <v>SF_2_19</v>
      </c>
      <c r="W611" s="13" t="str">
        <f aca="false">INDEX([1]Lista!$O$2:$S$206,MATCH(Лист1!T611,[1]Lista!$P$2:$P$206,0),5)</f>
        <v>Procent</v>
      </c>
      <c r="X611" s="14" t="s">
        <v>32</v>
      </c>
    </row>
    <row r="612" customFormat="false" ht="35.05" hidden="false" customHeight="false" outlineLevel="0" collapsed="false">
      <c r="A612" s="7" t="n">
        <v>9789152302484</v>
      </c>
      <c r="B612" s="11" t="n">
        <v>2</v>
      </c>
      <c r="C612" s="11" t="s">
        <v>264</v>
      </c>
      <c r="D612" s="8" t="s">
        <v>265</v>
      </c>
      <c r="E612" s="8" t="s">
        <v>26</v>
      </c>
      <c r="F612" s="8" t="s">
        <v>293</v>
      </c>
      <c r="G612" s="8" t="s">
        <v>234</v>
      </c>
      <c r="H612" s="11" t="s">
        <v>235</v>
      </c>
      <c r="I612" s="11" t="n">
        <v>11</v>
      </c>
      <c r="J612" s="11" t="s">
        <v>40</v>
      </c>
      <c r="K612" s="10" t="str">
        <f aca="false">G612</f>
        <v>Röd kurs</v>
      </c>
      <c r="L612" s="11" t="s">
        <v>236</v>
      </c>
      <c r="M612" s="11" t="str">
        <f aca="false">B612&amp;"_"&amp;F612&amp;"_"&amp;H612&amp;"_"&amp;I612&amp;J612</f>
        <v>2_x2_4x_R_11d</v>
      </c>
      <c r="N612" s="11" t="str">
        <f aca="false">A612&amp;"-"&amp;B612&amp;"-"&amp;F612&amp;"-"&amp;H612&amp;"-"&amp;I612&amp;J612</f>
        <v>9789152302484-2-x2_4x-R-11d</v>
      </c>
      <c r="O612" s="13" t="s">
        <v>261</v>
      </c>
      <c r="P612" s="11"/>
      <c r="Q612" s="12" t="str">
        <f aca="false">INDEX([1]Freelancer!$A$1140:$J$2572,MATCH(Лист1!M612,[1]Freelancer!$G$1140:$G$2572,0),9)</f>
        <v>Använd kvadreringsreglerna när du multiplicerar och skriver utan parentes. $(4a + 5)^2$</v>
      </c>
      <c r="R612" s="8" t="e">
        <f aca="false">IF(INDEX([1]Freelancer!$A$1140:$J$2572,MATCH(Лист1!M612,[1]Freelancer!$G$1140:$G$2572,0),10)=0,"",INDEX([1]Freelancer!$A$1140:$J$2572,MATCH(Лист1!M612,[1]Freelancer!$G$1140:$G$2572,0),10))</f>
        <v>#N/A</v>
      </c>
      <c r="S612" s="13" t="s">
        <v>132</v>
      </c>
      <c r="T612" s="13" t="str">
        <f aca="false">"y"&amp;S612&amp;"y"</f>
        <v>y1_3_10y</v>
      </c>
      <c r="U612" s="13" t="str">
        <f aca="false">INDEX([1]Lista!$O$2:$S$206,MATCH(Лист1!T612,[1]Lista!$P$2:$P$206,0),3)</f>
        <v>Ekvationer - Kvadratkomplettering</v>
      </c>
      <c r="V612" s="13" t="str">
        <f aca="false">INDEX([1]Lista!$O$2:$S$206,MATCH(Лист1!T612,[1]Lista!$P$2:$P$206,0),4)</f>
        <v>T_1_3</v>
      </c>
      <c r="W612" s="13" t="str">
        <f aca="false">INDEX([1]Lista!$O$2:$S$206,MATCH(Лист1!T612,[1]Lista!$P$2:$P$206,0),5)</f>
        <v>Ekvationer</v>
      </c>
      <c r="X612" s="14" t="s">
        <v>32</v>
      </c>
    </row>
    <row r="613" customFormat="false" ht="35.05" hidden="false" customHeight="false" outlineLevel="0" collapsed="false">
      <c r="A613" s="7" t="n">
        <v>9789152302484</v>
      </c>
      <c r="B613" s="11" t="n">
        <v>2</v>
      </c>
      <c r="C613" s="11" t="s">
        <v>264</v>
      </c>
      <c r="D613" s="8" t="s">
        <v>265</v>
      </c>
      <c r="E613" s="8" t="s">
        <v>26</v>
      </c>
      <c r="F613" s="8" t="s">
        <v>293</v>
      </c>
      <c r="G613" s="8" t="s">
        <v>234</v>
      </c>
      <c r="H613" s="11" t="s">
        <v>235</v>
      </c>
      <c r="I613" s="11" t="n">
        <v>12</v>
      </c>
      <c r="J613" s="11" t="s">
        <v>33</v>
      </c>
      <c r="K613" s="10" t="str">
        <f aca="false">G613</f>
        <v>Röd kurs</v>
      </c>
      <c r="L613" s="11" t="s">
        <v>236</v>
      </c>
      <c r="M613" s="11" t="str">
        <f aca="false">B613&amp;"_"&amp;F613&amp;"_"&amp;H613&amp;"_"&amp;I613&amp;J613</f>
        <v>2_x2_4x_R_12a</v>
      </c>
      <c r="N613" s="11" t="str">
        <f aca="false">A613&amp;"-"&amp;B613&amp;"-"&amp;F613&amp;"-"&amp;H613&amp;"-"&amp;I613&amp;J613</f>
        <v>9789152302484-2-x2_4x-R-12a</v>
      </c>
      <c r="O613" s="13" t="s">
        <v>261</v>
      </c>
      <c r="P613" s="15"/>
      <c r="Q613" s="12" t="str">
        <f aca="false">INDEX([1]Freelancer!$A$1140:$J$2572,MATCH(Лист1!M613,[1]Freelancer!$G$1140:$G$2572,0),9)</f>
        <v>Använd kvadreringsreglerna när du multiplicerar och skriver utan parentes. $(3x - 2)^2$</v>
      </c>
      <c r="R613" s="8" t="e">
        <f aca="false">IF(INDEX([1]Freelancer!$A$1140:$J$2572,MATCH(Лист1!M613,[1]Freelancer!$G$1140:$G$2572,0),10)=0,"",INDEX([1]Freelancer!$A$1140:$J$2572,MATCH(Лист1!M613,[1]Freelancer!$G$1140:$G$2572,0),10))</f>
        <v>#N/A</v>
      </c>
      <c r="S613" s="13" t="s">
        <v>62</v>
      </c>
      <c r="T613" s="13" t="str">
        <f aca="false">"y"&amp;S613&amp;"y"</f>
        <v>y4_15_3y</v>
      </c>
      <c r="U613" s="13" t="str">
        <f aca="false">INDEX([1]Lista!$O$2:$S$206,MATCH(Лист1!T613,[1]Lista!$P$2:$P$206,0),3)</f>
        <v>Volym &amp; olika sorters kroppar - Klot</v>
      </c>
      <c r="V613" s="13" t="str">
        <f aca="false">INDEX([1]Lista!$O$2:$S$206,MATCH(Лист1!T613,[1]Lista!$P$2:$P$206,0),4)</f>
        <v>G_4_15</v>
      </c>
      <c r="W613" s="13" t="str">
        <f aca="false">INDEX([1]Lista!$O$2:$S$206,MATCH(Лист1!T613,[1]Lista!$P$2:$P$206,0),5)</f>
        <v>Volym &amp; olika sorters kroppar</v>
      </c>
      <c r="X613" s="14" t="s">
        <v>32</v>
      </c>
    </row>
    <row r="614" customFormat="false" ht="35.05" hidden="false" customHeight="false" outlineLevel="0" collapsed="false">
      <c r="A614" s="7" t="n">
        <v>9789152302484</v>
      </c>
      <c r="B614" s="11" t="n">
        <v>2</v>
      </c>
      <c r="C614" s="11" t="s">
        <v>264</v>
      </c>
      <c r="D614" s="8" t="s">
        <v>265</v>
      </c>
      <c r="E614" s="8" t="s">
        <v>26</v>
      </c>
      <c r="F614" s="8" t="s">
        <v>293</v>
      </c>
      <c r="G614" s="8" t="s">
        <v>234</v>
      </c>
      <c r="H614" s="11" t="s">
        <v>235</v>
      </c>
      <c r="I614" s="11" t="n">
        <v>12</v>
      </c>
      <c r="J614" s="11" t="s">
        <v>36</v>
      </c>
      <c r="K614" s="10" t="str">
        <f aca="false">G614</f>
        <v>Röd kurs</v>
      </c>
      <c r="L614" s="11" t="s">
        <v>236</v>
      </c>
      <c r="M614" s="11" t="str">
        <f aca="false">B614&amp;"_"&amp;F614&amp;"_"&amp;H614&amp;"_"&amp;I614&amp;J614</f>
        <v>2_x2_4x_R_12b</v>
      </c>
      <c r="N614" s="11" t="str">
        <f aca="false">A614&amp;"-"&amp;B614&amp;"-"&amp;F614&amp;"-"&amp;H614&amp;"-"&amp;I614&amp;J614</f>
        <v>9789152302484-2-x2_4x-R-12b</v>
      </c>
      <c r="O614" s="13" t="s">
        <v>261</v>
      </c>
      <c r="P614" s="15"/>
      <c r="Q614" s="12" t="str">
        <f aca="false">INDEX([1]Freelancer!$A$1140:$J$2572,MATCH(Лист1!M614,[1]Freelancer!$G$1140:$G$2572,0),9)</f>
        <v>Använd kvadreringsreglerna när du multiplicerar och skriver utan parentes. $(2x + 3 y)^2$</v>
      </c>
      <c r="R614" s="8" t="e">
        <f aca="false">IF(INDEX([1]Freelancer!$A$1140:$J$2572,MATCH(Лист1!M614,[1]Freelancer!$G$1140:$G$2572,0),10)=0,"",INDEX([1]Freelancer!$A$1140:$J$2572,MATCH(Лист1!M614,[1]Freelancer!$G$1140:$G$2572,0),10))</f>
        <v>#N/A</v>
      </c>
      <c r="S614" s="13" t="s">
        <v>136</v>
      </c>
      <c r="T614" s="13" t="str">
        <f aca="false">"y"&amp;S614&amp;"y"</f>
        <v>y2_8y</v>
      </c>
      <c r="U614" s="13" t="str">
        <f aca="false">INDEX([1]Lista!$O$2:$S$206,MATCH(Лист1!T614,[1]Lista!$P$2:$P$206,0),3)</f>
        <v>Funktioner</v>
      </c>
      <c r="V614" s="13" t="str">
        <f aca="false">INDEX([1]Lista!$O$2:$S$206,MATCH(Лист1!T614,[1]Lista!$P$2:$P$206,0),4)</f>
        <v>SF_2_8</v>
      </c>
      <c r="W614" s="13" t="str">
        <f aca="false">INDEX([1]Lista!$O$2:$S$206,MATCH(Лист1!T614,[1]Lista!$P$2:$P$206,0),5)</f>
        <v>Funktioner</v>
      </c>
      <c r="X614" s="14" t="s">
        <v>32</v>
      </c>
    </row>
    <row r="615" customFormat="false" ht="35.05" hidden="false" customHeight="false" outlineLevel="0" collapsed="false">
      <c r="A615" s="7" t="n">
        <v>9789152302484</v>
      </c>
      <c r="B615" s="11" t="n">
        <v>2</v>
      </c>
      <c r="C615" s="11" t="s">
        <v>264</v>
      </c>
      <c r="D615" s="8" t="s">
        <v>265</v>
      </c>
      <c r="E615" s="8" t="s">
        <v>26</v>
      </c>
      <c r="F615" s="8" t="s">
        <v>293</v>
      </c>
      <c r="G615" s="8" t="s">
        <v>234</v>
      </c>
      <c r="H615" s="11" t="s">
        <v>235</v>
      </c>
      <c r="I615" s="11" t="n">
        <v>12</v>
      </c>
      <c r="J615" s="11" t="s">
        <v>38</v>
      </c>
      <c r="K615" s="10" t="str">
        <f aca="false">G615</f>
        <v>Röd kurs</v>
      </c>
      <c r="L615" s="11" t="s">
        <v>236</v>
      </c>
      <c r="M615" s="11" t="str">
        <f aca="false">B615&amp;"_"&amp;F615&amp;"_"&amp;H615&amp;"_"&amp;I615&amp;J615</f>
        <v>2_x2_4x_R_12c</v>
      </c>
      <c r="N615" s="11" t="str">
        <f aca="false">A615&amp;"-"&amp;B615&amp;"-"&amp;F615&amp;"-"&amp;H615&amp;"-"&amp;I615&amp;J615</f>
        <v>9789152302484-2-x2_4x-R-12c</v>
      </c>
      <c r="O615" s="13" t="s">
        <v>261</v>
      </c>
      <c r="P615" s="15"/>
      <c r="Q615" s="12" t="str">
        <f aca="false">INDEX([1]Freelancer!$A$1140:$J$2572,MATCH(Лист1!M615,[1]Freelancer!$G$1140:$G$2572,0),9)</f>
        <v>Använd kvadreringsreglerna när du multiplicerar och skriver utan parentes. $(3a - 5b)^2$</v>
      </c>
      <c r="R615" s="8" t="e">
        <f aca="false">IF(INDEX([1]Freelancer!$A$1140:$J$2572,MATCH(Лист1!M615,[1]Freelancer!$G$1140:$G$2572,0),10)=0,"",INDEX([1]Freelancer!$A$1140:$J$2572,MATCH(Лист1!M615,[1]Freelancer!$G$1140:$G$2572,0),10))</f>
        <v>#N/A</v>
      </c>
      <c r="S615" s="13" t="s">
        <v>231</v>
      </c>
      <c r="T615" s="13" t="str">
        <f aca="false">"y"&amp;S615&amp;"y"</f>
        <v>y4_6_3y</v>
      </c>
      <c r="U615" s="13" t="str">
        <f aca="false">INDEX([1]Lista!$O$2:$S$206,MATCH(Лист1!T615,[1]Lista!$P$2:$P$206,0),3)</f>
        <v>Geometrienheter - Area</v>
      </c>
      <c r="V615" s="13" t="str">
        <f aca="false">INDEX([1]Lista!$O$2:$S$206,MATCH(Лист1!T615,[1]Lista!$P$2:$P$206,0),4)</f>
        <v>G_4_6</v>
      </c>
      <c r="W615" s="13" t="str">
        <f aca="false">INDEX([1]Lista!$O$2:$S$206,MATCH(Лист1!T615,[1]Lista!$P$2:$P$206,0),5)</f>
        <v>Geometrienheter</v>
      </c>
      <c r="X615" s="14" t="s">
        <v>32</v>
      </c>
    </row>
    <row r="616" customFormat="false" ht="35.05" hidden="false" customHeight="false" outlineLevel="0" collapsed="false">
      <c r="A616" s="7" t="n">
        <v>9789152302484</v>
      </c>
      <c r="B616" s="11" t="n">
        <v>2</v>
      </c>
      <c r="C616" s="11" t="s">
        <v>264</v>
      </c>
      <c r="D616" s="8" t="s">
        <v>265</v>
      </c>
      <c r="E616" s="8" t="s">
        <v>26</v>
      </c>
      <c r="F616" s="8" t="s">
        <v>293</v>
      </c>
      <c r="G616" s="8" t="s">
        <v>234</v>
      </c>
      <c r="H616" s="11" t="s">
        <v>235</v>
      </c>
      <c r="I616" s="11" t="n">
        <v>12</v>
      </c>
      <c r="J616" s="11" t="s">
        <v>40</v>
      </c>
      <c r="K616" s="10" t="str">
        <f aca="false">G616</f>
        <v>Röd kurs</v>
      </c>
      <c r="L616" s="11" t="s">
        <v>236</v>
      </c>
      <c r="M616" s="11" t="str">
        <f aca="false">B616&amp;"_"&amp;F616&amp;"_"&amp;H616&amp;"_"&amp;I616&amp;J616</f>
        <v>2_x2_4x_R_12d</v>
      </c>
      <c r="N616" s="11" t="str">
        <f aca="false">A616&amp;"-"&amp;B616&amp;"-"&amp;F616&amp;"-"&amp;H616&amp;"-"&amp;I616&amp;J616</f>
        <v>9789152302484-2-x2_4x-R-12d</v>
      </c>
      <c r="O616" s="13" t="s">
        <v>261</v>
      </c>
      <c r="P616" s="15"/>
      <c r="Q616" s="12" t="str">
        <f aca="false">INDEX([1]Freelancer!$A$1140:$J$2572,MATCH(Лист1!M616,[1]Freelancer!$G$1140:$G$2572,0),9)</f>
        <v>Använd kvadreringsreglerna när du multiplicerar och skriver utan parentes. $(0,5 + 3x)^2$</v>
      </c>
      <c r="R616" s="8" t="e">
        <f aca="false">IF(INDEX([1]Freelancer!$A$1140:$J$2572,MATCH(Лист1!M616,[1]Freelancer!$G$1140:$G$2572,0),10)=0,"",INDEX([1]Freelancer!$A$1140:$J$2572,MATCH(Лист1!M616,[1]Freelancer!$G$1140:$G$2572,0),10))</f>
        <v>#N/A</v>
      </c>
      <c r="S616" s="13" t="s">
        <v>59</v>
      </c>
      <c r="T616" s="13" t="str">
        <f aca="false">"y"&amp;S616&amp;"y"</f>
        <v>y1_16_5y</v>
      </c>
      <c r="U616" s="13" t="str">
        <f aca="false">INDEX([1]Lista!$O$2:$S$206,MATCH(Лист1!T616,[1]Lista!$P$2:$P$206,0),3)</f>
        <v>Räta linjen - Linjens lutning</v>
      </c>
      <c r="V616" s="13" t="str">
        <f aca="false">INDEX([1]Lista!$O$2:$S$206,MATCH(Лист1!T616,[1]Lista!$P$2:$P$206,0),4)</f>
        <v>T_1_16</v>
      </c>
      <c r="W616" s="13" t="str">
        <f aca="false">INDEX([1]Lista!$O$2:$S$206,MATCH(Лист1!T616,[1]Lista!$P$2:$P$206,0),5)</f>
        <v>Räta linjen</v>
      </c>
      <c r="X616" s="14" t="s">
        <v>32</v>
      </c>
    </row>
    <row r="617" customFormat="false" ht="23.85" hidden="false" customHeight="false" outlineLevel="0" collapsed="false">
      <c r="A617" s="7" t="n">
        <v>9789152302484</v>
      </c>
      <c r="B617" s="11" t="n">
        <v>2</v>
      </c>
      <c r="C617" s="11" t="s">
        <v>264</v>
      </c>
      <c r="D617" s="8" t="s">
        <v>265</v>
      </c>
      <c r="E617" s="8" t="s">
        <v>26</v>
      </c>
      <c r="F617" s="8" t="s">
        <v>293</v>
      </c>
      <c r="G617" s="8" t="s">
        <v>234</v>
      </c>
      <c r="H617" s="11" t="s">
        <v>235</v>
      </c>
      <c r="I617" s="11" t="n">
        <v>13</v>
      </c>
      <c r="J617" s="11" t="s">
        <v>33</v>
      </c>
      <c r="K617" s="10" t="str">
        <f aca="false">G617</f>
        <v>Röd kurs</v>
      </c>
      <c r="L617" s="11" t="s">
        <v>236</v>
      </c>
      <c r="M617" s="11" t="str">
        <f aca="false">B617&amp;"_"&amp;F617&amp;"_"&amp;H617&amp;"_"&amp;I617&amp;J617</f>
        <v>2_x2_4x_R_13a</v>
      </c>
      <c r="N617" s="11" t="str">
        <f aca="false">A617&amp;"-"&amp;B617&amp;"-"&amp;F617&amp;"-"&amp;H617&amp;"-"&amp;I617&amp;J617</f>
        <v>9789152302484-2-x2_4x-R-13a</v>
      </c>
      <c r="O617" s="13" t="s">
        <v>261</v>
      </c>
      <c r="P617" s="15"/>
      <c r="Q617" s="12" t="str">
        <f aca="false">INDEX([1]Freelancer!$A$1140:$J$2572,MATCH(Лист1!M617,[1]Freelancer!$G$1140:$G$2572,0),9)</f>
        <v>Skriv ett så enkelt uttryck som möjligt för arean av det blåa området</v>
      </c>
      <c r="R617" s="8" t="str">
        <f aca="false">IF(INDEX([1]Freelancer!$A$1140:$J$2572,MATCH(Лист1!M617,[1]Freelancer!$G$1140:$G$2572,0),10)=0,"",INDEX([1]Freelancer!$A$1140:$J$2572,MATCH(Лист1!M617,[1]Freelancer!$G$1140:$G$2572,0),10))</f>
        <v>MD9_64_1</v>
      </c>
      <c r="S617" s="13" t="s">
        <v>273</v>
      </c>
      <c r="T617" s="13" t="str">
        <f aca="false">"y"&amp;S617&amp;"y"</f>
        <v>y1_17y</v>
      </c>
      <c r="U617" s="13" t="str">
        <f aca="false">INDEX([1]Lista!$O$2:$S$206,MATCH(Лист1!T617,[1]Lista!$P$2:$P$206,0),3)</f>
        <v>Tal</v>
      </c>
      <c r="V617" s="13" t="str">
        <f aca="false">INDEX([1]Lista!$O$2:$S$206,MATCH(Лист1!T617,[1]Lista!$P$2:$P$206,0),4)</f>
        <v>T_1_17</v>
      </c>
      <c r="W617" s="13" t="str">
        <f aca="false">INDEX([1]Lista!$O$2:$S$206,MATCH(Лист1!T617,[1]Lista!$P$2:$P$206,0),5)</f>
        <v>Tal</v>
      </c>
      <c r="X617" s="14" t="s">
        <v>32</v>
      </c>
    </row>
    <row r="618" customFormat="false" ht="23.85" hidden="false" customHeight="false" outlineLevel="0" collapsed="false">
      <c r="A618" s="7" t="n">
        <v>9789152302484</v>
      </c>
      <c r="B618" s="11" t="n">
        <v>2</v>
      </c>
      <c r="C618" s="11" t="s">
        <v>264</v>
      </c>
      <c r="D618" s="8" t="s">
        <v>265</v>
      </c>
      <c r="E618" s="8" t="s">
        <v>26</v>
      </c>
      <c r="F618" s="8" t="s">
        <v>293</v>
      </c>
      <c r="G618" s="8" t="s">
        <v>234</v>
      </c>
      <c r="H618" s="11" t="s">
        <v>235</v>
      </c>
      <c r="I618" s="11" t="n">
        <v>13</v>
      </c>
      <c r="J618" s="11" t="s">
        <v>36</v>
      </c>
      <c r="K618" s="10" t="str">
        <f aca="false">G618</f>
        <v>Röd kurs</v>
      </c>
      <c r="L618" s="11" t="s">
        <v>236</v>
      </c>
      <c r="M618" s="11" t="str">
        <f aca="false">B618&amp;"_"&amp;F618&amp;"_"&amp;H618&amp;"_"&amp;I618&amp;J618</f>
        <v>2_x2_4x_R_13b</v>
      </c>
      <c r="N618" s="11" t="str">
        <f aca="false">A618&amp;"-"&amp;B618&amp;"-"&amp;F618&amp;"-"&amp;H618&amp;"-"&amp;I618&amp;J618</f>
        <v>9789152302484-2-x2_4x-R-13b</v>
      </c>
      <c r="O618" s="13" t="s">
        <v>267</v>
      </c>
      <c r="P618" s="15"/>
      <c r="Q618" s="12" t="str">
        <f aca="false">INDEX([1]Freelancer!$A$1140:$J$2572,MATCH(Лист1!M618,[1]Freelancer!$G$1140:$G$2572,0),9)</f>
        <v>Skriv ett så enkelt uttryck som möjligt för arean av det vita området</v>
      </c>
      <c r="R618" s="8" t="str">
        <f aca="false">IF(INDEX([1]Freelancer!$A$1140:$J$2572,MATCH(Лист1!M618,[1]Freelancer!$G$1140:$G$2572,0),10)=0,"",INDEX([1]Freelancer!$A$1140:$J$2572,MATCH(Лист1!M618,[1]Freelancer!$G$1140:$G$2572,0),10))</f>
        <v>MD9_64_1</v>
      </c>
      <c r="S618" s="13" t="s">
        <v>269</v>
      </c>
      <c r="T618" s="13" t="str">
        <f aca="false">"y"&amp;S618&amp;"y"</f>
        <v>y2_19_9y</v>
      </c>
      <c r="U618" s="13" t="str">
        <f aca="false">INDEX([1]Lista!$O$2:$S$206,MATCH(Лист1!T618,[1]Lista!$P$2:$P$206,0),3)</f>
        <v>Procent - Förändringsfaktor</v>
      </c>
      <c r="V618" s="13" t="str">
        <f aca="false">INDEX([1]Lista!$O$2:$S$206,MATCH(Лист1!T618,[1]Lista!$P$2:$P$206,0),4)</f>
        <v>SF_2_19</v>
      </c>
      <c r="W618" s="13" t="str">
        <f aca="false">INDEX([1]Lista!$O$2:$S$206,MATCH(Лист1!T618,[1]Lista!$P$2:$P$206,0),5)</f>
        <v>Procent</v>
      </c>
      <c r="X618" s="14" t="s">
        <v>32</v>
      </c>
    </row>
    <row r="619" customFormat="false" ht="23.85" hidden="false" customHeight="false" outlineLevel="0" collapsed="false">
      <c r="A619" s="7" t="n">
        <v>9789152302484</v>
      </c>
      <c r="B619" s="11" t="n">
        <v>2</v>
      </c>
      <c r="C619" s="11" t="s">
        <v>264</v>
      </c>
      <c r="D619" s="8" t="s">
        <v>265</v>
      </c>
      <c r="E619" s="8" t="s">
        <v>26</v>
      </c>
      <c r="F619" s="8" t="s">
        <v>293</v>
      </c>
      <c r="G619" s="8" t="s">
        <v>234</v>
      </c>
      <c r="H619" s="11" t="s">
        <v>235</v>
      </c>
      <c r="I619" s="11" t="n">
        <v>14</v>
      </c>
      <c r="J619" s="11" t="s">
        <v>33</v>
      </c>
      <c r="K619" s="10" t="str">
        <f aca="false">G619</f>
        <v>Röd kurs</v>
      </c>
      <c r="L619" s="11" t="s">
        <v>236</v>
      </c>
      <c r="M619" s="11" t="str">
        <f aca="false">B619&amp;"_"&amp;F619&amp;"_"&amp;H619&amp;"_"&amp;I619&amp;J619</f>
        <v>2_x2_4x_R_14a</v>
      </c>
      <c r="N619" s="11" t="str">
        <f aca="false">A619&amp;"-"&amp;B619&amp;"-"&amp;F619&amp;"-"&amp;H619&amp;"-"&amp;I619&amp;J619</f>
        <v>9789152302484-2-x2_4x-R-14a</v>
      </c>
      <c r="O619" s="13" t="s">
        <v>267</v>
      </c>
      <c r="P619" s="15"/>
      <c r="Q619" s="12" t="str">
        <f aca="false">INDEX([1]Freelancer!$A$1140:$J$2572,MATCH(Лист1!M619,[1]Freelancer!$G$1140:$G$2572,0),9)</f>
        <v>Skriv ett så enkelt uttryck som möjligt för arean av det blåa området.</v>
      </c>
      <c r="R619" s="8" t="str">
        <f aca="false">IF(INDEX([1]Freelancer!$A$1140:$J$2572,MATCH(Лист1!M619,[1]Freelancer!$G$1140:$G$2572,0),10)=0,"",INDEX([1]Freelancer!$A$1140:$J$2572,MATCH(Лист1!M619,[1]Freelancer!$G$1140:$G$2572,0),10))</f>
        <v>MD9_64_2</v>
      </c>
      <c r="S619" s="13" t="s">
        <v>81</v>
      </c>
      <c r="T619" s="13" t="str">
        <f aca="false">"y"&amp;S619&amp;"y"</f>
        <v>y4_19y</v>
      </c>
      <c r="U619" s="13" t="str">
        <f aca="false">INDEX([1]Lista!$O$2:$S$206,MATCH(Лист1!T619,[1]Lista!$P$2:$P$206,0),3)</f>
        <v>Skala</v>
      </c>
      <c r="V619" s="13" t="str">
        <f aca="false">INDEX([1]Lista!$O$2:$S$206,MATCH(Лист1!T619,[1]Lista!$P$2:$P$206,0),4)</f>
        <v>G_4_19</v>
      </c>
      <c r="W619" s="13" t="str">
        <f aca="false">INDEX([1]Lista!$O$2:$S$206,MATCH(Лист1!T619,[1]Lista!$P$2:$P$206,0),5)</f>
        <v>Skala</v>
      </c>
      <c r="X619" s="14" t="s">
        <v>32</v>
      </c>
    </row>
    <row r="620" customFormat="false" ht="35.05" hidden="false" customHeight="false" outlineLevel="0" collapsed="false">
      <c r="A620" s="7" t="n">
        <v>9789152302484</v>
      </c>
      <c r="B620" s="11" t="n">
        <v>2</v>
      </c>
      <c r="C620" s="11" t="s">
        <v>264</v>
      </c>
      <c r="D620" s="8" t="s">
        <v>265</v>
      </c>
      <c r="E620" s="8" t="s">
        <v>26</v>
      </c>
      <c r="F620" s="8" t="s">
        <v>293</v>
      </c>
      <c r="G620" s="8" t="s">
        <v>234</v>
      </c>
      <c r="H620" s="11" t="s">
        <v>235</v>
      </c>
      <c r="I620" s="11" t="n">
        <v>14</v>
      </c>
      <c r="J620" s="11" t="s">
        <v>36</v>
      </c>
      <c r="K620" s="10" t="str">
        <f aca="false">G620</f>
        <v>Röd kurs</v>
      </c>
      <c r="L620" s="11" t="s">
        <v>236</v>
      </c>
      <c r="M620" s="11" t="str">
        <f aca="false">B620&amp;"_"&amp;F620&amp;"_"&amp;H620&amp;"_"&amp;I620&amp;J620</f>
        <v>2_x2_4x_R_14b</v>
      </c>
      <c r="N620" s="11" t="str">
        <f aca="false">A620&amp;"-"&amp;B620&amp;"-"&amp;F620&amp;"-"&amp;H620&amp;"-"&amp;I620&amp;J620</f>
        <v>9789152302484-2-x2_4x-R-14b</v>
      </c>
      <c r="O620" s="13" t="s">
        <v>267</v>
      </c>
      <c r="P620" s="15"/>
      <c r="Q620" s="12" t="str">
        <f aca="false">INDEX([1]Freelancer!$A$1140:$J$2572,MATCH(Лист1!M620,[1]Freelancer!$G$1140:$G$2572,0),9)</f>
        <v>Om den blå kvadratens sida kallas för $c$ kan figuren användas för att bevisa Pythagoras sats. Förklara.</v>
      </c>
      <c r="R620" s="8" t="str">
        <f aca="false">IF(INDEX([1]Freelancer!$A$1140:$J$2572,MATCH(Лист1!M620,[1]Freelancer!$G$1140:$G$2572,0),10)=0,"",INDEX([1]Freelancer!$A$1140:$J$2572,MATCH(Лист1!M620,[1]Freelancer!$G$1140:$G$2572,0),10))</f>
        <v>MD9_64_2</v>
      </c>
      <c r="S620" s="13" t="s">
        <v>99</v>
      </c>
      <c r="T620" s="13" t="str">
        <f aca="false">"y"&amp;S620&amp;"y"</f>
        <v>y2_24_3y</v>
      </c>
      <c r="U620" s="13" t="str">
        <f aca="false">INDEX([1]Lista!$O$2:$S$206,MATCH(Лист1!T620,[1]Lista!$P$2:$P$206,0),3)</f>
        <v>Variabler och uttryck - Sammansatta uttryck</v>
      </c>
      <c r="V620" s="13" t="str">
        <f aca="false">INDEX([1]Lista!$O$2:$S$206,MATCH(Лист1!T620,[1]Lista!$P$2:$P$206,0),4)</f>
        <v>SF_2_24</v>
      </c>
      <c r="W620" s="13" t="str">
        <f aca="false">INDEX([1]Lista!$O$2:$S$206,MATCH(Лист1!T620,[1]Lista!$P$2:$P$206,0),5)</f>
        <v>Variabler och uttryck</v>
      </c>
      <c r="X620" s="14" t="s">
        <v>32</v>
      </c>
    </row>
    <row r="621" customFormat="false" ht="35.05" hidden="false" customHeight="false" outlineLevel="0" collapsed="false">
      <c r="A621" s="7" t="n">
        <v>9789152302484</v>
      </c>
      <c r="B621" s="11" t="n">
        <v>2</v>
      </c>
      <c r="C621" s="11" t="s">
        <v>264</v>
      </c>
      <c r="D621" s="8" t="s">
        <v>265</v>
      </c>
      <c r="E621" s="8" t="s">
        <v>26</v>
      </c>
      <c r="F621" s="8" t="s">
        <v>293</v>
      </c>
      <c r="G621" s="8" t="s">
        <v>234</v>
      </c>
      <c r="H621" s="11" t="s">
        <v>235</v>
      </c>
      <c r="I621" s="11" t="n">
        <v>15</v>
      </c>
      <c r="J621" s="11" t="s">
        <v>33</v>
      </c>
      <c r="K621" s="10" t="str">
        <f aca="false">G621</f>
        <v>Röd kurs</v>
      </c>
      <c r="L621" s="11" t="s">
        <v>236</v>
      </c>
      <c r="M621" s="11" t="str">
        <f aca="false">B621&amp;"_"&amp;F621&amp;"_"&amp;H621&amp;"_"&amp;I621&amp;J621</f>
        <v>2_x2_4x_R_15a</v>
      </c>
      <c r="N621" s="11" t="str">
        <f aca="false">A621&amp;"-"&amp;B621&amp;"-"&amp;F621&amp;"-"&amp;H621&amp;"-"&amp;I621&amp;J621</f>
        <v>9789152302484-2-x2_4x-R-15a</v>
      </c>
      <c r="O621" s="13" t="s">
        <v>267</v>
      </c>
      <c r="P621" s="15"/>
      <c r="Q621" s="12" t="str">
        <f aca="false">INDEX([1]Freelancer!$A$1140:$J$2572,MATCH(Лист1!M621,[1]Freelancer!$G$1140:$G$2572,0),9)</f>
        <v>Använd konjugatregeln och skriv vad som ska stå i rutan. $(x + 4)(x - 4) = x^2 - \, \textup{\Square}$</v>
      </c>
      <c r="R621" s="8" t="e">
        <f aca="false">IF(INDEX([1]Freelancer!$A$1140:$J$2572,MATCH(Лист1!M621,[1]Freelancer!$G$1140:$G$2572,0),10)=0,"",INDEX([1]Freelancer!$A$1140:$J$2572,MATCH(Лист1!M621,[1]Freelancer!$G$1140:$G$2572,0),10))</f>
        <v>#N/A</v>
      </c>
      <c r="S621" s="13" t="s">
        <v>139</v>
      </c>
      <c r="T621" s="13" t="str">
        <f aca="false">"y"&amp;S621&amp;"y"</f>
        <v>y3_2_11y</v>
      </c>
      <c r="U621" s="13" t="str">
        <f aca="false">INDEX([1]Lista!$O$2:$S$206,MATCH(Лист1!T621,[1]Lista!$P$2:$P$206,0),3)</f>
        <v>Statistik - Spridningsmått</v>
      </c>
      <c r="V621" s="13" t="str">
        <f aca="false">INDEX([1]Lista!$O$2:$S$206,MATCH(Лист1!T621,[1]Lista!$P$2:$P$206,0),4)</f>
        <v>SS_3_2</v>
      </c>
      <c r="W621" s="13" t="str">
        <f aca="false">INDEX([1]Lista!$O$2:$S$206,MATCH(Лист1!T621,[1]Lista!$P$2:$P$206,0),5)</f>
        <v>Statistik</v>
      </c>
      <c r="X621" s="14" t="s">
        <v>32</v>
      </c>
    </row>
    <row r="622" customFormat="false" ht="35.05" hidden="false" customHeight="false" outlineLevel="0" collapsed="false">
      <c r="A622" s="7" t="n">
        <v>9789152302484</v>
      </c>
      <c r="B622" s="11" t="n">
        <v>2</v>
      </c>
      <c r="C622" s="11" t="s">
        <v>264</v>
      </c>
      <c r="D622" s="8" t="s">
        <v>265</v>
      </c>
      <c r="E622" s="8" t="s">
        <v>26</v>
      </c>
      <c r="F622" s="8" t="s">
        <v>293</v>
      </c>
      <c r="G622" s="8" t="s">
        <v>234</v>
      </c>
      <c r="H622" s="11" t="s">
        <v>235</v>
      </c>
      <c r="I622" s="11" t="n">
        <v>15</v>
      </c>
      <c r="J622" s="11" t="s">
        <v>36</v>
      </c>
      <c r="K622" s="10" t="str">
        <f aca="false">G622</f>
        <v>Röd kurs</v>
      </c>
      <c r="L622" s="11" t="s">
        <v>236</v>
      </c>
      <c r="M622" s="11" t="str">
        <f aca="false">B622&amp;"_"&amp;F622&amp;"_"&amp;H622&amp;"_"&amp;I622&amp;J622</f>
        <v>2_x2_4x_R_15b</v>
      </c>
      <c r="N622" s="11" t="str">
        <f aca="false">A622&amp;"-"&amp;B622&amp;"-"&amp;F622&amp;"-"&amp;H622&amp;"-"&amp;I622&amp;J622</f>
        <v>9789152302484-2-x2_4x-R-15b</v>
      </c>
      <c r="O622" s="13" t="s">
        <v>267</v>
      </c>
      <c r="P622" s="15"/>
      <c r="Q622" s="12" t="str">
        <f aca="false">INDEX([1]Freelancer!$A$1140:$J$2572,MATCH(Лист1!M622,[1]Freelancer!$G$1140:$G$2572,0),9)</f>
        <v>Använd konjugatregeln och skriv vad som ska stå i rutan. $(5a + 2)(5a - 2) = \, \textup{\Square} \, - 4$</v>
      </c>
      <c r="R622" s="8" t="e">
        <f aca="false">IF(INDEX([1]Freelancer!$A$1140:$J$2572,MATCH(Лист1!M622,[1]Freelancer!$G$1140:$G$2572,0),10)=0,"",INDEX([1]Freelancer!$A$1140:$J$2572,MATCH(Лист1!M622,[1]Freelancer!$G$1140:$G$2572,0),10))</f>
        <v>#N/A</v>
      </c>
      <c r="S622" s="13" t="s">
        <v>223</v>
      </c>
      <c r="T622" s="13" t="str">
        <f aca="false">"y"&amp;S622&amp;"y"</f>
        <v>y3_1y</v>
      </c>
      <c r="U622" s="13" t="str">
        <f aca="false">INDEX([1]Lista!$O$2:$S$206,MATCH(Лист1!T622,[1]Lista!$P$2:$P$206,0),3)</f>
        <v>Sannolikhetslära</v>
      </c>
      <c r="V622" s="13" t="str">
        <f aca="false">INDEX([1]Lista!$O$2:$S$206,MATCH(Лист1!T622,[1]Lista!$P$2:$P$206,0),4)</f>
        <v>SS_3_1</v>
      </c>
      <c r="W622" s="13" t="str">
        <f aca="false">INDEX([1]Lista!$O$2:$S$206,MATCH(Лист1!T622,[1]Lista!$P$2:$P$206,0),5)</f>
        <v>Sannolikhetslära</v>
      </c>
      <c r="X622" s="14" t="s">
        <v>32</v>
      </c>
    </row>
    <row r="623" customFormat="false" ht="35.05" hidden="false" customHeight="false" outlineLevel="0" collapsed="false">
      <c r="A623" s="7" t="n">
        <v>9789152302484</v>
      </c>
      <c r="B623" s="11" t="n">
        <v>2</v>
      </c>
      <c r="C623" s="11" t="s">
        <v>264</v>
      </c>
      <c r="D623" s="8" t="s">
        <v>265</v>
      </c>
      <c r="E623" s="8" t="s">
        <v>26</v>
      </c>
      <c r="F623" s="8" t="s">
        <v>293</v>
      </c>
      <c r="G623" s="8" t="s">
        <v>234</v>
      </c>
      <c r="H623" s="11" t="s">
        <v>235</v>
      </c>
      <c r="I623" s="11" t="n">
        <v>16</v>
      </c>
      <c r="J623" s="11" t="s">
        <v>33</v>
      </c>
      <c r="K623" s="10" t="str">
        <f aca="false">G623</f>
        <v>Röd kurs</v>
      </c>
      <c r="L623" s="11" t="s">
        <v>236</v>
      </c>
      <c r="M623" s="11" t="str">
        <f aca="false">B623&amp;"_"&amp;F623&amp;"_"&amp;H623&amp;"_"&amp;I623&amp;J623</f>
        <v>2_x2_4x_R_16a</v>
      </c>
      <c r="N623" s="11" t="str">
        <f aca="false">A623&amp;"-"&amp;B623&amp;"-"&amp;F623&amp;"-"&amp;H623&amp;"-"&amp;I623&amp;J623</f>
        <v>9789152302484-2-x2_4x-R-16a</v>
      </c>
      <c r="O623" s="13" t="s">
        <v>267</v>
      </c>
      <c r="P623" s="15"/>
      <c r="Q623" s="12" t="str">
        <f aca="false">INDEX([1]Freelancer!$A$1140:$J$2572,MATCH(Лист1!M623,[1]Freelancer!$G$1140:$G$2572,0),9)</f>
        <v>Använd konjugatregeln när du multiplicerar och skriver uttrycken utan parenteser. $(a + 1)(a - 1)$</v>
      </c>
      <c r="R623" s="8" t="e">
        <f aca="false">IF(INDEX([1]Freelancer!$A$1140:$J$2572,MATCH(Лист1!M623,[1]Freelancer!$G$1140:$G$2572,0),10)=0,"",INDEX([1]Freelancer!$A$1140:$J$2572,MATCH(Лист1!M623,[1]Freelancer!$G$1140:$G$2572,0),10))</f>
        <v>#N/A</v>
      </c>
      <c r="S623" s="13" t="s">
        <v>213</v>
      </c>
      <c r="T623" s="13" t="str">
        <f aca="false">"y"&amp;S623&amp;"y"</f>
        <v>y1_15_2y</v>
      </c>
      <c r="U623" s="13" t="str">
        <f aca="false">INDEX([1]Lista!$O$2:$S$206,MATCH(Лист1!T623,[1]Lista!$P$2:$P$206,0),3)</f>
        <v>Räkneregler - Konjugat- och kvadreringsregler</v>
      </c>
      <c r="V623" s="13" t="str">
        <f aca="false">INDEX([1]Lista!$O$2:$S$206,MATCH(Лист1!T623,[1]Lista!$P$2:$P$206,0),4)</f>
        <v>T_1_15</v>
      </c>
      <c r="W623" s="13" t="str">
        <f aca="false">INDEX([1]Lista!$O$2:$S$206,MATCH(Лист1!T623,[1]Lista!$P$2:$P$206,0),5)</f>
        <v>Räkneregler</v>
      </c>
      <c r="X623" s="14" t="s">
        <v>32</v>
      </c>
    </row>
    <row r="624" customFormat="false" ht="35.05" hidden="false" customHeight="false" outlineLevel="0" collapsed="false">
      <c r="A624" s="7" t="n">
        <v>9789152302484</v>
      </c>
      <c r="B624" s="11" t="n">
        <v>2</v>
      </c>
      <c r="C624" s="11" t="s">
        <v>264</v>
      </c>
      <c r="D624" s="8" t="s">
        <v>265</v>
      </c>
      <c r="E624" s="8" t="s">
        <v>26</v>
      </c>
      <c r="F624" s="8" t="s">
        <v>293</v>
      </c>
      <c r="G624" s="8" t="s">
        <v>234</v>
      </c>
      <c r="H624" s="11" t="s">
        <v>235</v>
      </c>
      <c r="I624" s="11" t="n">
        <v>16</v>
      </c>
      <c r="J624" s="11" t="s">
        <v>36</v>
      </c>
      <c r="K624" s="10" t="str">
        <f aca="false">G624</f>
        <v>Röd kurs</v>
      </c>
      <c r="L624" s="11" t="s">
        <v>236</v>
      </c>
      <c r="M624" s="11" t="str">
        <f aca="false">B624&amp;"_"&amp;F624&amp;"_"&amp;H624&amp;"_"&amp;I624&amp;J624</f>
        <v>2_x2_4x_R_16b</v>
      </c>
      <c r="N624" s="11" t="str">
        <f aca="false">A624&amp;"-"&amp;B624&amp;"-"&amp;F624&amp;"-"&amp;H624&amp;"-"&amp;I624&amp;J624</f>
        <v>9789152302484-2-x2_4x-R-16b</v>
      </c>
      <c r="O624" s="13" t="s">
        <v>267</v>
      </c>
      <c r="P624" s="15"/>
      <c r="Q624" s="12" t="str">
        <f aca="false">INDEX([1]Freelancer!$A$1140:$J$2572,MATCH(Лист1!M624,[1]Freelancer!$G$1140:$G$2572,0),9)</f>
        <v>Använd konjugatregeln när du multiplicerar och skriver uttrycken utan parenteser. $(3x - 4)(3x + 4)$</v>
      </c>
      <c r="R624" s="8" t="e">
        <f aca="false">IF(INDEX([1]Freelancer!$A$1140:$J$2572,MATCH(Лист1!M624,[1]Freelancer!$G$1140:$G$2572,0),10)=0,"",INDEX([1]Freelancer!$A$1140:$J$2572,MATCH(Лист1!M624,[1]Freelancer!$G$1140:$G$2572,0),10))</f>
        <v>#N/A</v>
      </c>
      <c r="S624" s="13" t="s">
        <v>189</v>
      </c>
      <c r="T624" s="13" t="str">
        <f aca="false">"y"&amp;S624&amp;"y"</f>
        <v>y3_1_5y</v>
      </c>
      <c r="U624" s="13" t="str">
        <f aca="false">INDEX([1]Lista!$O$2:$S$206,MATCH(Лист1!T624,[1]Lista!$P$2:$P$206,0),3)</f>
        <v>Sannolikhetslära - Flera objekt</v>
      </c>
      <c r="V624" s="13" t="str">
        <f aca="false">INDEX([1]Lista!$O$2:$S$206,MATCH(Лист1!T624,[1]Lista!$P$2:$P$206,0),4)</f>
        <v>SS_3_1</v>
      </c>
      <c r="W624" s="13" t="str">
        <f aca="false">INDEX([1]Lista!$O$2:$S$206,MATCH(Лист1!T624,[1]Lista!$P$2:$P$206,0),5)</f>
        <v>Sannolikhetslära</v>
      </c>
      <c r="X624" s="14" t="s">
        <v>32</v>
      </c>
    </row>
    <row r="625" customFormat="false" ht="35.05" hidden="false" customHeight="false" outlineLevel="0" collapsed="false">
      <c r="A625" s="7" t="n">
        <v>9789152302484</v>
      </c>
      <c r="B625" s="11" t="n">
        <v>2</v>
      </c>
      <c r="C625" s="11" t="s">
        <v>264</v>
      </c>
      <c r="D625" s="8" t="s">
        <v>265</v>
      </c>
      <c r="E625" s="8" t="s">
        <v>26</v>
      </c>
      <c r="F625" s="8" t="s">
        <v>293</v>
      </c>
      <c r="G625" s="8" t="s">
        <v>234</v>
      </c>
      <c r="H625" s="11" t="s">
        <v>235</v>
      </c>
      <c r="I625" s="11" t="n">
        <v>16</v>
      </c>
      <c r="J625" s="11" t="s">
        <v>38</v>
      </c>
      <c r="K625" s="10" t="str">
        <f aca="false">G625</f>
        <v>Röd kurs</v>
      </c>
      <c r="L625" s="11" t="s">
        <v>236</v>
      </c>
      <c r="M625" s="11" t="str">
        <f aca="false">B625&amp;"_"&amp;F625&amp;"_"&amp;H625&amp;"_"&amp;I625&amp;J625</f>
        <v>2_x2_4x_R_16c</v>
      </c>
      <c r="N625" s="11" t="str">
        <f aca="false">A625&amp;"-"&amp;B625&amp;"-"&amp;F625&amp;"-"&amp;H625&amp;"-"&amp;I625&amp;J625</f>
        <v>9789152302484-2-x2_4x-R-16c</v>
      </c>
      <c r="O625" s="13" t="s">
        <v>295</v>
      </c>
      <c r="P625" s="15"/>
      <c r="Q625" s="12" t="str">
        <f aca="false">INDEX([1]Freelancer!$A$1140:$J$2572,MATCH(Лист1!M625,[1]Freelancer!$G$1140:$G$2572,0),9)</f>
        <v>Använd konjugatregeln när du multiplicerar och skriver uttrycken utan parenteser. $(6x + 3)(6x - 3)$</v>
      </c>
      <c r="R625" s="8" t="e">
        <f aca="false">IF(INDEX([1]Freelancer!$A$1140:$J$2572,MATCH(Лист1!M625,[1]Freelancer!$G$1140:$G$2572,0),10)=0,"",INDEX([1]Freelancer!$A$1140:$J$2572,MATCH(Лист1!M625,[1]Freelancer!$G$1140:$G$2572,0),10))</f>
        <v>#N/A</v>
      </c>
      <c r="S625" s="13" t="s">
        <v>108</v>
      </c>
      <c r="T625" s="13" t="str">
        <f aca="false">"y"&amp;S625&amp;"y"</f>
        <v>y1_2_5y</v>
      </c>
      <c r="U625" s="13" t="str">
        <f aca="false">INDEX([1]Lista!$O$2:$S$206,MATCH(Лист1!T625,[1]Lista!$P$2:$P$206,0),3)</f>
        <v>Bråk - Jämföra bråk</v>
      </c>
      <c r="V625" s="13" t="str">
        <f aca="false">INDEX([1]Lista!$O$2:$S$206,MATCH(Лист1!T625,[1]Lista!$P$2:$P$206,0),4)</f>
        <v>T_1_2</v>
      </c>
      <c r="W625" s="13" t="str">
        <f aca="false">INDEX([1]Lista!$O$2:$S$206,MATCH(Лист1!T625,[1]Lista!$P$2:$P$206,0),5)</f>
        <v>Bråk</v>
      </c>
      <c r="X625" s="14" t="s">
        <v>32</v>
      </c>
    </row>
    <row r="626" customFormat="false" ht="35.05" hidden="false" customHeight="false" outlineLevel="0" collapsed="false">
      <c r="A626" s="7" t="n">
        <v>9789152302484</v>
      </c>
      <c r="B626" s="11" t="n">
        <v>2</v>
      </c>
      <c r="C626" s="11" t="s">
        <v>264</v>
      </c>
      <c r="D626" s="8" t="s">
        <v>265</v>
      </c>
      <c r="E626" s="8" t="s">
        <v>26</v>
      </c>
      <c r="F626" s="8" t="s">
        <v>293</v>
      </c>
      <c r="G626" s="8" t="s">
        <v>234</v>
      </c>
      <c r="H626" s="11" t="s">
        <v>235</v>
      </c>
      <c r="I626" s="11" t="n">
        <v>17</v>
      </c>
      <c r="J626" s="11" t="s">
        <v>33</v>
      </c>
      <c r="K626" s="10" t="str">
        <f aca="false">G626</f>
        <v>Röd kurs</v>
      </c>
      <c r="L626" s="11" t="s">
        <v>236</v>
      </c>
      <c r="M626" s="11" t="str">
        <f aca="false">B626&amp;"_"&amp;F626&amp;"_"&amp;H626&amp;"_"&amp;I626&amp;J626</f>
        <v>2_x2_4x_R_17a</v>
      </c>
      <c r="N626" s="11" t="str">
        <f aca="false">A626&amp;"-"&amp;B626&amp;"-"&amp;F626&amp;"-"&amp;H626&amp;"-"&amp;I626&amp;J626</f>
        <v>9789152302484-2-x2_4x-R-17a</v>
      </c>
      <c r="O626" s="13" t="s">
        <v>295</v>
      </c>
      <c r="P626" s="15"/>
      <c r="Q626" s="12" t="str">
        <f aca="false">INDEX([1]Freelancer!$A$1140:$J$2572,MATCH(Лист1!M626,[1]Freelancer!$G$1140:$G$2572,0),9)</f>
        <v>Använd konjugatregeln när du multiplicerar och skriver uttrycken utan parenteser. $(5 + a)(a - 5)$</v>
      </c>
      <c r="R626" s="8" t="e">
        <f aca="false">IF(INDEX([1]Freelancer!$A$1140:$J$2572,MATCH(Лист1!M626,[1]Freelancer!$G$1140:$G$2572,0),10)=0,"",INDEX([1]Freelancer!$A$1140:$J$2572,MATCH(Лист1!M626,[1]Freelancer!$G$1140:$G$2572,0),10))</f>
        <v>#N/A</v>
      </c>
      <c r="S626" s="13" t="s">
        <v>291</v>
      </c>
      <c r="T626" s="13" t="str">
        <f aca="false">"y"&amp;S626&amp;"y"</f>
        <v>y1_10_5y</v>
      </c>
      <c r="U626" s="13" t="str">
        <f aca="false">INDEX([1]Lista!$O$2:$S$206,MATCH(Лист1!T626,[1]Lista!$P$2:$P$206,0),3)</f>
        <v>Division</v>
      </c>
      <c r="V626" s="13" t="str">
        <f aca="false">INDEX([1]Lista!$O$2:$S$206,MATCH(Лист1!T626,[1]Lista!$P$2:$P$206,0),4)</f>
        <v>T_1_10</v>
      </c>
      <c r="W626" s="13" t="str">
        <f aca="false">INDEX([1]Lista!$O$2:$S$206,MATCH(Лист1!T626,[1]Lista!$P$2:$P$206,0),5)</f>
        <v>Olika räknemetoder</v>
      </c>
      <c r="X626" s="14" t="s">
        <v>32</v>
      </c>
    </row>
    <row r="627" customFormat="false" ht="35.05" hidden="false" customHeight="false" outlineLevel="0" collapsed="false">
      <c r="A627" s="7" t="n">
        <v>9789152302484</v>
      </c>
      <c r="B627" s="11" t="n">
        <v>2</v>
      </c>
      <c r="C627" s="11" t="s">
        <v>264</v>
      </c>
      <c r="D627" s="8" t="s">
        <v>265</v>
      </c>
      <c r="E627" s="8" t="s">
        <v>26</v>
      </c>
      <c r="F627" s="8" t="s">
        <v>293</v>
      </c>
      <c r="G627" s="8" t="s">
        <v>234</v>
      </c>
      <c r="H627" s="11" t="s">
        <v>235</v>
      </c>
      <c r="I627" s="11" t="n">
        <v>17</v>
      </c>
      <c r="J627" s="11" t="s">
        <v>36</v>
      </c>
      <c r="K627" s="10" t="str">
        <f aca="false">G627</f>
        <v>Röd kurs</v>
      </c>
      <c r="L627" s="11" t="s">
        <v>236</v>
      </c>
      <c r="M627" s="11" t="str">
        <f aca="false">B627&amp;"_"&amp;F627&amp;"_"&amp;H627&amp;"_"&amp;I627&amp;J627</f>
        <v>2_x2_4x_R_17b</v>
      </c>
      <c r="N627" s="11" t="str">
        <f aca="false">A627&amp;"-"&amp;B627&amp;"-"&amp;F627&amp;"-"&amp;H627&amp;"-"&amp;I627&amp;J627</f>
        <v>9789152302484-2-x2_4x-R-17b</v>
      </c>
      <c r="O627" s="13" t="s">
        <v>295</v>
      </c>
      <c r="P627" s="15"/>
      <c r="Q627" s="12" t="str">
        <f aca="false">INDEX([1]Freelancer!$A$1140:$J$2572,MATCH(Лист1!M627,[1]Freelancer!$G$1140:$G$2572,0),9)</f>
        <v>Använd konjugatregeln när du multiplicerar och skriver uttrycken utan parenteser. $(2x - 3)(3 + 2x)$</v>
      </c>
      <c r="R627" s="8" t="e">
        <f aca="false">IF(INDEX([1]Freelancer!$A$1140:$J$2572,MATCH(Лист1!M627,[1]Freelancer!$G$1140:$G$2572,0),10)=0,"",INDEX([1]Freelancer!$A$1140:$J$2572,MATCH(Лист1!M627,[1]Freelancer!$G$1140:$G$2572,0),10))</f>
        <v>#N/A</v>
      </c>
      <c r="S627" s="13" t="s">
        <v>116</v>
      </c>
      <c r="T627" s="13" t="str">
        <f aca="false">"y"&amp;S627&amp;"y"</f>
        <v>y3_1_6y</v>
      </c>
      <c r="U627" s="13" t="str">
        <f aca="false">INDEX([1]Lista!$O$2:$S$206,MATCH(Лист1!T627,[1]Lista!$P$2:$P$206,0),3)</f>
        <v>Sannolikhetslära - Kombinatorik</v>
      </c>
      <c r="V627" s="13" t="str">
        <f aca="false">INDEX([1]Lista!$O$2:$S$206,MATCH(Лист1!T627,[1]Lista!$P$2:$P$206,0),4)</f>
        <v>SS_3_1</v>
      </c>
      <c r="W627" s="13" t="str">
        <f aca="false">INDEX([1]Lista!$O$2:$S$206,MATCH(Лист1!T627,[1]Lista!$P$2:$P$206,0),5)</f>
        <v>Sannolikhetslära</v>
      </c>
      <c r="X627" s="14" t="s">
        <v>32</v>
      </c>
    </row>
    <row r="628" customFormat="false" ht="35.05" hidden="false" customHeight="false" outlineLevel="0" collapsed="false">
      <c r="A628" s="7" t="n">
        <v>9789152302484</v>
      </c>
      <c r="B628" s="11" t="n">
        <v>2</v>
      </c>
      <c r="C628" s="11" t="s">
        <v>264</v>
      </c>
      <c r="D628" s="8" t="s">
        <v>265</v>
      </c>
      <c r="E628" s="8" t="s">
        <v>26</v>
      </c>
      <c r="F628" s="8" t="s">
        <v>293</v>
      </c>
      <c r="G628" s="8" t="s">
        <v>234</v>
      </c>
      <c r="H628" s="11" t="s">
        <v>235</v>
      </c>
      <c r="I628" s="11" t="n">
        <v>17</v>
      </c>
      <c r="J628" s="11" t="s">
        <v>38</v>
      </c>
      <c r="K628" s="10" t="str">
        <f aca="false">G628</f>
        <v>Röd kurs</v>
      </c>
      <c r="L628" s="11" t="s">
        <v>236</v>
      </c>
      <c r="M628" s="11" t="str">
        <f aca="false">B628&amp;"_"&amp;F628&amp;"_"&amp;H628&amp;"_"&amp;I628&amp;J628</f>
        <v>2_x2_4x_R_17c</v>
      </c>
      <c r="N628" s="11" t="str">
        <f aca="false">A628&amp;"-"&amp;B628&amp;"-"&amp;F628&amp;"-"&amp;H628&amp;"-"&amp;I628&amp;J628</f>
        <v>9789152302484-2-x2_4x-R-17c</v>
      </c>
      <c r="O628" s="13" t="s">
        <v>295</v>
      </c>
      <c r="P628" s="15"/>
      <c r="Q628" s="12" t="str">
        <f aca="false">INDEX([1]Freelancer!$A$1140:$J$2572,MATCH(Лист1!M628,[1]Freelancer!$G$1140:$G$2572,0),9)</f>
        <v>Använd konjugatregeln när du multiplicerar och skriver uttrycken utan parenteser. $(10y + 8x)(8x - 10y)$</v>
      </c>
      <c r="R628" s="8" t="e">
        <f aca="false">IF(INDEX([1]Freelancer!$A$1140:$J$2572,MATCH(Лист1!M628,[1]Freelancer!$G$1140:$G$2572,0),10)=0,"",INDEX([1]Freelancer!$A$1140:$J$2572,MATCH(Лист1!M628,[1]Freelancer!$G$1140:$G$2572,0),10))</f>
        <v>#N/A</v>
      </c>
      <c r="S628" s="13" t="s">
        <v>269</v>
      </c>
      <c r="T628" s="13" t="str">
        <f aca="false">"y"&amp;S628&amp;"y"</f>
        <v>y2_19_9y</v>
      </c>
      <c r="U628" s="13" t="str">
        <f aca="false">INDEX([1]Lista!$O$2:$S$206,MATCH(Лист1!T628,[1]Lista!$P$2:$P$206,0),3)</f>
        <v>Procent - Förändringsfaktor</v>
      </c>
      <c r="V628" s="13" t="str">
        <f aca="false">INDEX([1]Lista!$O$2:$S$206,MATCH(Лист1!T628,[1]Lista!$P$2:$P$206,0),4)</f>
        <v>SF_2_19</v>
      </c>
      <c r="W628" s="13" t="str">
        <f aca="false">INDEX([1]Lista!$O$2:$S$206,MATCH(Лист1!T628,[1]Lista!$P$2:$P$206,0),5)</f>
        <v>Procent</v>
      </c>
      <c r="X628" s="14" t="s">
        <v>32</v>
      </c>
    </row>
    <row r="629" customFormat="false" ht="15.65" hidden="false" customHeight="false" outlineLevel="0" collapsed="false">
      <c r="A629" s="7" t="n">
        <v>9789152302484</v>
      </c>
      <c r="B629" s="11" t="n">
        <v>2</v>
      </c>
      <c r="C629" s="11" t="s">
        <v>264</v>
      </c>
      <c r="D629" s="8" t="s">
        <v>265</v>
      </c>
      <c r="E629" s="8" t="s">
        <v>26</v>
      </c>
      <c r="F629" s="8" t="s">
        <v>293</v>
      </c>
      <c r="G629" s="8" t="s">
        <v>234</v>
      </c>
      <c r="H629" s="11" t="s">
        <v>235</v>
      </c>
      <c r="I629" s="11" t="n">
        <v>18</v>
      </c>
      <c r="J629" s="11" t="s">
        <v>33</v>
      </c>
      <c r="K629" s="10" t="str">
        <f aca="false">G629</f>
        <v>Röd kurs</v>
      </c>
      <c r="L629" s="11" t="s">
        <v>236</v>
      </c>
      <c r="M629" s="11" t="str">
        <f aca="false">B629&amp;"_"&amp;F629&amp;"_"&amp;H629&amp;"_"&amp;I629&amp;J629</f>
        <v>2_x2_4x_R_18a</v>
      </c>
      <c r="N629" s="11" t="str">
        <f aca="false">A629&amp;"-"&amp;B629&amp;"-"&amp;F629&amp;"-"&amp;H629&amp;"-"&amp;I629&amp;J629</f>
        <v>9789152302484-2-x2_4x-R-18a</v>
      </c>
      <c r="O629" s="13" t="s">
        <v>295</v>
      </c>
      <c r="P629" s="15"/>
      <c r="Q629" s="12" t="str">
        <f aca="false">INDEX([1]Freelancer!$A$1140:$J$2572,MATCH(Лист1!M629,[1]Freelancer!$G$1140:$G$2572,0),9)</f>
        <v>Beräkna $52 \cdot 48$</v>
      </c>
      <c r="R629" s="8" t="e">
        <f aca="false">IF(INDEX([1]Freelancer!$A$1140:$J$2572,MATCH(Лист1!M629,[1]Freelancer!$G$1140:$G$2572,0),10)=0,"",INDEX([1]Freelancer!$A$1140:$J$2572,MATCH(Лист1!M629,[1]Freelancer!$G$1140:$G$2572,0),10))</f>
        <v>#N/A</v>
      </c>
      <c r="S629" s="13" t="s">
        <v>113</v>
      </c>
      <c r="T629" s="13" t="str">
        <f aca="false">"y"&amp;S629&amp;"y"</f>
        <v>y2_19_7y</v>
      </c>
      <c r="U629" s="13" t="str">
        <f aca="false">INDEX([1]Lista!$O$2:$S$206,MATCH(Лист1!T629,[1]Lista!$P$2:$P$206,0),3)</f>
        <v>Procent - Olika typer av lån</v>
      </c>
      <c r="V629" s="13" t="str">
        <f aca="false">INDEX([1]Lista!$O$2:$S$206,MATCH(Лист1!T629,[1]Lista!$P$2:$P$206,0),4)</f>
        <v>SF_2_19</v>
      </c>
      <c r="W629" s="13" t="str">
        <f aca="false">INDEX([1]Lista!$O$2:$S$206,MATCH(Лист1!T629,[1]Lista!$P$2:$P$206,0),5)</f>
        <v>Procent</v>
      </c>
      <c r="X629" s="14" t="s">
        <v>32</v>
      </c>
    </row>
    <row r="630" customFormat="false" ht="15.65" hidden="false" customHeight="false" outlineLevel="0" collapsed="false">
      <c r="A630" s="7" t="n">
        <v>9789152302484</v>
      </c>
      <c r="B630" s="11" t="n">
        <v>2</v>
      </c>
      <c r="C630" s="11" t="s">
        <v>264</v>
      </c>
      <c r="D630" s="8" t="s">
        <v>265</v>
      </c>
      <c r="E630" s="8" t="s">
        <v>26</v>
      </c>
      <c r="F630" s="8" t="s">
        <v>293</v>
      </c>
      <c r="G630" s="8" t="s">
        <v>234</v>
      </c>
      <c r="H630" s="11" t="s">
        <v>235</v>
      </c>
      <c r="I630" s="11" t="n">
        <v>18</v>
      </c>
      <c r="J630" s="11" t="s">
        <v>36</v>
      </c>
      <c r="K630" s="10" t="str">
        <f aca="false">G630</f>
        <v>Röd kurs</v>
      </c>
      <c r="L630" s="11" t="s">
        <v>236</v>
      </c>
      <c r="M630" s="11" t="str">
        <f aca="false">B630&amp;"_"&amp;F630&amp;"_"&amp;H630&amp;"_"&amp;I630&amp;J630</f>
        <v>2_x2_4x_R_18b</v>
      </c>
      <c r="N630" s="11" t="str">
        <f aca="false">A630&amp;"-"&amp;B630&amp;"-"&amp;F630&amp;"-"&amp;H630&amp;"-"&amp;I630&amp;J630</f>
        <v>9789152302484-2-x2_4x-R-18b</v>
      </c>
      <c r="O630" s="13" t="s">
        <v>261</v>
      </c>
      <c r="P630" s="15"/>
      <c r="Q630" s="12" t="str">
        <f aca="false">INDEX([1]Freelancer!$A$1140:$J$2572,MATCH(Лист1!M630,[1]Freelancer!$G$1140:$G$2572,0),9)</f>
        <v>Beräkna $36 \cdot 44$</v>
      </c>
      <c r="R630" s="8" t="e">
        <f aca="false">IF(INDEX([1]Freelancer!$A$1140:$J$2572,MATCH(Лист1!M630,[1]Freelancer!$G$1140:$G$2572,0),10)=0,"",INDEX([1]Freelancer!$A$1140:$J$2572,MATCH(Лист1!M630,[1]Freelancer!$G$1140:$G$2572,0),10))</f>
        <v>#N/A</v>
      </c>
      <c r="S630" s="13" t="s">
        <v>56</v>
      </c>
      <c r="T630" s="13" t="str">
        <f aca="false">"y"&amp;S630&amp;"y"</f>
        <v>y3_1_11y</v>
      </c>
      <c r="U630" s="13" t="str">
        <f aca="false">INDEX([1]Lista!$O$2:$S$206,MATCH(Лист1!T630,[1]Lista!$P$2:$P$206,0),3)</f>
        <v>Sannolikhetslära - Pascals triangel</v>
      </c>
      <c r="V630" s="13" t="str">
        <f aca="false">INDEX([1]Lista!$O$2:$S$206,MATCH(Лист1!T630,[1]Lista!$P$2:$P$206,0),4)</f>
        <v>SS_3_1</v>
      </c>
      <c r="W630" s="13" t="str">
        <f aca="false">INDEX([1]Lista!$O$2:$S$206,MATCH(Лист1!T630,[1]Lista!$P$2:$P$206,0),5)</f>
        <v>Sannolikhetslära</v>
      </c>
      <c r="X630" s="14" t="s">
        <v>32</v>
      </c>
    </row>
    <row r="631" customFormat="false" ht="15.65" hidden="false" customHeight="false" outlineLevel="0" collapsed="false">
      <c r="A631" s="7" t="n">
        <v>9789152302484</v>
      </c>
      <c r="B631" s="11" t="n">
        <v>2</v>
      </c>
      <c r="C631" s="11" t="s">
        <v>264</v>
      </c>
      <c r="D631" s="8" t="s">
        <v>265</v>
      </c>
      <c r="E631" s="8" t="s">
        <v>26</v>
      </c>
      <c r="F631" s="8" t="s">
        <v>293</v>
      </c>
      <c r="G631" s="8" t="s">
        <v>234</v>
      </c>
      <c r="H631" s="11" t="s">
        <v>235</v>
      </c>
      <c r="I631" s="11" t="n">
        <v>18</v>
      </c>
      <c r="J631" s="11" t="s">
        <v>38</v>
      </c>
      <c r="K631" s="10" t="str">
        <f aca="false">G631</f>
        <v>Röd kurs</v>
      </c>
      <c r="L631" s="11" t="s">
        <v>236</v>
      </c>
      <c r="M631" s="11" t="str">
        <f aca="false">B631&amp;"_"&amp;F631&amp;"_"&amp;H631&amp;"_"&amp;I631&amp;J631</f>
        <v>2_x2_4x_R_18c</v>
      </c>
      <c r="N631" s="11" t="str">
        <f aca="false">A631&amp;"-"&amp;B631&amp;"-"&amp;F631&amp;"-"&amp;H631&amp;"-"&amp;I631&amp;J631</f>
        <v>9789152302484-2-x2_4x-R-18c</v>
      </c>
      <c r="O631" s="13" t="s">
        <v>261</v>
      </c>
      <c r="P631" s="15"/>
      <c r="Q631" s="12" t="str">
        <f aca="false">INDEX([1]Freelancer!$A$1140:$J$2572,MATCH(Лист1!M631,[1]Freelancer!$G$1140:$G$2572,0),9)</f>
        <v>Beräkna $117 \cdot 123$</v>
      </c>
      <c r="R631" s="8" t="e">
        <f aca="false">IF(INDEX([1]Freelancer!$A$1140:$J$2572,MATCH(Лист1!M631,[1]Freelancer!$G$1140:$G$2572,0),10)=0,"",INDEX([1]Freelancer!$A$1140:$J$2572,MATCH(Лист1!M631,[1]Freelancer!$G$1140:$G$2572,0),10))</f>
        <v>#N/A</v>
      </c>
      <c r="S631" s="13" t="s">
        <v>113</v>
      </c>
      <c r="T631" s="13" t="str">
        <f aca="false">"y"&amp;S631&amp;"y"</f>
        <v>y2_19_7y</v>
      </c>
      <c r="U631" s="13" t="str">
        <f aca="false">INDEX([1]Lista!$O$2:$S$206,MATCH(Лист1!T631,[1]Lista!$P$2:$P$206,0),3)</f>
        <v>Procent - Olika typer av lån</v>
      </c>
      <c r="V631" s="13" t="str">
        <f aca="false">INDEX([1]Lista!$O$2:$S$206,MATCH(Лист1!T631,[1]Lista!$P$2:$P$206,0),4)</f>
        <v>SF_2_19</v>
      </c>
      <c r="W631" s="13" t="str">
        <f aca="false">INDEX([1]Lista!$O$2:$S$206,MATCH(Лист1!T631,[1]Lista!$P$2:$P$206,0),5)</f>
        <v>Procent</v>
      </c>
      <c r="X631" s="14" t="s">
        <v>32</v>
      </c>
    </row>
    <row r="632" customFormat="false" ht="15.65" hidden="false" customHeight="false" outlineLevel="0" collapsed="false">
      <c r="A632" s="7" t="n">
        <v>9789152302484</v>
      </c>
      <c r="B632" s="11" t="n">
        <v>2</v>
      </c>
      <c r="C632" s="11" t="s">
        <v>264</v>
      </c>
      <c r="D632" s="8" t="s">
        <v>265</v>
      </c>
      <c r="E632" s="8" t="s">
        <v>26</v>
      </c>
      <c r="F632" s="8" t="s">
        <v>293</v>
      </c>
      <c r="G632" s="8" t="s">
        <v>234</v>
      </c>
      <c r="H632" s="11" t="s">
        <v>235</v>
      </c>
      <c r="I632" s="11" t="n">
        <v>19</v>
      </c>
      <c r="J632" s="11" t="s">
        <v>33</v>
      </c>
      <c r="K632" s="10" t="str">
        <f aca="false">G632</f>
        <v>Röd kurs</v>
      </c>
      <c r="L632" s="11" t="s">
        <v>236</v>
      </c>
      <c r="M632" s="11" t="str">
        <f aca="false">B632&amp;"_"&amp;F632&amp;"_"&amp;H632&amp;"_"&amp;I632&amp;J632</f>
        <v>2_x2_4x_R_19a</v>
      </c>
      <c r="N632" s="11" t="str">
        <f aca="false">A632&amp;"-"&amp;B632&amp;"-"&amp;F632&amp;"-"&amp;H632&amp;"-"&amp;I632&amp;J632</f>
        <v>9789152302484-2-x2_4x-R-19a</v>
      </c>
      <c r="O632" s="13" t="s">
        <v>261</v>
      </c>
      <c r="P632" s="15"/>
      <c r="Q632" s="12" t="str">
        <f aca="false">INDEX([1]Freelancer!$A$1140:$J$2572,MATCH(Лист1!M632,[1]Freelancer!$G$1140:$G$2572,0),9)</f>
        <v>Beräkna $65 \cdot 55$</v>
      </c>
      <c r="R632" s="8" t="e">
        <f aca="false">IF(INDEX([1]Freelancer!$A$1140:$J$2572,MATCH(Лист1!M632,[1]Freelancer!$G$1140:$G$2572,0),10)=0,"",INDEX([1]Freelancer!$A$1140:$J$2572,MATCH(Лист1!M632,[1]Freelancer!$G$1140:$G$2572,0),10))</f>
        <v>#N/A</v>
      </c>
      <c r="S632" s="13" t="s">
        <v>90</v>
      </c>
      <c r="T632" s="13" t="str">
        <f aca="false">"y"&amp;S632&amp;"y"</f>
        <v>y2_24y</v>
      </c>
      <c r="U632" s="13" t="str">
        <f aca="false">INDEX([1]Lista!$O$2:$S$206,MATCH(Лист1!T632,[1]Lista!$P$2:$P$206,0),3)</f>
        <v>Variabler och uttryck</v>
      </c>
      <c r="V632" s="13" t="str">
        <f aca="false">INDEX([1]Lista!$O$2:$S$206,MATCH(Лист1!T632,[1]Lista!$P$2:$P$206,0),4)</f>
        <v>SF_2_24</v>
      </c>
      <c r="W632" s="13" t="str">
        <f aca="false">INDEX([1]Lista!$O$2:$S$206,MATCH(Лист1!T632,[1]Lista!$P$2:$P$206,0),5)</f>
        <v>Variabler och uttryck</v>
      </c>
      <c r="X632" s="14" t="s">
        <v>32</v>
      </c>
    </row>
    <row r="633" customFormat="false" ht="15.65" hidden="false" customHeight="false" outlineLevel="0" collapsed="false">
      <c r="A633" s="7" t="n">
        <v>9789152302484</v>
      </c>
      <c r="B633" s="11" t="n">
        <v>2</v>
      </c>
      <c r="C633" s="11" t="s">
        <v>264</v>
      </c>
      <c r="D633" s="8" t="s">
        <v>265</v>
      </c>
      <c r="E633" s="8" t="s">
        <v>26</v>
      </c>
      <c r="F633" s="8" t="s">
        <v>293</v>
      </c>
      <c r="G633" s="8" t="s">
        <v>234</v>
      </c>
      <c r="H633" s="11" t="s">
        <v>235</v>
      </c>
      <c r="I633" s="11" t="n">
        <v>19</v>
      </c>
      <c r="J633" s="11" t="s">
        <v>36</v>
      </c>
      <c r="K633" s="10" t="str">
        <f aca="false">G633</f>
        <v>Röd kurs</v>
      </c>
      <c r="L633" s="11" t="s">
        <v>236</v>
      </c>
      <c r="M633" s="11" t="str">
        <f aca="false">B633&amp;"_"&amp;F633&amp;"_"&amp;H633&amp;"_"&amp;I633&amp;J633</f>
        <v>2_x2_4x_R_19b</v>
      </c>
      <c r="N633" s="11" t="str">
        <f aca="false">A633&amp;"-"&amp;B633&amp;"-"&amp;F633&amp;"-"&amp;H633&amp;"-"&amp;I633&amp;J633</f>
        <v>9789152302484-2-x2_4x-R-19b</v>
      </c>
      <c r="O633" s="13" t="s">
        <v>261</v>
      </c>
      <c r="P633" s="15"/>
      <c r="Q633" s="12" t="str">
        <f aca="false">INDEX([1]Freelancer!$A$1140:$J$2572,MATCH(Лист1!M633,[1]Freelancer!$G$1140:$G$2572,0),9)</f>
        <v>Beräkna $204 \cdot 196$</v>
      </c>
      <c r="R633" s="8" t="e">
        <f aca="false">IF(INDEX([1]Freelancer!$A$1140:$J$2572,MATCH(Лист1!M633,[1]Freelancer!$G$1140:$G$2572,0),10)=0,"",INDEX([1]Freelancer!$A$1140:$J$2572,MATCH(Лист1!M633,[1]Freelancer!$G$1140:$G$2572,0),10))</f>
        <v>#N/A</v>
      </c>
      <c r="S633" s="13" t="s">
        <v>223</v>
      </c>
      <c r="T633" s="13" t="str">
        <f aca="false">"y"&amp;S633&amp;"y"</f>
        <v>y3_1y</v>
      </c>
      <c r="U633" s="13" t="str">
        <f aca="false">INDEX([1]Lista!$O$2:$S$206,MATCH(Лист1!T633,[1]Lista!$P$2:$P$206,0),3)</f>
        <v>Sannolikhetslära</v>
      </c>
      <c r="V633" s="13" t="str">
        <f aca="false">INDEX([1]Lista!$O$2:$S$206,MATCH(Лист1!T633,[1]Lista!$P$2:$P$206,0),4)</f>
        <v>SS_3_1</v>
      </c>
      <c r="W633" s="13" t="str">
        <f aca="false">INDEX([1]Lista!$O$2:$S$206,MATCH(Лист1!T633,[1]Lista!$P$2:$P$206,0),5)</f>
        <v>Sannolikhetslära</v>
      </c>
      <c r="X633" s="14" t="s">
        <v>32</v>
      </c>
    </row>
    <row r="634" customFormat="false" ht="15.65" hidden="false" customHeight="false" outlineLevel="0" collapsed="false">
      <c r="A634" s="7" t="n">
        <v>9789152302484</v>
      </c>
      <c r="B634" s="11" t="n">
        <v>2</v>
      </c>
      <c r="C634" s="11" t="s">
        <v>264</v>
      </c>
      <c r="D634" s="8" t="s">
        <v>265</v>
      </c>
      <c r="E634" s="8" t="s">
        <v>26</v>
      </c>
      <c r="F634" s="8" t="s">
        <v>293</v>
      </c>
      <c r="G634" s="8" t="s">
        <v>234</v>
      </c>
      <c r="H634" s="11" t="s">
        <v>235</v>
      </c>
      <c r="I634" s="11" t="n">
        <v>19</v>
      </c>
      <c r="J634" s="11" t="s">
        <v>38</v>
      </c>
      <c r="K634" s="10" t="str">
        <f aca="false">G634</f>
        <v>Röd kurs</v>
      </c>
      <c r="L634" s="11" t="s">
        <v>236</v>
      </c>
      <c r="M634" s="11" t="str">
        <f aca="false">B634&amp;"_"&amp;F634&amp;"_"&amp;H634&amp;"_"&amp;I634&amp;J634</f>
        <v>2_x2_4x_R_19c</v>
      </c>
      <c r="N634" s="11" t="str">
        <f aca="false">A634&amp;"-"&amp;B634&amp;"-"&amp;F634&amp;"-"&amp;H634&amp;"-"&amp;I634&amp;J634</f>
        <v>9789152302484-2-x2_4x-R-19c</v>
      </c>
      <c r="O634" s="13" t="s">
        <v>261</v>
      </c>
      <c r="P634" s="15"/>
      <c r="Q634" s="12" t="str">
        <f aca="false">INDEX([1]Freelancer!$A$1140:$J$2572,MATCH(Лист1!M634,[1]Freelancer!$G$1140:$G$2572,0),9)</f>
        <v>Beräkna $2900 \cdot 3100$</v>
      </c>
      <c r="R634" s="8" t="e">
        <f aca="false">IF(INDEX([1]Freelancer!$A$1140:$J$2572,MATCH(Лист1!M634,[1]Freelancer!$G$1140:$G$2572,0),10)=0,"",INDEX([1]Freelancer!$A$1140:$J$2572,MATCH(Лист1!M634,[1]Freelancer!$G$1140:$G$2572,0),10))</f>
        <v>#N/A</v>
      </c>
      <c r="S634" s="13" t="s">
        <v>225</v>
      </c>
      <c r="T634" s="13" t="str">
        <f aca="false">"y"&amp;S634&amp;"y"</f>
        <v>y1_17_7y</v>
      </c>
      <c r="U634" s="13" t="str">
        <f aca="false">INDEX([1]Lista!$O$2:$S$206,MATCH(Лист1!T634,[1]Lista!$P$2:$P$206,0),3)</f>
        <v>Tal - Primtal och delbarhet</v>
      </c>
      <c r="V634" s="13" t="str">
        <f aca="false">INDEX([1]Lista!$O$2:$S$206,MATCH(Лист1!T634,[1]Lista!$P$2:$P$206,0),4)</f>
        <v>T_1_17</v>
      </c>
      <c r="W634" s="13" t="str">
        <f aca="false">INDEX([1]Lista!$O$2:$S$206,MATCH(Лист1!T634,[1]Lista!$P$2:$P$206,0),5)</f>
        <v>Tal</v>
      </c>
      <c r="X634" s="14" t="s">
        <v>32</v>
      </c>
    </row>
    <row r="635" customFormat="false" ht="79.85" hidden="false" customHeight="false" outlineLevel="0" collapsed="false">
      <c r="A635" s="7" t="n">
        <v>9789152302484</v>
      </c>
      <c r="B635" s="11" t="n">
        <v>2</v>
      </c>
      <c r="C635" s="11" t="s">
        <v>264</v>
      </c>
      <c r="D635" s="8" t="s">
        <v>265</v>
      </c>
      <c r="E635" s="8" t="s">
        <v>26</v>
      </c>
      <c r="F635" s="8" t="s">
        <v>293</v>
      </c>
      <c r="G635" s="8" t="s">
        <v>234</v>
      </c>
      <c r="H635" s="11" t="s">
        <v>235</v>
      </c>
      <c r="I635" s="11" t="n">
        <v>20</v>
      </c>
      <c r="J635" s="11"/>
      <c r="K635" s="10" t="str">
        <f aca="false">G635</f>
        <v>Röd kurs</v>
      </c>
      <c r="L635" s="11" t="s">
        <v>236</v>
      </c>
      <c r="M635" s="11" t="str">
        <f aca="false">B635&amp;"_"&amp;F635&amp;"_"&amp;H635&amp;"_"&amp;I635&amp;J635</f>
        <v>2_x2_4x_R_20</v>
      </c>
      <c r="N635" s="11" t="str">
        <f aca="false">A635&amp;"-"&amp;B635&amp;"-"&amp;F635&amp;"-"&amp;H635&amp;"-"&amp;I635&amp;J635</f>
        <v>9789152302484-2-x2_4x-R-20</v>
      </c>
      <c r="O635" s="13" t="s">
        <v>261</v>
      </c>
      <c r="P635" s="15"/>
      <c r="Q635" s="12" t="str">
        <f aca="false">INDEX([1]Freelancer!$A$1140:$J$2572,MATCH(Лист1!M635,[1]Freelancer!$G$1140:$G$2572,0),9)</f>
        <v>Ta tre på varandra följande tal, t.ex. $12, 13$ och $14$. Om man beräknar differensen mellan kvadraten på det mellersta talet och produkten av det minsta och det största talet får man $13^2 - 12 \cdot 14 = 1$. Pröva på samma sätt med tre andra tal som följer på varann. Blir det samma svar?</v>
      </c>
      <c r="R635" s="8" t="e">
        <f aca="false">IF(INDEX([1]Freelancer!$A$1140:$J$2572,MATCH(Лист1!M635,[1]Freelancer!$G$1140:$G$2572,0),10)=0,"",INDEX([1]Freelancer!$A$1140:$J$2572,MATCH(Лист1!M635,[1]Freelancer!$G$1140:$G$2572,0),10))</f>
        <v>#N/A</v>
      </c>
      <c r="S635" s="13" t="s">
        <v>129</v>
      </c>
      <c r="T635" s="13" t="str">
        <f aca="false">"y"&amp;S635&amp;"y"</f>
        <v>y4_18_8y</v>
      </c>
      <c r="U635" s="13" t="str">
        <f aca="false">INDEX([1]Lista!$O$2:$S$206,MATCH(Лист1!T635,[1]Lista!$P$2:$P$206,0),3)</f>
        <v>Satser &amp; bevis - Topptriangelsatsen &amp; transversalsatsen</v>
      </c>
      <c r="V635" s="13" t="str">
        <f aca="false">INDEX([1]Lista!$O$2:$S$206,MATCH(Лист1!T635,[1]Lista!$P$2:$P$206,0),4)</f>
        <v>G_4_18</v>
      </c>
      <c r="W635" s="13" t="str">
        <f aca="false">INDEX([1]Lista!$O$2:$S$206,MATCH(Лист1!T635,[1]Lista!$P$2:$P$206,0),5)</f>
        <v>Satser &amp; bevis</v>
      </c>
      <c r="X635" s="14" t="s">
        <v>32</v>
      </c>
    </row>
    <row r="636" customFormat="false" ht="35.05" hidden="false" customHeight="false" outlineLevel="0" collapsed="false">
      <c r="A636" s="7" t="n">
        <v>9789152302484</v>
      </c>
      <c r="B636" s="11" t="n">
        <v>2</v>
      </c>
      <c r="C636" s="11" t="s">
        <v>264</v>
      </c>
      <c r="D636" s="8" t="s">
        <v>265</v>
      </c>
      <c r="E636" s="8" t="s">
        <v>26</v>
      </c>
      <c r="F636" s="8" t="s">
        <v>293</v>
      </c>
      <c r="G636" s="8" t="s">
        <v>234</v>
      </c>
      <c r="H636" s="11" t="s">
        <v>235</v>
      </c>
      <c r="I636" s="11" t="n">
        <v>21</v>
      </c>
      <c r="J636" s="11"/>
      <c r="K636" s="10" t="str">
        <f aca="false">G636</f>
        <v>Röd kurs</v>
      </c>
      <c r="L636" s="11" t="s">
        <v>236</v>
      </c>
      <c r="M636" s="11" t="str">
        <f aca="false">B636&amp;"_"&amp;F636&amp;"_"&amp;H636&amp;"_"&amp;I636&amp;J636</f>
        <v>2_x2_4x_R_21</v>
      </c>
      <c r="N636" s="11" t="str">
        <f aca="false">A636&amp;"-"&amp;B636&amp;"-"&amp;F636&amp;"-"&amp;H636&amp;"-"&amp;I636&amp;J636</f>
        <v>9789152302484-2-x2_4x-R-21</v>
      </c>
      <c r="O636" s="13" t="s">
        <v>261</v>
      </c>
      <c r="P636" s="15"/>
      <c r="Q636" s="12" t="str">
        <f aca="false">INDEX([1]Freelancer!$A$1140:$J$2572,MATCH(Лист1!M636,[1]Freelancer!$G$1140:$G$2572,0),9)</f>
        <v>Kalla talen för $(a - 1)$, a och $(a + 1)$ och visa att regeln i uppgift 20 stämmer för alla $a$.</v>
      </c>
      <c r="R636" s="8" t="e">
        <f aca="false">IF(INDEX([1]Freelancer!$A$1140:$J$2572,MATCH(Лист1!M636,[1]Freelancer!$G$1140:$G$2572,0),10)=0,"",INDEX([1]Freelancer!$A$1140:$J$2572,MATCH(Лист1!M636,[1]Freelancer!$G$1140:$G$2572,0),10))</f>
        <v>#N/A</v>
      </c>
      <c r="S636" s="13" t="s">
        <v>277</v>
      </c>
      <c r="T636" s="13" t="str">
        <f aca="false">"y"&amp;S636&amp;"y"</f>
        <v>y1_18y</v>
      </c>
      <c r="U636" s="13" t="str">
        <f aca="false">INDEX([1]Lista!$O$2:$S$206,MATCH(Лист1!T636,[1]Lista!$P$2:$P$206,0),3)</f>
        <v>Talform</v>
      </c>
      <c r="V636" s="13" t="str">
        <f aca="false">INDEX([1]Lista!$O$2:$S$206,MATCH(Лист1!T636,[1]Lista!$P$2:$P$206,0),4)</f>
        <v>T_1_18</v>
      </c>
      <c r="W636" s="13" t="str">
        <f aca="false">INDEX([1]Lista!$O$2:$S$206,MATCH(Лист1!T636,[1]Lista!$P$2:$P$206,0),5)</f>
        <v>Talform</v>
      </c>
      <c r="X636" s="14" t="s">
        <v>32</v>
      </c>
    </row>
    <row r="637" customFormat="false" ht="46.25" hidden="false" customHeight="false" outlineLevel="0" collapsed="false">
      <c r="A637" s="7" t="n">
        <v>9789152302484</v>
      </c>
      <c r="B637" s="11" t="n">
        <v>2</v>
      </c>
      <c r="C637" s="11" t="s">
        <v>264</v>
      </c>
      <c r="D637" s="8" t="s">
        <v>265</v>
      </c>
      <c r="E637" s="8" t="s">
        <v>26</v>
      </c>
      <c r="F637" s="8" t="s">
        <v>293</v>
      </c>
      <c r="G637" s="8" t="s">
        <v>234</v>
      </c>
      <c r="H637" s="11" t="s">
        <v>235</v>
      </c>
      <c r="I637" s="11" t="n">
        <v>22</v>
      </c>
      <c r="J637" s="11"/>
      <c r="K637" s="10" t="str">
        <f aca="false">G637</f>
        <v>Röd kurs</v>
      </c>
      <c r="L637" s="11" t="s">
        <v>236</v>
      </c>
      <c r="M637" s="11" t="str">
        <f aca="false">B637&amp;"_"&amp;F637&amp;"_"&amp;H637&amp;"_"&amp;I637&amp;J637</f>
        <v>2_x2_4x_R_22</v>
      </c>
      <c r="N637" s="11" t="str">
        <f aca="false">A637&amp;"-"&amp;B637&amp;"-"&amp;F637&amp;"-"&amp;H637&amp;"-"&amp;I637&amp;J637</f>
        <v>9789152302484-2-x2_4x-R-22</v>
      </c>
      <c r="O637" s="13" t="s">
        <v>261</v>
      </c>
      <c r="P637" s="15"/>
      <c r="Q637" s="12" t="str">
        <f aca="false">INDEX([1]Freelancer!$A$1140:$J$2572,MATCH(Лист1!M637,[1]Freelancer!$G$1140:$G$2572,0),9)</f>
        <v>I en rätvinklig triangel är längden av hypotenusan och en av kateterna 25 cm. Den andra kateten är 5 cm. Hur långa är triangelns sidor?</v>
      </c>
      <c r="R637" s="8" t="e">
        <f aca="false">IF(INDEX([1]Freelancer!$A$1140:$J$2572,MATCH(Лист1!M637,[1]Freelancer!$G$1140:$G$2572,0),10)=0,"",INDEX([1]Freelancer!$A$1140:$J$2572,MATCH(Лист1!M637,[1]Freelancer!$G$1140:$G$2572,0),10))</f>
        <v>#N/A</v>
      </c>
      <c r="S637" s="13" t="s">
        <v>296</v>
      </c>
      <c r="T637" s="13" t="str">
        <f aca="false">"y"&amp;S637&amp;"y"</f>
        <v>y1_4_5y</v>
      </c>
      <c r="U637" s="13" t="str">
        <f aca="false">INDEX([1]Lista!$O$2:$S$206,MATCH(Лист1!T637,[1]Lista!$P$2:$P$206,0),3)</f>
        <v>Ekvationslösning - Med faktorisering</v>
      </c>
      <c r="V637" s="13" t="str">
        <f aca="false">INDEX([1]Lista!$O$2:$S$206,MATCH(Лист1!T637,[1]Lista!$P$2:$P$206,0),4)</f>
        <v>T_1_4</v>
      </c>
      <c r="W637" s="13" t="str">
        <f aca="false">INDEX([1]Lista!$O$2:$S$206,MATCH(Лист1!T637,[1]Lista!$P$2:$P$206,0),5)</f>
        <v>Ekvationslösning</v>
      </c>
      <c r="X637" s="14" t="s">
        <v>32</v>
      </c>
    </row>
    <row r="638" customFormat="false" ht="35.05" hidden="false" customHeight="false" outlineLevel="0" collapsed="false">
      <c r="A638" s="7" t="n">
        <v>9789152302484</v>
      </c>
      <c r="B638" s="11" t="n">
        <v>2</v>
      </c>
      <c r="C638" s="11" t="s">
        <v>264</v>
      </c>
      <c r="D638" s="8" t="s">
        <v>265</v>
      </c>
      <c r="E638" s="8" t="s">
        <v>26</v>
      </c>
      <c r="F638" s="8" t="s">
        <v>293</v>
      </c>
      <c r="G638" s="8" t="s">
        <v>234</v>
      </c>
      <c r="H638" s="11" t="s">
        <v>235</v>
      </c>
      <c r="I638" s="11" t="n">
        <v>23</v>
      </c>
      <c r="J638" s="11"/>
      <c r="K638" s="10" t="str">
        <f aca="false">G638</f>
        <v>Röd kurs</v>
      </c>
      <c r="L638" s="11" t="s">
        <v>236</v>
      </c>
      <c r="M638" s="11" t="str">
        <f aca="false">B638&amp;"_"&amp;F638&amp;"_"&amp;H638&amp;"_"&amp;I638&amp;J638</f>
        <v>2_x2_4x_R_23</v>
      </c>
      <c r="N638" s="11" t="str">
        <f aca="false">A638&amp;"-"&amp;B638&amp;"-"&amp;F638&amp;"-"&amp;H638&amp;"-"&amp;I638&amp;J638</f>
        <v>9789152302484-2-x2_4x-R-23</v>
      </c>
      <c r="O638" s="13" t="s">
        <v>261</v>
      </c>
      <c r="P638" s="15"/>
      <c r="Q638" s="12" t="str">
        <f aca="false">INDEX([1]Freelancer!$A$1140:$J$2572,MATCH(Лист1!M638,[1]Freelancer!$G$1140:$G$2572,0),9)</f>
        <v>I en rätvinklig triangel är en av kateterna 12 cm. Hypotenusan är 10 cm längre än den andra kateten. Beräkna triangelns area.</v>
      </c>
      <c r="R638" s="8" t="e">
        <f aca="false">IF(INDEX([1]Freelancer!$A$1140:$J$2572,MATCH(Лист1!M638,[1]Freelancer!$G$1140:$G$2572,0),10)=0,"",INDEX([1]Freelancer!$A$1140:$J$2572,MATCH(Лист1!M638,[1]Freelancer!$G$1140:$G$2572,0),10))</f>
        <v>#N/A</v>
      </c>
      <c r="S638" s="13" t="s">
        <v>121</v>
      </c>
      <c r="T638" s="13" t="str">
        <f aca="false">"y"&amp;S638&amp;"y"</f>
        <v>y4_24_2y</v>
      </c>
      <c r="U638" s="13" t="str">
        <f aca="false">INDEX([1]Lista!$O$2:$S$206,MATCH(Лист1!T638,[1]Lista!$P$2:$P$206,0),3)</f>
        <v>Vinklar - Randvinkel &amp; medelpunktsvinkel</v>
      </c>
      <c r="V638" s="13" t="str">
        <f aca="false">INDEX([1]Lista!$O$2:$S$206,MATCH(Лист1!T638,[1]Lista!$P$2:$P$206,0),4)</f>
        <v>G_4_24</v>
      </c>
      <c r="W638" s="13" t="str">
        <f aca="false">INDEX([1]Lista!$O$2:$S$206,MATCH(Лист1!T638,[1]Lista!$P$2:$P$206,0),5)</f>
        <v>Vinklar</v>
      </c>
      <c r="X638" s="14" t="s">
        <v>32</v>
      </c>
    </row>
    <row r="639" customFormat="false" ht="35.05" hidden="false" customHeight="false" outlineLevel="0" collapsed="false">
      <c r="A639" s="7" t="n">
        <v>9789152302484</v>
      </c>
      <c r="B639" s="11" t="n">
        <v>2</v>
      </c>
      <c r="C639" s="11" t="s">
        <v>264</v>
      </c>
      <c r="D639" s="8" t="s">
        <v>265</v>
      </c>
      <c r="E639" s="8" t="s">
        <v>26</v>
      </c>
      <c r="F639" s="8" t="s">
        <v>293</v>
      </c>
      <c r="G639" s="8" t="s">
        <v>234</v>
      </c>
      <c r="H639" s="11" t="s">
        <v>235</v>
      </c>
      <c r="I639" s="11" t="n">
        <v>24</v>
      </c>
      <c r="J639" s="11"/>
      <c r="K639" s="10" t="str">
        <f aca="false">G639</f>
        <v>Röd kurs</v>
      </c>
      <c r="L639" s="11" t="s">
        <v>236</v>
      </c>
      <c r="M639" s="11" t="str">
        <f aca="false">B639&amp;"_"&amp;F639&amp;"_"&amp;H639&amp;"_"&amp;I639&amp;J639</f>
        <v>2_x2_4x_R_24</v>
      </c>
      <c r="N639" s="11" t="str">
        <f aca="false">A639&amp;"-"&amp;B639&amp;"-"&amp;F639&amp;"-"&amp;H639&amp;"-"&amp;I639&amp;J639</f>
        <v>9789152302484-2-x2_4x-R-24</v>
      </c>
      <c r="O639" s="13" t="s">
        <v>261</v>
      </c>
      <c r="P639" s="15"/>
      <c r="Q639" s="12" t="str">
        <f aca="false">INDEX([1]Freelancer!$A$1140:$J$2572,MATCH(Лист1!M639,[1]Freelancer!$G$1140:$G$2572,0),9)</f>
        <v>En rätvinklig triangel har omkretsen 14 cm. En av kateterna är 6 cm. Hur långa är de övriga sidorna i triangeln?</v>
      </c>
      <c r="R639" s="8" t="e">
        <f aca="false">IF(INDEX([1]Freelancer!$A$1140:$J$2572,MATCH(Лист1!M639,[1]Freelancer!$G$1140:$G$2572,0),10)=0,"",INDEX([1]Freelancer!$A$1140:$J$2572,MATCH(Лист1!M639,[1]Freelancer!$G$1140:$G$2572,0),10))</f>
        <v>#N/A</v>
      </c>
      <c r="S639" s="13" t="s">
        <v>132</v>
      </c>
      <c r="T639" s="13" t="str">
        <f aca="false">"y"&amp;S639&amp;"y"</f>
        <v>y1_3_10y</v>
      </c>
      <c r="U639" s="13" t="str">
        <f aca="false">INDEX([1]Lista!$O$2:$S$206,MATCH(Лист1!T639,[1]Lista!$P$2:$P$206,0),3)</f>
        <v>Ekvationer - Kvadratkomplettering</v>
      </c>
      <c r="V639" s="13" t="str">
        <f aca="false">INDEX([1]Lista!$O$2:$S$206,MATCH(Лист1!T639,[1]Lista!$P$2:$P$206,0),4)</f>
        <v>T_1_3</v>
      </c>
      <c r="W639" s="13" t="str">
        <f aca="false">INDEX([1]Lista!$O$2:$S$206,MATCH(Лист1!T639,[1]Lista!$P$2:$P$206,0),5)</f>
        <v>Ekvationer</v>
      </c>
      <c r="X639" s="14" t="s">
        <v>32</v>
      </c>
    </row>
    <row r="640" customFormat="false" ht="15.65" hidden="false" customHeight="false" outlineLevel="0" collapsed="false">
      <c r="A640" s="7" t="n">
        <v>9789152302484</v>
      </c>
      <c r="B640" s="11" t="n">
        <v>2</v>
      </c>
      <c r="C640" s="11" t="s">
        <v>264</v>
      </c>
      <c r="D640" s="8" t="s">
        <v>265</v>
      </c>
      <c r="E640" s="8" t="s">
        <v>26</v>
      </c>
      <c r="F640" s="8" t="s">
        <v>293</v>
      </c>
      <c r="G640" s="8" t="s">
        <v>234</v>
      </c>
      <c r="H640" s="11" t="s">
        <v>235</v>
      </c>
      <c r="I640" s="11" t="n">
        <v>25</v>
      </c>
      <c r="J640" s="11" t="s">
        <v>33</v>
      </c>
      <c r="K640" s="10" t="str">
        <f aca="false">G640</f>
        <v>Röd kurs</v>
      </c>
      <c r="L640" s="11" t="s">
        <v>236</v>
      </c>
      <c r="M640" s="11" t="str">
        <f aca="false">B640&amp;"_"&amp;F640&amp;"_"&amp;H640&amp;"_"&amp;I640&amp;J640</f>
        <v>2_x2_4x_R_25a</v>
      </c>
      <c r="N640" s="11" t="str">
        <f aca="false">A640&amp;"-"&amp;B640&amp;"-"&amp;F640&amp;"-"&amp;H640&amp;"-"&amp;I640&amp;J640</f>
        <v>9789152302484-2-x2_4x-R-25a</v>
      </c>
      <c r="O640" s="13" t="s">
        <v>261</v>
      </c>
      <c r="P640" s="15"/>
      <c r="Q640" s="12" t="str">
        <f aca="false">INDEX([1]Freelancer!$A$1140:$J$2572,MATCH(Лист1!M640,[1]Freelancer!$G$1140:$G$2572,0),9)</f>
        <v>Beräkna triangelns area.</v>
      </c>
      <c r="R640" s="8" t="str">
        <f aca="false">IF(INDEX([1]Freelancer!$A$1140:$J$2572,MATCH(Лист1!M640,[1]Freelancer!$G$1140:$G$2572,0),10)=0,"",INDEX([1]Freelancer!$A$1140:$J$2572,MATCH(Лист1!M640,[1]Freelancer!$G$1140:$G$2572,0),10))</f>
        <v>MD9_66_1</v>
      </c>
      <c r="S640" s="13" t="s">
        <v>224</v>
      </c>
      <c r="T640" s="13" t="str">
        <f aca="false">"y"&amp;S640&amp;"y"</f>
        <v>y1_10_3y</v>
      </c>
      <c r="U640" s="13" t="str">
        <f aca="false">INDEX([1]Lista!$O$2:$S$206,MATCH(Лист1!T640,[1]Lista!$P$2:$P$206,0),3)</f>
        <v>Räkna med decimaler</v>
      </c>
      <c r="V640" s="13" t="str">
        <f aca="false">INDEX([1]Lista!$O$2:$S$206,MATCH(Лист1!T640,[1]Lista!$P$2:$P$206,0),4)</f>
        <v>T_1_10</v>
      </c>
      <c r="W640" s="13" t="str">
        <f aca="false">INDEX([1]Lista!$O$2:$S$206,MATCH(Лист1!T640,[1]Lista!$P$2:$P$206,0),5)</f>
        <v>Olika räknemetoder</v>
      </c>
      <c r="X640" s="14" t="s">
        <v>32</v>
      </c>
    </row>
    <row r="641" customFormat="false" ht="15.65" hidden="false" customHeight="false" outlineLevel="0" collapsed="false">
      <c r="A641" s="7" t="n">
        <v>9789152302484</v>
      </c>
      <c r="B641" s="11" t="n">
        <v>2</v>
      </c>
      <c r="C641" s="11" t="s">
        <v>264</v>
      </c>
      <c r="D641" s="8" t="s">
        <v>265</v>
      </c>
      <c r="E641" s="8" t="s">
        <v>26</v>
      </c>
      <c r="F641" s="8" t="s">
        <v>293</v>
      </c>
      <c r="G641" s="8" t="s">
        <v>234</v>
      </c>
      <c r="H641" s="11" t="s">
        <v>235</v>
      </c>
      <c r="I641" s="11" t="n">
        <v>25</v>
      </c>
      <c r="J641" s="11" t="s">
        <v>36</v>
      </c>
      <c r="K641" s="10" t="str">
        <f aca="false">G641</f>
        <v>Röd kurs</v>
      </c>
      <c r="L641" s="11" t="s">
        <v>236</v>
      </c>
      <c r="M641" s="11" t="str">
        <f aca="false">B641&amp;"_"&amp;F641&amp;"_"&amp;H641&amp;"_"&amp;I641&amp;J641</f>
        <v>2_x2_4x_R_25b</v>
      </c>
      <c r="N641" s="11" t="str">
        <f aca="false">A641&amp;"-"&amp;B641&amp;"-"&amp;F641&amp;"-"&amp;H641&amp;"-"&amp;I641&amp;J641</f>
        <v>9789152302484-2-x2_4x-R-25b</v>
      </c>
      <c r="O641" s="13" t="s">
        <v>261</v>
      </c>
      <c r="P641" s="15"/>
      <c r="Q641" s="12" t="str">
        <f aca="false">INDEX([1]Freelancer!$A$1140:$J$2572,MATCH(Лист1!M641,[1]Freelancer!$G$1140:$G$2572,0),9)</f>
        <v>Beräkna triangelns area.</v>
      </c>
      <c r="R641" s="8" t="str">
        <f aca="false">IF(INDEX([1]Freelancer!$A$1140:$J$2572,MATCH(Лист1!M641,[1]Freelancer!$G$1140:$G$2572,0),10)=0,"",INDEX([1]Freelancer!$A$1140:$J$2572,MATCH(Лист1!M641,[1]Freelancer!$G$1140:$G$2572,0),10))</f>
        <v>MD9_66_2</v>
      </c>
      <c r="S641" s="13" t="s">
        <v>297</v>
      </c>
      <c r="T641" s="13" t="str">
        <f aca="false">"y"&amp;S641&amp;"y"</f>
        <v>y3_2_8y</v>
      </c>
      <c r="U641" s="13" t="str">
        <f aca="false">INDEX([1]Lista!$O$2:$S$206,MATCH(Лист1!T641,[1]Lista!$P$2:$P$206,0),3)</f>
        <v>Statistik - Population &amp; stickprov</v>
      </c>
      <c r="V641" s="13" t="str">
        <f aca="false">INDEX([1]Lista!$O$2:$S$206,MATCH(Лист1!T641,[1]Lista!$P$2:$P$206,0),4)</f>
        <v>SS_3_2</v>
      </c>
      <c r="W641" s="13" t="str">
        <f aca="false">INDEX([1]Lista!$O$2:$S$206,MATCH(Лист1!T641,[1]Lista!$P$2:$P$206,0),5)</f>
        <v>Statistik</v>
      </c>
      <c r="X641" s="14" t="s">
        <v>32</v>
      </c>
    </row>
    <row r="642" customFormat="false" ht="23.85" hidden="false" customHeight="false" outlineLevel="0" collapsed="false">
      <c r="A642" s="7" t="n">
        <v>9789152302484</v>
      </c>
      <c r="B642" s="11" t="n">
        <v>2</v>
      </c>
      <c r="C642" s="11" t="s">
        <v>264</v>
      </c>
      <c r="D642" s="8" t="s">
        <v>265</v>
      </c>
      <c r="E642" s="8" t="s">
        <v>26</v>
      </c>
      <c r="F642" s="8" t="s">
        <v>293</v>
      </c>
      <c r="G642" s="8" t="s">
        <v>234</v>
      </c>
      <c r="H642" s="11" t="s">
        <v>235</v>
      </c>
      <c r="I642" s="11" t="n">
        <v>26</v>
      </c>
      <c r="J642" s="11" t="s">
        <v>33</v>
      </c>
      <c r="K642" s="10" t="str">
        <f aca="false">G642</f>
        <v>Röd kurs</v>
      </c>
      <c r="L642" s="11" t="s">
        <v>236</v>
      </c>
      <c r="M642" s="11" t="str">
        <f aca="false">B642&amp;"_"&amp;F642&amp;"_"&amp;H642&amp;"_"&amp;I642&amp;J642</f>
        <v>2_x2_4x_R_26a</v>
      </c>
      <c r="N642" s="11" t="str">
        <f aca="false">A642&amp;"-"&amp;B642&amp;"-"&amp;F642&amp;"-"&amp;H642&amp;"-"&amp;I642&amp;J642</f>
        <v>9789152302484-2-x2_4x-R-26a</v>
      </c>
      <c r="O642" s="13" t="s">
        <v>261</v>
      </c>
      <c r="P642" s="15"/>
      <c r="Q642" s="12" t="str">
        <f aca="false">INDEX([1]Freelancer!$A$1140:$J$2572,MATCH(Лист1!M642,[1]Freelancer!$G$1140:$G$2572,0),9)</f>
        <v>Beräkna $v$ om $s$ = 72 km och $t$ = 4,5 h.</v>
      </c>
      <c r="R642" s="8" t="e">
        <f aca="false">IF(INDEX([1]Freelancer!$A$1140:$J$2572,MATCH(Лист1!M642,[1]Freelancer!$G$1140:$G$2572,0),10)=0,"",INDEX([1]Freelancer!$A$1140:$J$2572,MATCH(Лист1!M642,[1]Freelancer!$G$1140:$G$2572,0),10))</f>
        <v>#N/A</v>
      </c>
      <c r="S642" s="13" t="s">
        <v>153</v>
      </c>
      <c r="T642" s="13" t="str">
        <f aca="false">"y"&amp;S642&amp;"y"</f>
        <v>y3_1_3y</v>
      </c>
      <c r="U642" s="13" t="str">
        <f aca="false">INDEX([1]Lista!$O$2:$S$206,MATCH(Лист1!T642,[1]Lista!$P$2:$P$206,0),3)</f>
        <v>Sannolikhetslära - En händelse (den klassiska sannolikhetsdefinitionen)</v>
      </c>
      <c r="V642" s="13" t="str">
        <f aca="false">INDEX([1]Lista!$O$2:$S$206,MATCH(Лист1!T642,[1]Lista!$P$2:$P$206,0),4)</f>
        <v>SS_3_1</v>
      </c>
      <c r="W642" s="13" t="str">
        <f aca="false">INDEX([1]Lista!$O$2:$S$206,MATCH(Лист1!T642,[1]Lista!$P$2:$P$206,0),5)</f>
        <v>Sannolikhetslära</v>
      </c>
      <c r="X642" s="14" t="s">
        <v>32</v>
      </c>
    </row>
    <row r="643" customFormat="false" ht="15.65" hidden="false" customHeight="false" outlineLevel="0" collapsed="false">
      <c r="A643" s="7" t="n">
        <v>9789152302484</v>
      </c>
      <c r="B643" s="11" t="n">
        <v>2</v>
      </c>
      <c r="C643" s="11" t="s">
        <v>264</v>
      </c>
      <c r="D643" s="8" t="s">
        <v>265</v>
      </c>
      <c r="E643" s="8" t="s">
        <v>26</v>
      </c>
      <c r="F643" s="8" t="s">
        <v>293</v>
      </c>
      <c r="G643" s="8" t="s">
        <v>234</v>
      </c>
      <c r="H643" s="11" t="s">
        <v>235</v>
      </c>
      <c r="I643" s="11" t="n">
        <v>26</v>
      </c>
      <c r="J643" s="11" t="s">
        <v>36</v>
      </c>
      <c r="K643" s="10" t="str">
        <f aca="false">G643</f>
        <v>Röd kurs</v>
      </c>
      <c r="L643" s="11" t="s">
        <v>236</v>
      </c>
      <c r="M643" s="11" t="str">
        <f aca="false">B643&amp;"_"&amp;F643&amp;"_"&amp;H643&amp;"_"&amp;I643&amp;J643</f>
        <v>2_x2_4x_R_26b</v>
      </c>
      <c r="N643" s="11" t="str">
        <f aca="false">A643&amp;"-"&amp;B643&amp;"-"&amp;F643&amp;"-"&amp;H643&amp;"-"&amp;I643&amp;J643</f>
        <v>9789152302484-2-x2_4x-R-26b</v>
      </c>
      <c r="O643" s="13" t="s">
        <v>261</v>
      </c>
      <c r="P643" s="15"/>
      <c r="Q643" s="12" t="str">
        <f aca="false">INDEX([1]Freelancer!$A$1140:$J$2572,MATCH(Лист1!M643,[1]Freelancer!$G$1140:$G$2572,0),9)</f>
        <v>Vad är 5 om $v$ = 90 km/h och $t - 3$ h?</v>
      </c>
      <c r="R643" s="8" t="e">
        <f aca="false">IF(INDEX([1]Freelancer!$A$1140:$J$2572,MATCH(Лист1!M643,[1]Freelancer!$G$1140:$G$2572,0),10)=0,"",INDEX([1]Freelancer!$A$1140:$J$2572,MATCH(Лист1!M643,[1]Freelancer!$G$1140:$G$2572,0),10))</f>
        <v>#N/A</v>
      </c>
      <c r="S643" s="13" t="s">
        <v>93</v>
      </c>
      <c r="T643" s="13" t="str">
        <f aca="false">"y"&amp;S643&amp;"y"</f>
        <v>y1_3_8y</v>
      </c>
      <c r="U643" s="13" t="str">
        <f aca="false">INDEX([1]Lista!$O$2:$S$206,MATCH(Лист1!T643,[1]Lista!$P$2:$P$206,0),3)</f>
        <v>Ekvationer - Grafritande räknare</v>
      </c>
      <c r="V643" s="13" t="str">
        <f aca="false">INDEX([1]Lista!$O$2:$S$206,MATCH(Лист1!T643,[1]Lista!$P$2:$P$206,0),4)</f>
        <v>T_1_3</v>
      </c>
      <c r="W643" s="13" t="str">
        <f aca="false">INDEX([1]Lista!$O$2:$S$206,MATCH(Лист1!T643,[1]Lista!$P$2:$P$206,0),5)</f>
        <v>Ekvationer</v>
      </c>
      <c r="X643" s="14" t="s">
        <v>32</v>
      </c>
    </row>
    <row r="644" customFormat="false" ht="23.85" hidden="false" customHeight="false" outlineLevel="0" collapsed="false">
      <c r="A644" s="7" t="n">
        <v>9789152302484</v>
      </c>
      <c r="B644" s="11" t="n">
        <v>2</v>
      </c>
      <c r="C644" s="11" t="s">
        <v>264</v>
      </c>
      <c r="D644" s="8" t="s">
        <v>265</v>
      </c>
      <c r="E644" s="8" t="s">
        <v>26</v>
      </c>
      <c r="F644" s="8" t="s">
        <v>293</v>
      </c>
      <c r="G644" s="8" t="s">
        <v>234</v>
      </c>
      <c r="H644" s="11" t="s">
        <v>235</v>
      </c>
      <c r="I644" s="11" t="n">
        <v>26</v>
      </c>
      <c r="J644" s="11" t="s">
        <v>38</v>
      </c>
      <c r="K644" s="10" t="str">
        <f aca="false">G644</f>
        <v>Röd kurs</v>
      </c>
      <c r="L644" s="11" t="s">
        <v>236</v>
      </c>
      <c r="M644" s="11" t="str">
        <f aca="false">B644&amp;"_"&amp;F644&amp;"_"&amp;H644&amp;"_"&amp;I644&amp;J644</f>
        <v>2_x2_4x_R_26c</v>
      </c>
      <c r="N644" s="11" t="str">
        <f aca="false">A644&amp;"-"&amp;B644&amp;"-"&amp;F644&amp;"-"&amp;H644&amp;"-"&amp;I644&amp;J644</f>
        <v>9789152302484-2-x2_4x-R-26c</v>
      </c>
      <c r="O644" s="13" t="s">
        <v>261</v>
      </c>
      <c r="P644" s="15"/>
      <c r="Q644" s="12" t="str">
        <f aca="false">INDEX([1]Freelancer!$A$1140:$J$2572,MATCH(Лист1!M644,[1]Freelancer!$G$1140:$G$2572,0),9)</f>
        <v>Beräkna $t$ om 5 = 36 km och $v$ = 10 m/s.</v>
      </c>
      <c r="R644" s="8" t="e">
        <f aca="false">IF(INDEX([1]Freelancer!$A$1140:$J$2572,MATCH(Лист1!M644,[1]Freelancer!$G$1140:$G$2572,0),10)=0,"",INDEX([1]Freelancer!$A$1140:$J$2572,MATCH(Лист1!M644,[1]Freelancer!$G$1140:$G$2572,0),10))</f>
        <v>#N/A</v>
      </c>
      <c r="S644" s="13" t="s">
        <v>146</v>
      </c>
      <c r="T644" s="13" t="str">
        <f aca="false">"y"&amp;S644&amp;"y"</f>
        <v>y1_17_3y</v>
      </c>
      <c r="U644" s="13" t="str">
        <f aca="false">INDEX([1]Lista!$O$2:$S$206,MATCH(Лист1!T644,[1]Lista!$P$2:$P$206,0),3)</f>
        <v>Tal - Motsatta tal</v>
      </c>
      <c r="V644" s="13" t="str">
        <f aca="false">INDEX([1]Lista!$O$2:$S$206,MATCH(Лист1!T644,[1]Lista!$P$2:$P$206,0),4)</f>
        <v>T_1_17</v>
      </c>
      <c r="W644" s="13" t="str">
        <f aca="false">INDEX([1]Lista!$O$2:$S$206,MATCH(Лист1!T644,[1]Lista!$P$2:$P$206,0),5)</f>
        <v>Tal</v>
      </c>
      <c r="X644" s="14" t="s">
        <v>32</v>
      </c>
    </row>
    <row r="645" customFormat="false" ht="113.4" hidden="false" customHeight="false" outlineLevel="0" collapsed="false">
      <c r="A645" s="7" t="n">
        <v>9789152302484</v>
      </c>
      <c r="B645" s="11" t="n">
        <v>2</v>
      </c>
      <c r="C645" s="11" t="s">
        <v>264</v>
      </c>
      <c r="D645" s="8" t="s">
        <v>265</v>
      </c>
      <c r="E645" s="8" t="s">
        <v>26</v>
      </c>
      <c r="F645" s="8" t="s">
        <v>293</v>
      </c>
      <c r="G645" s="8" t="s">
        <v>234</v>
      </c>
      <c r="H645" s="11" t="s">
        <v>235</v>
      </c>
      <c r="I645" s="11" t="n">
        <v>27</v>
      </c>
      <c r="J645" s="11"/>
      <c r="K645" s="10" t="str">
        <f aca="false">G645</f>
        <v>Röd kurs</v>
      </c>
      <c r="L645" s="11" t="s">
        <v>236</v>
      </c>
      <c r="M645" s="11" t="str">
        <f aca="false">B645&amp;"_"&amp;F645&amp;"_"&amp;H645&amp;"_"&amp;I645&amp;J645</f>
        <v>2_x2_4x_R_27</v>
      </c>
      <c r="N645" s="11" t="str">
        <f aca="false">A645&amp;"-"&amp;B645&amp;"-"&amp;F645&amp;"-"&amp;H645&amp;"-"&amp;I645&amp;J645</f>
        <v>9789152302484-2-x2_4x-R-27</v>
      </c>
      <c r="O645" s="13" t="s">
        <v>261</v>
      </c>
      <c r="P645" s="15"/>
      <c r="Q645" s="12" t="str">
        <f aca="false">INDEX([1]Freelancer!$A$1140:$J$2572,MATCH(Лист1!M645,[1]Freelancer!$G$1140:$G$2572,0),9)</f>
        <v>Det förmodligen mest kända sambandet inom elläran är Ohms lag som lyder $U = R \cdot 1$ där $U$ är spänningen i volt (V), $I$ är strömstyrkan i Ampere (A) och R är resistansen i Ohm $(\Omega)$. Vilken eller vilka av formlerna är rätt omskrivna? $$\textbf{A} \quad $\displaystyle I = \frac{U}{R}  \qquad  \textbf{B} \quad R = U \cdot I \qquad \textbf{C} \quad R = \frac{I}{U} \qquad \textbf{D} \quad R = \frac{U}{I}$$</v>
      </c>
      <c r="R645" s="8" t="e">
        <f aca="false">IF(INDEX([1]Freelancer!$A$1140:$J$2572,MATCH(Лист1!M645,[1]Freelancer!$G$1140:$G$2572,0),10)=0,"",INDEX([1]Freelancer!$A$1140:$J$2572,MATCH(Лист1!M645,[1]Freelancer!$G$1140:$G$2572,0),10))</f>
        <v>#N/A</v>
      </c>
      <c r="S645" s="13" t="s">
        <v>212</v>
      </c>
      <c r="T645" s="13" t="str">
        <f aca="false">"y"&amp;S645&amp;"y"</f>
        <v>y2_19_10y</v>
      </c>
      <c r="U645" s="13" t="str">
        <f aca="false">INDEX([1]Lista!$O$2:$S$206,MATCH(Лист1!T645,[1]Lista!$P$2:$P$206,0),3)</f>
        <v>Procent - Promille &amp; ppm</v>
      </c>
      <c r="V645" s="13" t="str">
        <f aca="false">INDEX([1]Lista!$O$2:$S$206,MATCH(Лист1!T645,[1]Lista!$P$2:$P$206,0),4)</f>
        <v>SF_2_19</v>
      </c>
      <c r="W645" s="13" t="str">
        <f aca="false">INDEX([1]Lista!$O$2:$S$206,MATCH(Лист1!T645,[1]Lista!$P$2:$P$206,0),5)</f>
        <v>Procent</v>
      </c>
      <c r="X645" s="14" t="s">
        <v>32</v>
      </c>
    </row>
    <row r="646" customFormat="false" ht="23.85" hidden="false" customHeight="false" outlineLevel="0" collapsed="false">
      <c r="A646" s="7" t="n">
        <v>9789152302484</v>
      </c>
      <c r="B646" s="11" t="n">
        <v>2</v>
      </c>
      <c r="C646" s="11" t="s">
        <v>264</v>
      </c>
      <c r="D646" s="8" t="s">
        <v>265</v>
      </c>
      <c r="E646" s="8" t="s">
        <v>26</v>
      </c>
      <c r="F646" s="8" t="s">
        <v>293</v>
      </c>
      <c r="G646" s="8" t="s">
        <v>234</v>
      </c>
      <c r="H646" s="11" t="s">
        <v>235</v>
      </c>
      <c r="I646" s="11" t="n">
        <v>28</v>
      </c>
      <c r="J646" s="11"/>
      <c r="K646" s="10" t="str">
        <f aca="false">G646</f>
        <v>Röd kurs</v>
      </c>
      <c r="L646" s="11" t="s">
        <v>236</v>
      </c>
      <c r="M646" s="11" t="str">
        <f aca="false">B646&amp;"_"&amp;F646&amp;"_"&amp;H646&amp;"_"&amp;I646&amp;J646</f>
        <v>2_x2_4x_R_28</v>
      </c>
      <c r="N646" s="11" t="str">
        <f aca="false">A646&amp;"-"&amp;B646&amp;"-"&amp;F646&amp;"-"&amp;H646&amp;"-"&amp;I646&amp;J646</f>
        <v>9789152302484-2-x2_4x-R-28</v>
      </c>
      <c r="O646" s="13" t="s">
        <v>267</v>
      </c>
      <c r="P646" s="15"/>
      <c r="Q646" s="12" t="str">
        <f aca="false">INDEX([1]Freelancer!$A$1140:$J$2572,MATCH(Лист1!M646,[1]Freelancer!$G$1140:$G$2572,0),9)</f>
        <v>Vad är spänningen om strömstyrkan är 0,2 mA och resistansen 3 k$\Omega$?</v>
      </c>
      <c r="R646" s="8" t="e">
        <f aca="false">IF(INDEX([1]Freelancer!$A$1140:$J$2572,MATCH(Лист1!M646,[1]Freelancer!$G$1140:$G$2572,0),10)=0,"",INDEX([1]Freelancer!$A$1140:$J$2572,MATCH(Лист1!M646,[1]Freelancer!$G$1140:$G$2572,0),10))</f>
        <v>#N/A</v>
      </c>
      <c r="S646" s="13" t="s">
        <v>271</v>
      </c>
      <c r="T646" s="13" t="str">
        <f aca="false">"y"&amp;S646&amp;"y"</f>
        <v>y1_17_11y</v>
      </c>
      <c r="U646" s="13" t="str">
        <f aca="false">INDEX([1]Lista!$O$2:$S$206,MATCH(Лист1!T646,[1]Lista!$P$2:$P$206,0),3)</f>
        <v>Tal - Värdesiffror</v>
      </c>
      <c r="V646" s="13" t="str">
        <f aca="false">INDEX([1]Lista!$O$2:$S$206,MATCH(Лист1!T646,[1]Lista!$P$2:$P$206,0),4)</f>
        <v>T_1_17</v>
      </c>
      <c r="W646" s="13" t="str">
        <f aca="false">INDEX([1]Lista!$O$2:$S$206,MATCH(Лист1!T646,[1]Lista!$P$2:$P$206,0),5)</f>
        <v>Tal</v>
      </c>
      <c r="X646" s="14" t="s">
        <v>32</v>
      </c>
    </row>
    <row r="647" customFormat="false" ht="46.25" hidden="false" customHeight="false" outlineLevel="0" collapsed="false">
      <c r="A647" s="7" t="n">
        <v>9789152302484</v>
      </c>
      <c r="B647" s="11" t="n">
        <v>2</v>
      </c>
      <c r="C647" s="11" t="s">
        <v>264</v>
      </c>
      <c r="D647" s="8" t="s">
        <v>265</v>
      </c>
      <c r="E647" s="8" t="s">
        <v>26</v>
      </c>
      <c r="F647" s="8" t="s">
        <v>293</v>
      </c>
      <c r="G647" s="8" t="s">
        <v>234</v>
      </c>
      <c r="H647" s="11" t="s">
        <v>235</v>
      </c>
      <c r="I647" s="11" t="n">
        <v>29</v>
      </c>
      <c r="J647" s="11" t="s">
        <v>33</v>
      </c>
      <c r="K647" s="10" t="str">
        <f aca="false">G647</f>
        <v>Röd kurs</v>
      </c>
      <c r="L647" s="11" t="s">
        <v>236</v>
      </c>
      <c r="M647" s="11" t="str">
        <f aca="false">B647&amp;"_"&amp;F647&amp;"_"&amp;H647&amp;"_"&amp;I647&amp;J647</f>
        <v>2_x2_4x_R_29a</v>
      </c>
      <c r="N647" s="11" t="str">
        <f aca="false">A647&amp;"-"&amp;B647&amp;"-"&amp;F647&amp;"-"&amp;H647&amp;"-"&amp;I647&amp;J647</f>
        <v>9789152302484-2-x2_4x-R-29a</v>
      </c>
      <c r="O647" s="13" t="s">
        <v>267</v>
      </c>
      <c r="P647" s="15"/>
      <c r="Q647" s="12" t="str">
        <f aca="false">INDEX([1]Freelancer!$A$1140:$J$2572,MATCH(Лист1!M647,[1]Freelancer!$G$1140:$G$2572,0),9)</f>
        <v>Sambandet mellan effekten $P$ (i watt, W), spänningen $U$ och strömstyrkan I kan skrivas med formeln $P = U \cdot I$. Lös ut $U$ ur formeln.</v>
      </c>
      <c r="R647" s="8" t="e">
        <f aca="false">IF(INDEX([1]Freelancer!$A$1140:$J$2572,MATCH(Лист1!M647,[1]Freelancer!$G$1140:$G$2572,0),10)=0,"",INDEX([1]Freelancer!$A$1140:$J$2572,MATCH(Лист1!M647,[1]Freelancer!$G$1140:$G$2572,0),10))</f>
        <v>#N/A</v>
      </c>
      <c r="S647" s="13" t="s">
        <v>61</v>
      </c>
      <c r="T647" s="13" t="str">
        <f aca="false">"y"&amp;S647&amp;"y"</f>
        <v>y6_1y</v>
      </c>
      <c r="U647" s="13" t="str">
        <f aca="false">INDEX([1]Lista!$O$2:$S$206,MATCH(Лист1!T647,[1]Lista!$P$2:$P$206,0),3)</f>
        <v>Problemlösning - Geometri</v>
      </c>
      <c r="V647" s="13" t="str">
        <f aca="false">INDEX([1]Lista!$O$2:$S$206,MATCH(Лист1!T647,[1]Lista!$P$2:$P$206,0),4)</f>
        <v>P_6_1</v>
      </c>
      <c r="W647" s="13" t="str">
        <f aca="false">INDEX([1]Lista!$O$2:$S$206,MATCH(Лист1!T647,[1]Lista!$P$2:$P$206,0),5)</f>
        <v>Problemlösning - Geometri</v>
      </c>
      <c r="X647" s="14" t="s">
        <v>32</v>
      </c>
    </row>
    <row r="648" customFormat="false" ht="46.25" hidden="false" customHeight="false" outlineLevel="0" collapsed="false">
      <c r="A648" s="7" t="n">
        <v>9789152302484</v>
      </c>
      <c r="B648" s="11" t="n">
        <v>2</v>
      </c>
      <c r="C648" s="11" t="s">
        <v>264</v>
      </c>
      <c r="D648" s="8" t="s">
        <v>265</v>
      </c>
      <c r="E648" s="8" t="s">
        <v>26</v>
      </c>
      <c r="F648" s="8" t="s">
        <v>293</v>
      </c>
      <c r="G648" s="8" t="s">
        <v>234</v>
      </c>
      <c r="H648" s="11" t="s">
        <v>235</v>
      </c>
      <c r="I648" s="11" t="n">
        <v>29</v>
      </c>
      <c r="J648" s="11" t="s">
        <v>36</v>
      </c>
      <c r="K648" s="10" t="str">
        <f aca="false">G648</f>
        <v>Röd kurs</v>
      </c>
      <c r="L648" s="11" t="s">
        <v>236</v>
      </c>
      <c r="M648" s="11" t="str">
        <f aca="false">B648&amp;"_"&amp;F648&amp;"_"&amp;H648&amp;"_"&amp;I648&amp;J648</f>
        <v>2_x2_4x_R_29b</v>
      </c>
      <c r="N648" s="11" t="str">
        <f aca="false">A648&amp;"-"&amp;B648&amp;"-"&amp;F648&amp;"-"&amp;H648&amp;"-"&amp;I648&amp;J648</f>
        <v>9789152302484-2-x2_4x-R-29b</v>
      </c>
      <c r="O648" s="13" t="s">
        <v>267</v>
      </c>
      <c r="P648" s="15"/>
      <c r="Q648" s="12" t="str">
        <f aca="false">INDEX([1]Freelancer!$A$1140:$J$2572,MATCH(Лист1!M648,[1]Freelancer!$G$1140:$G$2572,0),9)</f>
        <v>Sambandet mellan effekten $P$ (i watt, W), spänningen $U$ och strömstyrkan I kan skrivas med formeln $P = U \cdot I$.  Lös ut $I$ ur formeln.</v>
      </c>
      <c r="R648" s="8" t="e">
        <f aca="false">IF(INDEX([1]Freelancer!$A$1140:$J$2572,MATCH(Лист1!M648,[1]Freelancer!$G$1140:$G$2572,0),10)=0,"",INDEX([1]Freelancer!$A$1140:$J$2572,MATCH(Лист1!M648,[1]Freelancer!$G$1140:$G$2572,0),10))</f>
        <v>#N/A</v>
      </c>
      <c r="S648" s="13" t="s">
        <v>144</v>
      </c>
      <c r="T648" s="13" t="str">
        <f aca="false">"y"&amp;S648&amp;"y"</f>
        <v>y4_18_3y</v>
      </c>
      <c r="U648" s="13" t="str">
        <f aca="false">INDEX([1]Lista!$O$2:$S$206,MATCH(Лист1!T648,[1]Lista!$P$2:$P$206,0),3)</f>
        <v>Satser &amp; bevis - Kordasatsen</v>
      </c>
      <c r="V648" s="13" t="str">
        <f aca="false">INDEX([1]Lista!$O$2:$S$206,MATCH(Лист1!T648,[1]Lista!$P$2:$P$206,0),4)</f>
        <v>G_4_18</v>
      </c>
      <c r="W648" s="13" t="str">
        <f aca="false">INDEX([1]Lista!$O$2:$S$206,MATCH(Лист1!T648,[1]Lista!$P$2:$P$206,0),5)</f>
        <v>Satser &amp; bevis</v>
      </c>
      <c r="X648" s="14" t="s">
        <v>32</v>
      </c>
    </row>
    <row r="649" customFormat="false" ht="23.85" hidden="false" customHeight="false" outlineLevel="0" collapsed="false">
      <c r="A649" s="7" t="n">
        <v>9789152302484</v>
      </c>
      <c r="B649" s="11" t="n">
        <v>2</v>
      </c>
      <c r="C649" s="11" t="s">
        <v>264</v>
      </c>
      <c r="D649" s="8" t="s">
        <v>265</v>
      </c>
      <c r="E649" s="8" t="s">
        <v>26</v>
      </c>
      <c r="F649" s="8" t="s">
        <v>293</v>
      </c>
      <c r="G649" s="8" t="s">
        <v>234</v>
      </c>
      <c r="H649" s="11" t="s">
        <v>235</v>
      </c>
      <c r="I649" s="11" t="n">
        <v>30</v>
      </c>
      <c r="J649" s="11" t="s">
        <v>33</v>
      </c>
      <c r="K649" s="10" t="str">
        <f aca="false">G649</f>
        <v>Röd kurs</v>
      </c>
      <c r="L649" s="11" t="s">
        <v>236</v>
      </c>
      <c r="M649" s="11" t="str">
        <f aca="false">B649&amp;"_"&amp;F649&amp;"_"&amp;H649&amp;"_"&amp;I649&amp;J649</f>
        <v>2_x2_4x_R_30a</v>
      </c>
      <c r="N649" s="11" t="str">
        <f aca="false">A649&amp;"-"&amp;B649&amp;"-"&amp;F649&amp;"-"&amp;H649&amp;"-"&amp;I649&amp;J649</f>
        <v>9789152302484-2-x2_4x-R-30a</v>
      </c>
      <c r="O649" s="13" t="s">
        <v>295</v>
      </c>
      <c r="P649" s="15"/>
      <c r="Q649" s="12" t="str">
        <f aca="false">INDEX([1]Freelancer!$A$1140:$J$2572,MATCH(Лист1!M649,[1]Freelancer!$G$1140:$G$2572,0),9)</f>
        <v>Är det rätt att säga att spänningen är lika med effekten gånger strömstyrkan</v>
      </c>
      <c r="R649" s="8" t="e">
        <f aca="false">IF(INDEX([1]Freelancer!$A$1140:$J$2572,MATCH(Лист1!M649,[1]Freelancer!$G$1140:$G$2572,0),10)=0,"",INDEX([1]Freelancer!$A$1140:$J$2572,MATCH(Лист1!M649,[1]Freelancer!$G$1140:$G$2572,0),10))</f>
        <v>#N/A</v>
      </c>
      <c r="S649" s="13" t="s">
        <v>65</v>
      </c>
      <c r="T649" s="13" t="str">
        <f aca="false">"y"&amp;S649&amp;"y"</f>
        <v>y4_8y</v>
      </c>
      <c r="U649" s="13" t="str">
        <f aca="false">INDEX([1]Lista!$O$2:$S$206,MATCH(Лист1!T649,[1]Lista!$P$2:$P$206,0),3)</f>
        <v>Gradskiva</v>
      </c>
      <c r="V649" s="13" t="str">
        <f aca="false">INDEX([1]Lista!$O$2:$S$206,MATCH(Лист1!T649,[1]Lista!$P$2:$P$206,0),4)</f>
        <v>G_4_8</v>
      </c>
      <c r="W649" s="13" t="str">
        <f aca="false">INDEX([1]Lista!$O$2:$S$206,MATCH(Лист1!T649,[1]Lista!$P$2:$P$206,0),5)</f>
        <v>Gradskiva</v>
      </c>
      <c r="X649" s="14" t="s">
        <v>32</v>
      </c>
    </row>
    <row r="650" customFormat="false" ht="23.85" hidden="false" customHeight="false" outlineLevel="0" collapsed="false">
      <c r="A650" s="7" t="n">
        <v>9789152302484</v>
      </c>
      <c r="B650" s="11" t="n">
        <v>2</v>
      </c>
      <c r="C650" s="11" t="s">
        <v>264</v>
      </c>
      <c r="D650" s="8" t="s">
        <v>265</v>
      </c>
      <c r="E650" s="8" t="s">
        <v>26</v>
      </c>
      <c r="F650" s="8" t="s">
        <v>293</v>
      </c>
      <c r="G650" s="8" t="s">
        <v>234</v>
      </c>
      <c r="H650" s="11" t="s">
        <v>235</v>
      </c>
      <c r="I650" s="11" t="n">
        <v>30</v>
      </c>
      <c r="J650" s="11" t="s">
        <v>36</v>
      </c>
      <c r="K650" s="10" t="str">
        <f aca="false">G650</f>
        <v>Röd kurs</v>
      </c>
      <c r="L650" s="11" t="s">
        <v>236</v>
      </c>
      <c r="M650" s="11" t="str">
        <f aca="false">B650&amp;"_"&amp;F650&amp;"_"&amp;H650&amp;"_"&amp;I650&amp;J650</f>
        <v>2_x2_4x_R_30b</v>
      </c>
      <c r="N650" s="11" t="str">
        <f aca="false">A650&amp;"-"&amp;B650&amp;"-"&amp;F650&amp;"-"&amp;H650&amp;"-"&amp;I650&amp;J650</f>
        <v>9789152302484-2-x2_4x-R-30b</v>
      </c>
      <c r="O650" s="13" t="s">
        <v>267</v>
      </c>
      <c r="P650" s="15"/>
      <c r="Q650" s="12" t="str">
        <f aca="false">INDEX([1]Freelancer!$A$1140:$J$2572,MATCH(Лист1!M650,[1]Freelancer!$G$1140:$G$2572,0),9)</f>
        <v>Är det rätt att säga att strömstyrkan är lika med effekten divider at med spänningen</v>
      </c>
      <c r="R650" s="8" t="e">
        <f aca="false">IF(INDEX([1]Freelancer!$A$1140:$J$2572,MATCH(Лист1!M650,[1]Freelancer!$G$1140:$G$2572,0),10)=0,"",INDEX([1]Freelancer!$A$1140:$J$2572,MATCH(Лист1!M650,[1]Freelancer!$G$1140:$G$2572,0),10))</f>
        <v>#N/A</v>
      </c>
      <c r="S650" s="13" t="s">
        <v>102</v>
      </c>
      <c r="T650" s="13" t="str">
        <f aca="false">"y"&amp;S650&amp;"y"</f>
        <v>y1_16_2y</v>
      </c>
      <c r="U650" s="13" t="str">
        <f aca="false">INDEX([1]Lista!$O$2:$S$206,MATCH(Лист1!T650,[1]Lista!$P$2:$P$206,0),3)</f>
        <v>Räta linjen - formel för k</v>
      </c>
      <c r="V650" s="13" t="str">
        <f aca="false">INDEX([1]Lista!$O$2:$S$206,MATCH(Лист1!T650,[1]Lista!$P$2:$P$206,0),4)</f>
        <v>T_1_16</v>
      </c>
      <c r="W650" s="13" t="str">
        <f aca="false">INDEX([1]Lista!$O$2:$S$206,MATCH(Лист1!T650,[1]Lista!$P$2:$P$206,0),5)</f>
        <v>Räta linjen</v>
      </c>
      <c r="X650" s="14" t="s">
        <v>32</v>
      </c>
    </row>
    <row r="651" customFormat="false" ht="23.85" hidden="false" customHeight="false" outlineLevel="0" collapsed="false">
      <c r="A651" s="7" t="n">
        <v>9789152302484</v>
      </c>
      <c r="B651" s="11" t="n">
        <v>2</v>
      </c>
      <c r="C651" s="11" t="s">
        <v>264</v>
      </c>
      <c r="D651" s="8" t="s">
        <v>265</v>
      </c>
      <c r="E651" s="8" t="s">
        <v>26</v>
      </c>
      <c r="F651" s="8" t="s">
        <v>293</v>
      </c>
      <c r="G651" s="8" t="s">
        <v>234</v>
      </c>
      <c r="H651" s="11" t="s">
        <v>235</v>
      </c>
      <c r="I651" s="11" t="n">
        <v>31</v>
      </c>
      <c r="J651" s="11"/>
      <c r="K651" s="10" t="str">
        <f aca="false">G651</f>
        <v>Röd kurs</v>
      </c>
      <c r="L651" s="11" t="s">
        <v>236</v>
      </c>
      <c r="M651" s="11" t="str">
        <f aca="false">B651&amp;"_"&amp;F651&amp;"_"&amp;H651&amp;"_"&amp;I651&amp;J651</f>
        <v>2_x2_4x_R_31</v>
      </c>
      <c r="N651" s="11" t="str">
        <f aca="false">A651&amp;"-"&amp;B651&amp;"-"&amp;F651&amp;"-"&amp;H651&amp;"-"&amp;I651&amp;J651</f>
        <v>9789152302484-2-x2_4x-R-31</v>
      </c>
      <c r="O651" s="13" t="s">
        <v>267</v>
      </c>
      <c r="P651" s="15"/>
      <c r="Q651" s="12" t="str">
        <f aca="false">INDEX([1]Freelancer!$A$1140:$J$2572,MATCH(Лист1!M651,[1]Freelancer!$G$1140:$G$2572,0),9)</f>
        <v>Hur stor är strömstyrkan som går genom en 60 W-lampa om spänningen är 230 V?</v>
      </c>
      <c r="R651" s="8" t="e">
        <f aca="false">IF(INDEX([1]Freelancer!$A$1140:$J$2572,MATCH(Лист1!M651,[1]Freelancer!$G$1140:$G$2572,0),10)=0,"",INDEX([1]Freelancer!$A$1140:$J$2572,MATCH(Лист1!M651,[1]Freelancer!$G$1140:$G$2572,0),10))</f>
        <v>#N/A</v>
      </c>
      <c r="S651" s="13" t="s">
        <v>243</v>
      </c>
      <c r="T651" s="13" t="str">
        <f aca="false">"y"&amp;S651&amp;"y"</f>
        <v>y1_2_1y</v>
      </c>
      <c r="U651" s="13" t="str">
        <f aca="false">INDEX([1]Lista!$O$2:$S$206,MATCH(Лист1!T651,[1]Lista!$P$2:$P$206,0),3)</f>
        <v>Bråk - Addera och subtrahera bråk</v>
      </c>
      <c r="V651" s="13" t="str">
        <f aca="false">INDEX([1]Lista!$O$2:$S$206,MATCH(Лист1!T651,[1]Lista!$P$2:$P$206,0),4)</f>
        <v>T_1_2</v>
      </c>
      <c r="W651" s="13" t="str">
        <f aca="false">INDEX([1]Lista!$O$2:$S$206,MATCH(Лист1!T651,[1]Lista!$P$2:$P$206,0),5)</f>
        <v>Bråk</v>
      </c>
      <c r="X651" s="14" t="s">
        <v>32</v>
      </c>
    </row>
    <row r="652" customFormat="false" ht="91" hidden="false" customHeight="false" outlineLevel="0" collapsed="false">
      <c r="A652" s="7" t="n">
        <v>9789152302484</v>
      </c>
      <c r="B652" s="11" t="n">
        <v>2</v>
      </c>
      <c r="C652" s="11" t="s">
        <v>264</v>
      </c>
      <c r="D652" s="8" t="s">
        <v>265</v>
      </c>
      <c r="E652" s="8" t="s">
        <v>26</v>
      </c>
      <c r="F652" s="8" t="s">
        <v>298</v>
      </c>
      <c r="G652" s="8" t="s">
        <v>253</v>
      </c>
      <c r="H652" s="11" t="s">
        <v>254</v>
      </c>
      <c r="I652" s="11" t="s">
        <v>255</v>
      </c>
      <c r="J652" s="11"/>
      <c r="K652" s="10" t="str">
        <f aca="false">G652</f>
        <v>Uppslaget</v>
      </c>
      <c r="L652" s="11" t="s">
        <v>236</v>
      </c>
      <c r="M652" s="11" t="str">
        <f aca="false">B652&amp;"_"&amp;F652&amp;"_"&amp;H652&amp;"_"&amp;I652&amp;J652</f>
        <v>2_x2_5x_U_A</v>
      </c>
      <c r="N652" s="11" t="str">
        <f aca="false">A652&amp;"-"&amp;B652&amp;"-"&amp;F652&amp;"-"&amp;H652&amp;"-"&amp;I652&amp;J652</f>
        <v>9789152302484-2-x2_5x-U-A</v>
      </c>
      <c r="O652" s="13" t="s">
        <v>267</v>
      </c>
      <c r="P652" s="15"/>
      <c r="Q652" s="12" t="str">
        <f aca="false">INDEX([1]Freelancer!$A$1140:$J$2572,MATCH(Лист1!M652,[1]Freelancer!$G$1140:$G$2572,0),9)</f>
        <v>Amanda, Elin och Martin är klasskamrater och bor längs samma skolväg. Alla tre promenerar till skolan varje morgon. De börjar sin första lektion kl 08.15. Diagrammet visar hur långt ifrån skolan de befinner sig vid olika tidpunkter en morgon. Studera diagrammet och beskriv allt du kan läsa ut av det.</v>
      </c>
      <c r="R652" s="8" t="str">
        <f aca="false">IF(INDEX([1]Freelancer!$A$1140:$J$2572,MATCH(Лист1!M652,[1]Freelancer!$G$1140:$G$2572,0),10)=0,"",INDEX([1]Freelancer!$A$1140:$J$2572,MATCH(Лист1!M652,[1]Freelancer!$G$1140:$G$2572,0),10))</f>
        <v>MD9_70_1</v>
      </c>
      <c r="S652" s="13" t="s">
        <v>134</v>
      </c>
      <c r="T652" s="13" t="str">
        <f aca="false">"y"&amp;S652&amp;"y"</f>
        <v>y1_6_2y</v>
      </c>
      <c r="U652" s="13" t="str">
        <f aca="false">INDEX([1]Lista!$O$2:$S$206,MATCH(Лист1!T652,[1]Lista!$P$2:$P$206,0),3)</f>
        <v>Enheter - Tid</v>
      </c>
      <c r="V652" s="13" t="str">
        <f aca="false">INDEX([1]Lista!$O$2:$S$206,MATCH(Лист1!T652,[1]Lista!$P$2:$P$206,0),4)</f>
        <v>T_1_6</v>
      </c>
      <c r="W652" s="13" t="str">
        <f aca="false">INDEX([1]Lista!$O$2:$S$206,MATCH(Лист1!T652,[1]Lista!$P$2:$P$206,0),5)</f>
        <v>Enheter</v>
      </c>
      <c r="X652" s="14" t="s">
        <v>32</v>
      </c>
    </row>
    <row r="653" customFormat="false" ht="23.85" hidden="false" customHeight="false" outlineLevel="0" collapsed="false">
      <c r="A653" s="7" t="n">
        <v>9789152302484</v>
      </c>
      <c r="B653" s="11" t="n">
        <v>2</v>
      </c>
      <c r="C653" s="11" t="s">
        <v>264</v>
      </c>
      <c r="D653" s="8" t="s">
        <v>265</v>
      </c>
      <c r="E653" s="8" t="s">
        <v>26</v>
      </c>
      <c r="F653" s="8" t="s">
        <v>298</v>
      </c>
      <c r="G653" s="8" t="s">
        <v>253</v>
      </c>
      <c r="H653" s="11" t="s">
        <v>254</v>
      </c>
      <c r="I653" s="11" t="s">
        <v>193</v>
      </c>
      <c r="J653" s="11" t="s">
        <v>33</v>
      </c>
      <c r="K653" s="10" t="str">
        <f aca="false">G653</f>
        <v>Uppslaget</v>
      </c>
      <c r="L653" s="11" t="s">
        <v>236</v>
      </c>
      <c r="M653" s="11" t="str">
        <f aca="false">B653&amp;"_"&amp;F653&amp;"_"&amp;H653&amp;"_"&amp;I653&amp;J653</f>
        <v>2_x2_5x_U_Ba</v>
      </c>
      <c r="N653" s="11" t="str">
        <f aca="false">A653&amp;"-"&amp;B653&amp;"-"&amp;F653&amp;"-"&amp;H653&amp;"-"&amp;I653&amp;J653</f>
        <v>9789152302484-2-x2_5x-U-Ba</v>
      </c>
      <c r="O653" s="13" t="s">
        <v>267</v>
      </c>
      <c r="P653" s="15"/>
      <c r="Q653" s="12" t="str">
        <f aca="false">INDEX([1]Freelancer!$A$1140:$J$2572,MATCH(Лист1!M653,[1]Freelancer!$G$1140:$G$2572,0),9)</f>
        <v>Rita en graf och beskriv hur gräsets längd varierar under några sommarveckor</v>
      </c>
      <c r="R653" s="8" t="e">
        <f aca="false">IF(INDEX([1]Freelancer!$A$1140:$J$2572,MATCH(Лист1!M653,[1]Freelancer!$G$1140:$G$2572,0),10)=0,"",INDEX([1]Freelancer!$A$1140:$J$2572,MATCH(Лист1!M653,[1]Freelancer!$G$1140:$G$2572,0),10))</f>
        <v>#N/A</v>
      </c>
      <c r="S653" s="13" t="s">
        <v>106</v>
      </c>
      <c r="T653" s="13" t="str">
        <f aca="false">"y"&amp;S653&amp;"y"</f>
        <v>y4_21_1y</v>
      </c>
      <c r="U653" s="13" t="str">
        <f aca="false">INDEX([1]Lista!$O$2:$S$206,MATCH(Лист1!T653,[1]Lista!$P$2:$P$206,0),3)</f>
        <v>Triangeln - Rätvinkliga trianglar</v>
      </c>
      <c r="V653" s="13" t="str">
        <f aca="false">INDEX([1]Lista!$O$2:$S$206,MATCH(Лист1!T653,[1]Lista!$P$2:$P$206,0),4)</f>
        <v>G_4_21</v>
      </c>
      <c r="W653" s="13" t="str">
        <f aca="false">INDEX([1]Lista!$O$2:$S$206,MATCH(Лист1!T653,[1]Lista!$P$2:$P$206,0),5)</f>
        <v>Triangeln</v>
      </c>
      <c r="X653" s="14" t="s">
        <v>32</v>
      </c>
    </row>
    <row r="654" customFormat="false" ht="23.85" hidden="false" customHeight="false" outlineLevel="0" collapsed="false">
      <c r="A654" s="7" t="n">
        <v>9789152302484</v>
      </c>
      <c r="B654" s="11" t="n">
        <v>2</v>
      </c>
      <c r="C654" s="11" t="s">
        <v>264</v>
      </c>
      <c r="D654" s="8" t="s">
        <v>265</v>
      </c>
      <c r="E654" s="8" t="s">
        <v>26</v>
      </c>
      <c r="F654" s="8" t="s">
        <v>298</v>
      </c>
      <c r="G654" s="8" t="s">
        <v>253</v>
      </c>
      <c r="H654" s="11" t="s">
        <v>254</v>
      </c>
      <c r="I654" s="11" t="s">
        <v>193</v>
      </c>
      <c r="J654" s="11" t="s">
        <v>36</v>
      </c>
      <c r="K654" s="10" t="str">
        <f aca="false">G654</f>
        <v>Uppslaget</v>
      </c>
      <c r="L654" s="11" t="s">
        <v>236</v>
      </c>
      <c r="M654" s="11" t="str">
        <f aca="false">B654&amp;"_"&amp;F654&amp;"_"&amp;H654&amp;"_"&amp;I654&amp;J654</f>
        <v>2_x2_5x_U_Bb</v>
      </c>
      <c r="N654" s="11" t="str">
        <f aca="false">A654&amp;"-"&amp;B654&amp;"-"&amp;F654&amp;"-"&amp;H654&amp;"-"&amp;I654&amp;J654</f>
        <v>9789152302484-2-x2_5x-U-Bb</v>
      </c>
      <c r="O654" s="13" t="s">
        <v>267</v>
      </c>
      <c r="P654" s="15"/>
      <c r="Q654" s="12" t="str">
        <f aca="false">INDEX([1]Freelancer!$A$1140:$J$2572,MATCH(Лист1!M654,[1]Freelancer!$G$1140:$G$2572,0),9)</f>
        <v>Rita en graf och beskriv hur mängden bensin varierar i en bils bensintank under en dag</v>
      </c>
      <c r="R654" s="8" t="e">
        <f aca="false">IF(INDEX([1]Freelancer!$A$1140:$J$2572,MATCH(Лист1!M654,[1]Freelancer!$G$1140:$G$2572,0),10)=0,"",INDEX([1]Freelancer!$A$1140:$J$2572,MATCH(Лист1!M654,[1]Freelancer!$G$1140:$G$2572,0),10))</f>
        <v>#N/A</v>
      </c>
      <c r="S654" s="13" t="s">
        <v>243</v>
      </c>
      <c r="T654" s="13" t="str">
        <f aca="false">"y"&amp;S654&amp;"y"</f>
        <v>y1_2_1y</v>
      </c>
      <c r="U654" s="13" t="str">
        <f aca="false">INDEX([1]Lista!$O$2:$S$206,MATCH(Лист1!T654,[1]Lista!$P$2:$P$206,0),3)</f>
        <v>Bråk - Addera och subtrahera bråk</v>
      </c>
      <c r="V654" s="13" t="str">
        <f aca="false">INDEX([1]Lista!$O$2:$S$206,MATCH(Лист1!T654,[1]Lista!$P$2:$P$206,0),4)</f>
        <v>T_1_2</v>
      </c>
      <c r="W654" s="13" t="str">
        <f aca="false">INDEX([1]Lista!$O$2:$S$206,MATCH(Лист1!T654,[1]Lista!$P$2:$P$206,0),5)</f>
        <v>Bråk</v>
      </c>
      <c r="X654" s="14" t="s">
        <v>32</v>
      </c>
    </row>
    <row r="655" customFormat="false" ht="35.05" hidden="false" customHeight="false" outlineLevel="0" collapsed="false">
      <c r="A655" s="7" t="n">
        <v>9789152302484</v>
      </c>
      <c r="B655" s="11" t="n">
        <v>2</v>
      </c>
      <c r="C655" s="11" t="s">
        <v>264</v>
      </c>
      <c r="D655" s="8" t="s">
        <v>265</v>
      </c>
      <c r="E655" s="8" t="s">
        <v>26</v>
      </c>
      <c r="F655" s="8" t="s">
        <v>298</v>
      </c>
      <c r="G655" s="8" t="s">
        <v>253</v>
      </c>
      <c r="H655" s="11" t="s">
        <v>254</v>
      </c>
      <c r="I655" s="11" t="s">
        <v>193</v>
      </c>
      <c r="J655" s="11" t="s">
        <v>38</v>
      </c>
      <c r="K655" s="10" t="str">
        <f aca="false">G655</f>
        <v>Uppslaget</v>
      </c>
      <c r="L655" s="11" t="s">
        <v>236</v>
      </c>
      <c r="M655" s="11" t="str">
        <f aca="false">B655&amp;"_"&amp;F655&amp;"_"&amp;H655&amp;"_"&amp;I655&amp;J655</f>
        <v>2_x2_5x_U_Bc</v>
      </c>
      <c r="N655" s="11" t="str">
        <f aca="false">A655&amp;"-"&amp;B655&amp;"-"&amp;F655&amp;"-"&amp;H655&amp;"-"&amp;I655&amp;J655</f>
        <v>9789152302484-2-x2_5x-U-Bc</v>
      </c>
      <c r="O655" s="13" t="s">
        <v>267</v>
      </c>
      <c r="P655" s="15"/>
      <c r="Q655" s="12" t="str">
        <f aca="false">INDEX([1]Freelancer!$A$1140:$J$2572,MATCH(Лист1!M655,[1]Freelancer!$G$1140:$G$2572,0),9)</f>
        <v>Rita en graf och beskriv hur hur en fallskärmshoppares höjd förändras under ett hopp</v>
      </c>
      <c r="R655" s="8" t="e">
        <f aca="false">IF(INDEX([1]Freelancer!$A$1140:$J$2572,MATCH(Лист1!M655,[1]Freelancer!$G$1140:$G$2572,0),10)=0,"",INDEX([1]Freelancer!$A$1140:$J$2572,MATCH(Лист1!M655,[1]Freelancer!$G$1140:$G$2572,0),10))</f>
        <v>#N/A</v>
      </c>
      <c r="S655" s="13" t="s">
        <v>58</v>
      </c>
      <c r="T655" s="13" t="str">
        <f aca="false">"y"&amp;S655&amp;"y"</f>
        <v>y2_1_2y</v>
      </c>
      <c r="U655" s="13" t="str">
        <f aca="false">INDEX([1]Lista!$O$2:$S$206,MATCH(Лист1!T655,[1]Lista!$P$2:$P$206,0),3)</f>
        <v>Andragradsfunktionen - Funktionens nollställen</v>
      </c>
      <c r="V655" s="13" t="str">
        <f aca="false">INDEX([1]Lista!$O$2:$S$206,MATCH(Лист1!T655,[1]Lista!$P$2:$P$206,0),4)</f>
        <v>SF_2_1</v>
      </c>
      <c r="W655" s="13" t="str">
        <f aca="false">INDEX([1]Lista!$O$2:$S$206,MATCH(Лист1!T655,[1]Lista!$P$2:$P$206,0),5)</f>
        <v>Andragradsfunktionen</v>
      </c>
      <c r="X655" s="14" t="s">
        <v>32</v>
      </c>
    </row>
    <row r="656" customFormat="false" ht="35.05" hidden="false" customHeight="false" outlineLevel="0" collapsed="false">
      <c r="A656" s="7" t="n">
        <v>9789152302484</v>
      </c>
      <c r="B656" s="11" t="n">
        <v>2</v>
      </c>
      <c r="C656" s="11" t="s">
        <v>264</v>
      </c>
      <c r="D656" s="8" t="s">
        <v>265</v>
      </c>
      <c r="E656" s="8" t="s">
        <v>26</v>
      </c>
      <c r="F656" s="8" t="s">
        <v>298</v>
      </c>
      <c r="G656" s="8" t="s">
        <v>253</v>
      </c>
      <c r="H656" s="11" t="s">
        <v>254</v>
      </c>
      <c r="I656" s="11" t="s">
        <v>193</v>
      </c>
      <c r="J656" s="11" t="s">
        <v>40</v>
      </c>
      <c r="K656" s="10" t="str">
        <f aca="false">G656</f>
        <v>Uppslaget</v>
      </c>
      <c r="L656" s="11" t="s">
        <v>236</v>
      </c>
      <c r="M656" s="11" t="str">
        <f aca="false">B656&amp;"_"&amp;F656&amp;"_"&amp;H656&amp;"_"&amp;I656&amp;J656</f>
        <v>2_x2_5x_U_Bd</v>
      </c>
      <c r="N656" s="11" t="str">
        <f aca="false">A656&amp;"-"&amp;B656&amp;"-"&amp;F656&amp;"-"&amp;H656&amp;"-"&amp;I656&amp;J656</f>
        <v>9789152302484-2-x2_5x-U-Bd</v>
      </c>
      <c r="O656" s="13" t="s">
        <v>267</v>
      </c>
      <c r="P656" s="15"/>
      <c r="Q656" s="12" t="str">
        <f aca="false">INDEX([1]Freelancer!$A$1140:$J$2572,MATCH(Лист1!M656,[1]Freelancer!$G$1140:$G$2572,0),9)</f>
        <v>Rita en graf och beskriv hur medeltemperaturen på den plats du bor förändras över året</v>
      </c>
      <c r="R656" s="8" t="e">
        <f aca="false">IF(INDEX([1]Freelancer!$A$1140:$J$2572,MATCH(Лист1!M656,[1]Freelancer!$G$1140:$G$2572,0),10)=0,"",INDEX([1]Freelancer!$A$1140:$J$2572,MATCH(Лист1!M656,[1]Freelancer!$G$1140:$G$2572,0),10))</f>
        <v>#N/A</v>
      </c>
      <c r="S656" s="13" t="s">
        <v>125</v>
      </c>
      <c r="T656" s="13" t="str">
        <f aca="false">"y"&amp;S656&amp;"y"</f>
        <v>y2_8_9y</v>
      </c>
      <c r="U656" s="13" t="str">
        <f aca="false">INDEX([1]Lista!$O$2:$S$206,MATCH(Лист1!T656,[1]Lista!$P$2:$P$206,0),3)</f>
        <v>Funktioner - Linjära funktioner</v>
      </c>
      <c r="V656" s="13" t="str">
        <f aca="false">INDEX([1]Lista!$O$2:$S$206,MATCH(Лист1!T656,[1]Lista!$P$2:$P$206,0),4)</f>
        <v>SF_2_8</v>
      </c>
      <c r="W656" s="13" t="str">
        <f aca="false">INDEX([1]Lista!$O$2:$S$206,MATCH(Лист1!T656,[1]Lista!$P$2:$P$206,0),5)</f>
        <v>Funktioner</v>
      </c>
      <c r="X656" s="14" t="s">
        <v>32</v>
      </c>
    </row>
    <row r="657" customFormat="false" ht="23.85" hidden="false" customHeight="false" outlineLevel="0" collapsed="false">
      <c r="A657" s="7" t="n">
        <v>9789152302484</v>
      </c>
      <c r="B657" s="11" t="n">
        <v>2</v>
      </c>
      <c r="C657" s="11" t="s">
        <v>264</v>
      </c>
      <c r="D657" s="8" t="s">
        <v>265</v>
      </c>
      <c r="E657" s="8" t="s">
        <v>26</v>
      </c>
      <c r="F657" s="8" t="s">
        <v>298</v>
      </c>
      <c r="G657" s="8" t="s">
        <v>253</v>
      </c>
      <c r="H657" s="11" t="s">
        <v>254</v>
      </c>
      <c r="I657" s="11" t="s">
        <v>256</v>
      </c>
      <c r="J657" s="11" t="s">
        <v>33</v>
      </c>
      <c r="K657" s="10" t="str">
        <f aca="false">G657</f>
        <v>Uppslaget</v>
      </c>
      <c r="L657" s="11" t="s">
        <v>236</v>
      </c>
      <c r="M657" s="11" t="str">
        <f aca="false">B657&amp;"_"&amp;F657&amp;"_"&amp;H657&amp;"_"&amp;I657&amp;J657</f>
        <v>2_x2_5x_U_Ca</v>
      </c>
      <c r="N657" s="11" t="str">
        <f aca="false">A657&amp;"-"&amp;B657&amp;"-"&amp;F657&amp;"-"&amp;H657&amp;"-"&amp;I657&amp;J657</f>
        <v>9789152302484-2-x2_5x-U-Ca</v>
      </c>
      <c r="O657" s="13" t="s">
        <v>267</v>
      </c>
      <c r="P657" s="15"/>
      <c r="Q657" s="12" t="str">
        <f aca="false">INDEX([1]Freelancer!$A$1140:$J$2572,MATCH(Лист1!M657,[1]Freelancer!$G$1140:$G$2572,0),9)</f>
        <v>Ge exempel på en uppgift som har uttrycket $5 + x$ som svar</v>
      </c>
      <c r="R657" s="8" t="e">
        <f aca="false">IF(INDEX([1]Freelancer!$A$1140:$J$2572,MATCH(Лист1!M657,[1]Freelancer!$G$1140:$G$2572,0),10)=0,"",INDEX([1]Freelancer!$A$1140:$J$2572,MATCH(Лист1!M657,[1]Freelancer!$G$1140:$G$2572,0),10))</f>
        <v>#N/A</v>
      </c>
      <c r="S657" s="13" t="s">
        <v>50</v>
      </c>
      <c r="T657" s="13" t="str">
        <f aca="false">"y"&amp;S657&amp;"y"</f>
        <v>y4_14y</v>
      </c>
      <c r="U657" s="13" t="str">
        <f aca="false">INDEX([1]Lista!$O$2:$S$206,MATCH(Лист1!T657,[1]Lista!$P$2:$P$206,0),3)</f>
        <v>Månghörningar</v>
      </c>
      <c r="V657" s="13" t="str">
        <f aca="false">INDEX([1]Lista!$O$2:$S$206,MATCH(Лист1!T657,[1]Lista!$P$2:$P$206,0),4)</f>
        <v>G_4_14</v>
      </c>
      <c r="W657" s="13" t="str">
        <f aca="false">INDEX([1]Lista!$O$2:$S$206,MATCH(Лист1!T657,[1]Lista!$P$2:$P$206,0),5)</f>
        <v>Månghörningar</v>
      </c>
      <c r="X657" s="14" t="s">
        <v>32</v>
      </c>
    </row>
    <row r="658" customFormat="false" ht="23.85" hidden="false" customHeight="false" outlineLevel="0" collapsed="false">
      <c r="A658" s="7" t="n">
        <v>9789152302484</v>
      </c>
      <c r="B658" s="11" t="n">
        <v>2</v>
      </c>
      <c r="C658" s="11" t="s">
        <v>264</v>
      </c>
      <c r="D658" s="8" t="s">
        <v>265</v>
      </c>
      <c r="E658" s="8" t="s">
        <v>26</v>
      </c>
      <c r="F658" s="8" t="s">
        <v>298</v>
      </c>
      <c r="G658" s="8" t="s">
        <v>253</v>
      </c>
      <c r="H658" s="11" t="s">
        <v>254</v>
      </c>
      <c r="I658" s="11" t="s">
        <v>256</v>
      </c>
      <c r="J658" s="11" t="s">
        <v>36</v>
      </c>
      <c r="K658" s="10" t="str">
        <f aca="false">G658</f>
        <v>Uppslaget</v>
      </c>
      <c r="L658" s="11" t="s">
        <v>236</v>
      </c>
      <c r="M658" s="11" t="str">
        <f aca="false">B658&amp;"_"&amp;F658&amp;"_"&amp;H658&amp;"_"&amp;I658&amp;J658</f>
        <v>2_x2_5x_U_Cb</v>
      </c>
      <c r="N658" s="11" t="str">
        <f aca="false">A658&amp;"-"&amp;B658&amp;"-"&amp;F658&amp;"-"&amp;H658&amp;"-"&amp;I658&amp;J658</f>
        <v>9789152302484-2-x2_5x-U-Cb</v>
      </c>
      <c r="O658" s="13" t="s">
        <v>267</v>
      </c>
      <c r="P658" s="15"/>
      <c r="Q658" s="12" t="str">
        <f aca="false">INDEX([1]Freelancer!$A$1140:$J$2572,MATCH(Лист1!M658,[1]Freelancer!$G$1140:$G$2572,0),9)</f>
        <v>Ge exempel på en uppgift som har ekvationen $x + 5 = 12$ som svar</v>
      </c>
      <c r="R658" s="8" t="e">
        <f aca="false">IF(INDEX([1]Freelancer!$A$1140:$J$2572,MATCH(Лист1!M658,[1]Freelancer!$G$1140:$G$2572,0),10)=0,"",INDEX([1]Freelancer!$A$1140:$J$2572,MATCH(Лист1!M658,[1]Freelancer!$G$1140:$G$2572,0),10))</f>
        <v>#N/A</v>
      </c>
      <c r="S658" s="13" t="n">
        <v>6</v>
      </c>
      <c r="T658" s="13" t="str">
        <f aca="false">"y"&amp;S658&amp;"y"</f>
        <v>y6y</v>
      </c>
      <c r="U658" s="13" t="str">
        <f aca="false">INDEX([1]Lista!$O$2:$S$206,MATCH(Лист1!T658,[1]Lista!$P$2:$P$206,0),3)</f>
        <v>Problemlösning</v>
      </c>
      <c r="V658" s="13" t="str">
        <f aca="false">INDEX([1]Lista!$O$2:$S$206,MATCH(Лист1!T658,[1]Lista!$P$2:$P$206,0),4)</f>
        <v>P_6</v>
      </c>
      <c r="W658" s="13" t="str">
        <f aca="false">INDEX([1]Lista!$O$2:$S$206,MATCH(Лист1!T658,[1]Lista!$P$2:$P$206,0),5)</f>
        <v>Problemlösning</v>
      </c>
      <c r="X658" s="14" t="s">
        <v>32</v>
      </c>
    </row>
    <row r="659" customFormat="false" ht="23.85" hidden="false" customHeight="false" outlineLevel="0" collapsed="false">
      <c r="A659" s="7" t="n">
        <v>9789152302484</v>
      </c>
      <c r="B659" s="11" t="n">
        <v>2</v>
      </c>
      <c r="C659" s="11" t="s">
        <v>264</v>
      </c>
      <c r="D659" s="8" t="s">
        <v>265</v>
      </c>
      <c r="E659" s="8" t="s">
        <v>26</v>
      </c>
      <c r="F659" s="8" t="s">
        <v>298</v>
      </c>
      <c r="G659" s="8" t="s">
        <v>253</v>
      </c>
      <c r="H659" s="11" t="s">
        <v>254</v>
      </c>
      <c r="I659" s="11" t="s">
        <v>256</v>
      </c>
      <c r="J659" s="11" t="s">
        <v>38</v>
      </c>
      <c r="K659" s="10" t="str">
        <f aca="false">G659</f>
        <v>Uppslaget</v>
      </c>
      <c r="L659" s="11" t="s">
        <v>236</v>
      </c>
      <c r="M659" s="11" t="str">
        <f aca="false">B659&amp;"_"&amp;F659&amp;"_"&amp;H659&amp;"_"&amp;I659&amp;J659</f>
        <v>2_x2_5x_U_Cc</v>
      </c>
      <c r="N659" s="11" t="str">
        <f aca="false">A659&amp;"-"&amp;B659&amp;"-"&amp;F659&amp;"-"&amp;H659&amp;"-"&amp;I659&amp;J659</f>
        <v>9789152302484-2-x2_5x-U-Cc</v>
      </c>
      <c r="O659" s="13" t="s">
        <v>267</v>
      </c>
      <c r="P659" s="15"/>
      <c r="Q659" s="12" t="str">
        <f aca="false">INDEX([1]Freelancer!$A$1140:$J$2572,MATCH(Лист1!M659,[1]Freelancer!$G$1140:$G$2572,0),9)</f>
        <v>Ge exempel på en uppgift som har funktionen $y = x + 5$ som svar</v>
      </c>
      <c r="R659" s="8" t="e">
        <f aca="false">IF(INDEX([1]Freelancer!$A$1140:$J$2572,MATCH(Лист1!M659,[1]Freelancer!$G$1140:$G$2572,0),10)=0,"",INDEX([1]Freelancer!$A$1140:$J$2572,MATCH(Лист1!M659,[1]Freelancer!$G$1140:$G$2572,0),10))</f>
        <v>#N/A</v>
      </c>
      <c r="S659" s="13" t="s">
        <v>110</v>
      </c>
      <c r="T659" s="13" t="str">
        <f aca="false">"y"&amp;S659&amp;"y"</f>
        <v>y2_14y</v>
      </c>
      <c r="U659" s="13" t="str">
        <f aca="false">INDEX([1]Lista!$O$2:$S$206,MATCH(Лист1!T659,[1]Lista!$P$2:$P$206,0),3)</f>
        <v>Koordinatsystem</v>
      </c>
      <c r="V659" s="13" t="str">
        <f aca="false">INDEX([1]Lista!$O$2:$S$206,MATCH(Лист1!T659,[1]Lista!$P$2:$P$206,0),4)</f>
        <v>SF_2_14</v>
      </c>
      <c r="W659" s="13" t="str">
        <f aca="false">INDEX([1]Lista!$O$2:$S$206,MATCH(Лист1!T659,[1]Lista!$P$2:$P$206,0),5)</f>
        <v>Koordinatsystem</v>
      </c>
      <c r="X659" s="14" t="s">
        <v>32</v>
      </c>
    </row>
    <row r="660" customFormat="false" ht="23.85" hidden="false" customHeight="false" outlineLevel="0" collapsed="false">
      <c r="A660" s="7" t="n">
        <v>9789152302484</v>
      </c>
      <c r="B660" s="11" t="n">
        <v>2</v>
      </c>
      <c r="C660" s="11" t="s">
        <v>264</v>
      </c>
      <c r="D660" s="8" t="s">
        <v>265</v>
      </c>
      <c r="E660" s="8" t="s">
        <v>26</v>
      </c>
      <c r="F660" s="8" t="s">
        <v>298</v>
      </c>
      <c r="G660" s="8" t="s">
        <v>253</v>
      </c>
      <c r="H660" s="11" t="s">
        <v>254</v>
      </c>
      <c r="I660" s="11" t="s">
        <v>178</v>
      </c>
      <c r="J660" s="11" t="s">
        <v>33</v>
      </c>
      <c r="K660" s="10" t="str">
        <f aca="false">G660</f>
        <v>Uppslaget</v>
      </c>
      <c r="L660" s="11" t="s">
        <v>236</v>
      </c>
      <c r="M660" s="11" t="str">
        <f aca="false">B660&amp;"_"&amp;F660&amp;"_"&amp;H660&amp;"_"&amp;I660&amp;J660</f>
        <v>2_x2_5x_U_Da</v>
      </c>
      <c r="N660" s="11" t="str">
        <f aca="false">A660&amp;"-"&amp;B660&amp;"-"&amp;F660&amp;"-"&amp;H660&amp;"-"&amp;I660&amp;J660</f>
        <v>9789152302484-2-x2_5x-U-Da</v>
      </c>
      <c r="O660" s="13" t="s">
        <v>267</v>
      </c>
      <c r="P660" s="15"/>
      <c r="Q660" s="12" t="str">
        <f aca="false">INDEX([1]Freelancer!$A$1140:$J$2572,MATCH(Лист1!M660,[1]Freelancer!$G$1140:$G$2572,0),9)</f>
        <v>Ange två formler till funktioner där graferna går genom punkten (2, 4).</v>
      </c>
      <c r="R660" s="8" t="e">
        <f aca="false">IF(INDEX([1]Freelancer!$A$1140:$J$2572,MATCH(Лист1!M660,[1]Freelancer!$G$1140:$G$2572,0),10)=0,"",INDEX([1]Freelancer!$A$1140:$J$2572,MATCH(Лист1!M660,[1]Freelancer!$G$1140:$G$2572,0),10))</f>
        <v>#N/A</v>
      </c>
      <c r="S660" s="13" t="s">
        <v>230</v>
      </c>
      <c r="T660" s="13" t="str">
        <f aca="false">"y"&amp;S660&amp;"y"</f>
        <v>y3_2y</v>
      </c>
      <c r="U660" s="13" t="str">
        <f aca="false">INDEX([1]Lista!$O$2:$S$206,MATCH(Лист1!T660,[1]Lista!$P$2:$P$206,0),3)</f>
        <v>Statistik</v>
      </c>
      <c r="V660" s="13" t="str">
        <f aca="false">INDEX([1]Lista!$O$2:$S$206,MATCH(Лист1!T660,[1]Lista!$P$2:$P$206,0),4)</f>
        <v>SS_3_2</v>
      </c>
      <c r="W660" s="13" t="str">
        <f aca="false">INDEX([1]Lista!$O$2:$S$206,MATCH(Лист1!T660,[1]Lista!$P$2:$P$206,0),5)</f>
        <v>Statistik</v>
      </c>
      <c r="X660" s="14" t="s">
        <v>32</v>
      </c>
    </row>
    <row r="661" customFormat="false" ht="23.85" hidden="false" customHeight="false" outlineLevel="0" collapsed="false">
      <c r="A661" s="7" t="n">
        <v>9789152302484</v>
      </c>
      <c r="B661" s="11" t="n">
        <v>2</v>
      </c>
      <c r="C661" s="11" t="s">
        <v>264</v>
      </c>
      <c r="D661" s="8" t="s">
        <v>265</v>
      </c>
      <c r="E661" s="8" t="s">
        <v>26</v>
      </c>
      <c r="F661" s="8" t="s">
        <v>298</v>
      </c>
      <c r="G661" s="8" t="s">
        <v>253</v>
      </c>
      <c r="H661" s="11" t="s">
        <v>254</v>
      </c>
      <c r="I661" s="11" t="s">
        <v>178</v>
      </c>
      <c r="J661" s="11" t="s">
        <v>36</v>
      </c>
      <c r="K661" s="10" t="str">
        <f aca="false">G661</f>
        <v>Uppslaget</v>
      </c>
      <c r="L661" s="11" t="s">
        <v>236</v>
      </c>
      <c r="M661" s="11" t="str">
        <f aca="false">B661&amp;"_"&amp;F661&amp;"_"&amp;H661&amp;"_"&amp;I661&amp;J661</f>
        <v>2_x2_5x_U_Db</v>
      </c>
      <c r="N661" s="11" t="str">
        <f aca="false">A661&amp;"-"&amp;B661&amp;"-"&amp;F661&amp;"-"&amp;H661&amp;"-"&amp;I661&amp;J661</f>
        <v>9789152302484-2-x2_5x-U-Db</v>
      </c>
      <c r="O661" s="13" t="s">
        <v>267</v>
      </c>
      <c r="P661" s="15"/>
      <c r="Q661" s="12" t="str">
        <f aca="false">INDEX([1]Freelancer!$A$1140:$J$2572,MATCH(Лист1!M661,[1]Freelancer!$G$1140:$G$2572,0),9)</f>
        <v>Rita och ange formeln för en graf som skär $y$-axeln vid -2.</v>
      </c>
      <c r="R661" s="8" t="e">
        <f aca="false">IF(INDEX([1]Freelancer!$A$1140:$J$2572,MATCH(Лист1!M661,[1]Freelancer!$G$1140:$G$2572,0),10)=0,"",INDEX([1]Freelancer!$A$1140:$J$2572,MATCH(Лист1!M661,[1]Freelancer!$G$1140:$G$2572,0),10))</f>
        <v>#N/A</v>
      </c>
      <c r="S661" s="13" t="s">
        <v>299</v>
      </c>
      <c r="T661" s="13" t="str">
        <f aca="false">"y"&amp;S661&amp;"y"</f>
        <v>y1_9y</v>
      </c>
      <c r="U661" s="13" t="str">
        <f aca="false">INDEX([1]Lista!$O$2:$S$206,MATCH(Лист1!T661,[1]Lista!$P$2:$P$206,0),3)</f>
        <v>Logaritmer</v>
      </c>
      <c r="V661" s="13" t="str">
        <f aca="false">INDEX([1]Lista!$O$2:$S$206,MATCH(Лист1!T661,[1]Lista!$P$2:$P$206,0),4)</f>
        <v>T_1_9</v>
      </c>
      <c r="W661" s="13" t="str">
        <f aca="false">INDEX([1]Lista!$O$2:$S$206,MATCH(Лист1!T661,[1]Lista!$P$2:$P$206,0),5)</f>
        <v>Logaritmer</v>
      </c>
      <c r="X661" s="14" t="s">
        <v>32</v>
      </c>
    </row>
    <row r="662" customFormat="false" ht="23.85" hidden="false" customHeight="false" outlineLevel="0" collapsed="false">
      <c r="A662" s="7" t="n">
        <v>9789152302484</v>
      </c>
      <c r="B662" s="11" t="n">
        <v>2</v>
      </c>
      <c r="C662" s="11" t="s">
        <v>264</v>
      </c>
      <c r="D662" s="8" t="s">
        <v>265</v>
      </c>
      <c r="E662" s="8" t="s">
        <v>26</v>
      </c>
      <c r="F662" s="8" t="s">
        <v>298</v>
      </c>
      <c r="G662" s="8" t="s">
        <v>253</v>
      </c>
      <c r="H662" s="11" t="s">
        <v>254</v>
      </c>
      <c r="I662" s="11" t="s">
        <v>259</v>
      </c>
      <c r="J662" s="11" t="s">
        <v>33</v>
      </c>
      <c r="K662" s="10" t="str">
        <f aca="false">G662</f>
        <v>Uppslaget</v>
      </c>
      <c r="L662" s="11" t="s">
        <v>236</v>
      </c>
      <c r="M662" s="11" t="str">
        <f aca="false">B662&amp;"_"&amp;F662&amp;"_"&amp;H662&amp;"_"&amp;I662&amp;J662</f>
        <v>2_x2_5x_U_Ea</v>
      </c>
      <c r="N662" s="11" t="str">
        <f aca="false">A662&amp;"-"&amp;B662&amp;"-"&amp;F662&amp;"-"&amp;H662&amp;"-"&amp;I662&amp;J662</f>
        <v>9789152302484-2-x2_5x-U-Ea</v>
      </c>
      <c r="O662" s="13" t="s">
        <v>267</v>
      </c>
      <c r="P662" s="15"/>
      <c r="Q662" s="12" t="str">
        <f aca="false">INDEX([1]Freelancer!$A$1140:$J$2572,MATCH(Лист1!M662,[1]Freelancer!$G$1140:$G$2572,0),9)</f>
        <v>Rita fyra räta linjer i ett koordinatsystem så de tillsammans bildar en fyrhörning.</v>
      </c>
      <c r="R662" s="8" t="e">
        <f aca="false">IF(INDEX([1]Freelancer!$A$1140:$J$2572,MATCH(Лист1!M662,[1]Freelancer!$G$1140:$G$2572,0),10)=0,"",INDEX([1]Freelancer!$A$1140:$J$2572,MATCH(Лист1!M662,[1]Freelancer!$G$1140:$G$2572,0),10))</f>
        <v>#N/A</v>
      </c>
      <c r="S662" s="13" t="s">
        <v>239</v>
      </c>
      <c r="T662" s="13" t="str">
        <f aca="false">"y"&amp;S662&amp;"y"</f>
        <v>y1_17_1y</v>
      </c>
      <c r="U662" s="13" t="str">
        <f aca="false">INDEX([1]Lista!$O$2:$S$206,MATCH(Лист1!T662,[1]Lista!$P$2:$P$206,0),3)</f>
        <v>Tal - Komplexa tal</v>
      </c>
      <c r="V662" s="13" t="str">
        <f aca="false">INDEX([1]Lista!$O$2:$S$206,MATCH(Лист1!T662,[1]Lista!$P$2:$P$206,0),4)</f>
        <v>T_1_17</v>
      </c>
      <c r="W662" s="13" t="str">
        <f aca="false">INDEX([1]Lista!$O$2:$S$206,MATCH(Лист1!T662,[1]Lista!$P$2:$P$206,0),5)</f>
        <v>Tal</v>
      </c>
      <c r="X662" s="14" t="s">
        <v>32</v>
      </c>
    </row>
    <row r="663" customFormat="false" ht="15.65" hidden="false" customHeight="false" outlineLevel="0" collapsed="false">
      <c r="A663" s="7" t="n">
        <v>9789152302484</v>
      </c>
      <c r="B663" s="11" t="n">
        <v>2</v>
      </c>
      <c r="C663" s="11" t="s">
        <v>264</v>
      </c>
      <c r="D663" s="8" t="s">
        <v>265</v>
      </c>
      <c r="E663" s="8" t="s">
        <v>26</v>
      </c>
      <c r="F663" s="8" t="s">
        <v>298</v>
      </c>
      <c r="G663" s="8" t="s">
        <v>253</v>
      </c>
      <c r="H663" s="11" t="s">
        <v>254</v>
      </c>
      <c r="I663" s="11" t="s">
        <v>259</v>
      </c>
      <c r="J663" s="11" t="s">
        <v>36</v>
      </c>
      <c r="K663" s="10" t="str">
        <f aca="false">G663</f>
        <v>Uppslaget</v>
      </c>
      <c r="L663" s="11" t="s">
        <v>236</v>
      </c>
      <c r="M663" s="11" t="str">
        <f aca="false">B663&amp;"_"&amp;F663&amp;"_"&amp;H663&amp;"_"&amp;I663&amp;J663</f>
        <v>2_x2_5x_U_Eb</v>
      </c>
      <c r="N663" s="11" t="str">
        <f aca="false">A663&amp;"-"&amp;B663&amp;"-"&amp;F663&amp;"-"&amp;H663&amp;"-"&amp;I663&amp;J663</f>
        <v>9789152302484-2-x2_5x-U-Eb</v>
      </c>
      <c r="O663" s="13" t="s">
        <v>267</v>
      </c>
      <c r="P663" s="15"/>
      <c r="Q663" s="12" t="str">
        <f aca="false">INDEX([1]Freelancer!$A$1140:$J$2572,MATCH(Лист1!M663,[1]Freelancer!$G$1140:$G$2572,0),9)</f>
        <v>Ange linjernas formler.</v>
      </c>
      <c r="R663" s="8" t="e">
        <f aca="false">IF(INDEX([1]Freelancer!$A$1140:$J$2572,MATCH(Лист1!M663,[1]Freelancer!$G$1140:$G$2572,0),10)=0,"",INDEX([1]Freelancer!$A$1140:$J$2572,MATCH(Лист1!M663,[1]Freelancer!$G$1140:$G$2572,0),10))</f>
        <v>#N/A</v>
      </c>
      <c r="S663" s="13" t="s">
        <v>237</v>
      </c>
      <c r="T663" s="13" t="str">
        <f aca="false">"y"&amp;S663&amp;"y"</f>
        <v>y1_5_4y</v>
      </c>
      <c r="U663" s="13" t="str">
        <f aca="false">INDEX([1]Lista!$O$2:$S$206,MATCH(Лист1!T663,[1]Lista!$P$2:$P$206,0),3)</f>
        <v>Ekvationssystem - Två lösningsmetoder</v>
      </c>
      <c r="V663" s="13" t="str">
        <f aca="false">INDEX([1]Lista!$O$2:$S$206,MATCH(Лист1!T663,[1]Lista!$P$2:$P$206,0),4)</f>
        <v>T_1_5</v>
      </c>
      <c r="W663" s="13" t="str">
        <f aca="false">INDEX([1]Lista!$O$2:$S$206,MATCH(Лист1!T663,[1]Lista!$P$2:$P$206,0),5)</f>
        <v>Ekvationssystem</v>
      </c>
      <c r="X663" s="14" t="s">
        <v>32</v>
      </c>
    </row>
    <row r="664" customFormat="false" ht="15.65" hidden="false" customHeight="false" outlineLevel="0" collapsed="false">
      <c r="A664" s="7" t="n">
        <v>9789152302484</v>
      </c>
      <c r="B664" s="11" t="n">
        <v>2</v>
      </c>
      <c r="C664" s="11" t="s">
        <v>264</v>
      </c>
      <c r="D664" s="8" t="s">
        <v>265</v>
      </c>
      <c r="E664" s="8" t="s">
        <v>26</v>
      </c>
      <c r="F664" s="8" t="s">
        <v>298</v>
      </c>
      <c r="G664" s="8" t="s">
        <v>253</v>
      </c>
      <c r="H664" s="11" t="s">
        <v>254</v>
      </c>
      <c r="I664" s="11" t="s">
        <v>259</v>
      </c>
      <c r="J664" s="11" t="s">
        <v>38</v>
      </c>
      <c r="K664" s="10" t="str">
        <f aca="false">G664</f>
        <v>Uppslaget</v>
      </c>
      <c r="L664" s="11" t="s">
        <v>236</v>
      </c>
      <c r="M664" s="11" t="str">
        <f aca="false">B664&amp;"_"&amp;F664&amp;"_"&amp;H664&amp;"_"&amp;I664&amp;J664</f>
        <v>2_x2_5x_U_Ec</v>
      </c>
      <c r="N664" s="11" t="str">
        <f aca="false">A664&amp;"-"&amp;B664&amp;"-"&amp;F664&amp;"-"&amp;H664&amp;"-"&amp;I664&amp;J664</f>
        <v>9789152302484-2-x2_5x-U-Ec</v>
      </c>
      <c r="O664" s="13" t="s">
        <v>267</v>
      </c>
      <c r="P664" s="15"/>
      <c r="Q664" s="12" t="str">
        <f aca="false">INDEX([1]Freelancer!$A$1140:$J$2572,MATCH(Лист1!M664,[1]Freelancer!$G$1140:$G$2572,0),9)</f>
        <v>Beräkna fyrhörningens area.</v>
      </c>
      <c r="R664" s="8" t="e">
        <f aca="false">IF(INDEX([1]Freelancer!$A$1140:$J$2572,MATCH(Лист1!M664,[1]Freelancer!$G$1140:$G$2572,0),10)=0,"",INDEX([1]Freelancer!$A$1140:$J$2572,MATCH(Лист1!M664,[1]Freelancer!$G$1140:$G$2572,0),10))</f>
        <v>#N/A</v>
      </c>
      <c r="S664" s="13" t="s">
        <v>232</v>
      </c>
      <c r="T664" s="13" t="str">
        <f aca="false">"y"&amp;S664&amp;"y"</f>
        <v>y4_22_18y</v>
      </c>
      <c r="U664" s="13" t="str">
        <f aca="false">INDEX([1]Lista!$O$2:$S$206,MATCH(Лист1!T664,[1]Lista!$P$2:$P$206,0),3)</f>
        <v>Trigonometri - Vinklar</v>
      </c>
      <c r="V664" s="13" t="str">
        <f aca="false">INDEX([1]Lista!$O$2:$S$206,MATCH(Лист1!T664,[1]Lista!$P$2:$P$206,0),4)</f>
        <v>G_4_22</v>
      </c>
      <c r="W664" s="13" t="str">
        <f aca="false">INDEX([1]Lista!$O$2:$S$206,MATCH(Лист1!T664,[1]Lista!$P$2:$P$206,0),5)</f>
        <v>Trigonometri</v>
      </c>
      <c r="X664" s="14" t="s">
        <v>32</v>
      </c>
    </row>
    <row r="665" customFormat="false" ht="79.85" hidden="false" customHeight="false" outlineLevel="0" collapsed="false">
      <c r="A665" s="7" t="n">
        <v>9789152302484</v>
      </c>
      <c r="B665" s="11" t="n">
        <v>2</v>
      </c>
      <c r="C665" s="11" t="s">
        <v>264</v>
      </c>
      <c r="D665" s="8" t="s">
        <v>265</v>
      </c>
      <c r="E665" s="8" t="s">
        <v>26</v>
      </c>
      <c r="F665" s="8" t="s">
        <v>298</v>
      </c>
      <c r="G665" s="8" t="s">
        <v>253</v>
      </c>
      <c r="H665" s="11" t="s">
        <v>260</v>
      </c>
      <c r="I665" s="11" t="s">
        <v>255</v>
      </c>
      <c r="J665" s="11"/>
      <c r="K665" s="10" t="str">
        <f aca="false">G665</f>
        <v>Uppslaget</v>
      </c>
      <c r="L665" s="11" t="s">
        <v>236</v>
      </c>
      <c r="M665" s="11" t="str">
        <f aca="false">B665&amp;"_"&amp;F665&amp;"_"&amp;H665&amp;"_"&amp;I665&amp;J665</f>
        <v>2_x2_5x_SU_A</v>
      </c>
      <c r="N665" s="11" t="str">
        <f aca="false">A665&amp;"-"&amp;B665&amp;"-"&amp;F665&amp;"-"&amp;H665&amp;"-"&amp;I665&amp;J665</f>
        <v>9789152302484-2-x2_5x-SU-A</v>
      </c>
      <c r="O665" s="13" t="s">
        <v>295</v>
      </c>
      <c r="P665" s="15"/>
      <c r="Q665" s="12" t="s">
        <v>300</v>
      </c>
      <c r="R665" s="8"/>
      <c r="S665" s="13" t="s">
        <v>232</v>
      </c>
      <c r="T665" s="13" t="str">
        <f aca="false">"y"&amp;S665&amp;"y"</f>
        <v>y4_22_18y</v>
      </c>
      <c r="U665" s="13" t="str">
        <f aca="false">INDEX([1]Lista!$O$2:$S$206,MATCH(Лист1!T665,[1]Lista!$P$2:$P$206,0),3)</f>
        <v>Trigonometri - Vinklar</v>
      </c>
      <c r="V665" s="13" t="str">
        <f aca="false">INDEX([1]Lista!$O$2:$S$206,MATCH(Лист1!T665,[1]Lista!$P$2:$P$206,0),4)</f>
        <v>G_4_22</v>
      </c>
      <c r="W665" s="13" t="str">
        <f aca="false">INDEX([1]Lista!$O$2:$S$206,MATCH(Лист1!T665,[1]Lista!$P$2:$P$206,0),5)</f>
        <v>Trigonometri</v>
      </c>
      <c r="X665" s="14" t="s">
        <v>32</v>
      </c>
    </row>
    <row r="666" customFormat="false" ht="79.85" hidden="false" customHeight="false" outlineLevel="0" collapsed="false">
      <c r="A666" s="7" t="n">
        <v>9789152302484</v>
      </c>
      <c r="B666" s="11" t="n">
        <v>2</v>
      </c>
      <c r="C666" s="11" t="s">
        <v>264</v>
      </c>
      <c r="D666" s="8" t="s">
        <v>265</v>
      </c>
      <c r="E666" s="8" t="s">
        <v>26</v>
      </c>
      <c r="F666" s="8" t="s">
        <v>298</v>
      </c>
      <c r="G666" s="8" t="s">
        <v>253</v>
      </c>
      <c r="H666" s="11" t="s">
        <v>260</v>
      </c>
      <c r="I666" s="11" t="s">
        <v>193</v>
      </c>
      <c r="J666" s="11"/>
      <c r="K666" s="10" t="str">
        <f aca="false">G666</f>
        <v>Uppslaget</v>
      </c>
      <c r="L666" s="11" t="s">
        <v>236</v>
      </c>
      <c r="M666" s="11" t="str">
        <f aca="false">B666&amp;"_"&amp;F666&amp;"_"&amp;H666&amp;"_"&amp;I666&amp;J666</f>
        <v>2_x2_5x_SU_B</v>
      </c>
      <c r="N666" s="11" t="str">
        <f aca="false">A666&amp;"-"&amp;B666&amp;"-"&amp;F666&amp;"-"&amp;H666&amp;"-"&amp;I666&amp;J666</f>
        <v>9789152302484-2-x2_5x-SU-B</v>
      </c>
      <c r="O666" s="13" t="s">
        <v>295</v>
      </c>
      <c r="P666" s="15"/>
      <c r="Q666" s="12" t="s">
        <v>301</v>
      </c>
      <c r="R666" s="8"/>
      <c r="S666" s="13" t="s">
        <v>232</v>
      </c>
      <c r="T666" s="13" t="str">
        <f aca="false">"y"&amp;S666&amp;"y"</f>
        <v>y4_22_18y</v>
      </c>
      <c r="U666" s="13" t="str">
        <f aca="false">INDEX([1]Lista!$O$2:$S$206,MATCH(Лист1!T666,[1]Lista!$P$2:$P$206,0),3)</f>
        <v>Trigonometri - Vinklar</v>
      </c>
      <c r="V666" s="13" t="str">
        <f aca="false">INDEX([1]Lista!$O$2:$S$206,MATCH(Лист1!T666,[1]Lista!$P$2:$P$206,0),4)</f>
        <v>G_4_22</v>
      </c>
      <c r="W666" s="13" t="str">
        <f aca="false">INDEX([1]Lista!$O$2:$S$206,MATCH(Лист1!T666,[1]Lista!$P$2:$P$206,0),5)</f>
        <v>Trigonometri</v>
      </c>
      <c r="X666" s="14" t="s">
        <v>32</v>
      </c>
    </row>
    <row r="667" customFormat="false" ht="57.45" hidden="false" customHeight="false" outlineLevel="0" collapsed="false">
      <c r="A667" s="7" t="n">
        <v>9789152302484</v>
      </c>
      <c r="B667" s="11" t="n">
        <v>2</v>
      </c>
      <c r="C667" s="11" t="s">
        <v>264</v>
      </c>
      <c r="D667" s="8" t="s">
        <v>265</v>
      </c>
      <c r="E667" s="8" t="s">
        <v>26</v>
      </c>
      <c r="F667" s="8" t="s">
        <v>298</v>
      </c>
      <c r="G667" s="8" t="s">
        <v>253</v>
      </c>
      <c r="H667" s="11" t="s">
        <v>260</v>
      </c>
      <c r="I667" s="11" t="s">
        <v>256</v>
      </c>
      <c r="J667" s="11"/>
      <c r="K667" s="10" t="str">
        <f aca="false">G667</f>
        <v>Uppslaget</v>
      </c>
      <c r="L667" s="11" t="s">
        <v>236</v>
      </c>
      <c r="M667" s="11" t="str">
        <f aca="false">B667&amp;"_"&amp;F667&amp;"_"&amp;H667&amp;"_"&amp;I667&amp;J667</f>
        <v>2_x2_5x_SU_C</v>
      </c>
      <c r="N667" s="11" t="str">
        <f aca="false">A667&amp;"-"&amp;B667&amp;"-"&amp;F667&amp;"-"&amp;H667&amp;"-"&amp;I667&amp;J667</f>
        <v>9789152302484-2-x2_5x-SU-C</v>
      </c>
      <c r="O667" s="13" t="s">
        <v>295</v>
      </c>
      <c r="P667" s="15"/>
      <c r="Q667" s="12" t="s">
        <v>302</v>
      </c>
      <c r="R667" s="8"/>
      <c r="S667" s="13" t="s">
        <v>232</v>
      </c>
      <c r="T667" s="13" t="str">
        <f aca="false">"y"&amp;S667&amp;"y"</f>
        <v>y4_22_18y</v>
      </c>
      <c r="U667" s="13" t="str">
        <f aca="false">INDEX([1]Lista!$O$2:$S$206,MATCH(Лист1!T667,[1]Lista!$P$2:$P$206,0),3)</f>
        <v>Trigonometri - Vinklar</v>
      </c>
      <c r="V667" s="13" t="str">
        <f aca="false">INDEX([1]Lista!$O$2:$S$206,MATCH(Лист1!T667,[1]Lista!$P$2:$P$206,0),4)</f>
        <v>G_4_22</v>
      </c>
      <c r="W667" s="13" t="str">
        <f aca="false">INDEX([1]Lista!$O$2:$S$206,MATCH(Лист1!T667,[1]Lista!$P$2:$P$206,0),5)</f>
        <v>Trigonometri</v>
      </c>
      <c r="X667" s="14" t="s">
        <v>32</v>
      </c>
    </row>
    <row r="668" customFormat="false" ht="102.2" hidden="false" customHeight="false" outlineLevel="0" collapsed="false">
      <c r="A668" s="7" t="n">
        <v>9789152302484</v>
      </c>
      <c r="B668" s="11" t="n">
        <v>2</v>
      </c>
      <c r="C668" s="11" t="s">
        <v>264</v>
      </c>
      <c r="D668" s="8" t="s">
        <v>265</v>
      </c>
      <c r="E668" s="8" t="s">
        <v>26</v>
      </c>
      <c r="F668" s="8" t="s">
        <v>298</v>
      </c>
      <c r="G668" s="8" t="s">
        <v>253</v>
      </c>
      <c r="H668" s="11" t="s">
        <v>260</v>
      </c>
      <c r="I668" s="11" t="s">
        <v>178</v>
      </c>
      <c r="J668" s="11"/>
      <c r="K668" s="10" t="str">
        <f aca="false">G668</f>
        <v>Uppslaget</v>
      </c>
      <c r="L668" s="11" t="s">
        <v>236</v>
      </c>
      <c r="M668" s="11" t="str">
        <f aca="false">B668&amp;"_"&amp;F668&amp;"_"&amp;H668&amp;"_"&amp;I668&amp;J668</f>
        <v>2_x2_5x_SU_D</v>
      </c>
      <c r="N668" s="11" t="str">
        <f aca="false">A668&amp;"-"&amp;B668&amp;"-"&amp;F668&amp;"-"&amp;H668&amp;"-"&amp;I668&amp;J668</f>
        <v>9789152302484-2-x2_5x-SU-D</v>
      </c>
      <c r="O668" s="13" t="s">
        <v>295</v>
      </c>
      <c r="P668" s="15"/>
      <c r="Q668" s="12" t="s">
        <v>303</v>
      </c>
      <c r="R668" s="8"/>
      <c r="S668" s="13" t="s">
        <v>232</v>
      </c>
      <c r="T668" s="13" t="str">
        <f aca="false">"y"&amp;S668&amp;"y"</f>
        <v>y4_22_18y</v>
      </c>
      <c r="U668" s="13" t="str">
        <f aca="false">INDEX([1]Lista!$O$2:$S$206,MATCH(Лист1!T668,[1]Lista!$P$2:$P$206,0),3)</f>
        <v>Trigonometri - Vinklar</v>
      </c>
      <c r="V668" s="13" t="str">
        <f aca="false">INDEX([1]Lista!$O$2:$S$206,MATCH(Лист1!T668,[1]Lista!$P$2:$P$206,0),4)</f>
        <v>G_4_22</v>
      </c>
      <c r="W668" s="13" t="str">
        <f aca="false">INDEX([1]Lista!$O$2:$S$206,MATCH(Лист1!T668,[1]Lista!$P$2:$P$206,0),5)</f>
        <v>Trigonometri</v>
      </c>
      <c r="X668" s="14" t="s">
        <v>32</v>
      </c>
    </row>
    <row r="669" customFormat="false" ht="35.05" hidden="false" customHeight="false" outlineLevel="0" collapsed="false">
      <c r="A669" s="7" t="n">
        <v>9789152302484</v>
      </c>
      <c r="B669" s="11" t="n">
        <v>2</v>
      </c>
      <c r="C669" s="11" t="s">
        <v>264</v>
      </c>
      <c r="D669" s="8" t="s">
        <v>265</v>
      </c>
      <c r="E669" s="8" t="s">
        <v>26</v>
      </c>
      <c r="F669" s="8" t="s">
        <v>298</v>
      </c>
      <c r="G669" s="8" t="s">
        <v>253</v>
      </c>
      <c r="H669" s="11" t="s">
        <v>262</v>
      </c>
      <c r="I669" s="11" t="n">
        <v>1</v>
      </c>
      <c r="J669" s="11"/>
      <c r="K669" s="10" t="str">
        <f aca="false">G669</f>
        <v>Uppslaget</v>
      </c>
      <c r="L669" s="11" t="s">
        <v>236</v>
      </c>
      <c r="M669" s="11" t="str">
        <f aca="false">B669&amp;"_"&amp;F669&amp;"_"&amp;H669&amp;"_"&amp;I669&amp;J669</f>
        <v>2_x2_5x_AH_1</v>
      </c>
      <c r="N669" s="11" t="str">
        <f aca="false">A669&amp;"-"&amp;B669&amp;"-"&amp;F669&amp;"-"&amp;H669&amp;"-"&amp;I669&amp;J669</f>
        <v>9789152302484-2-x2_5x-AH-1</v>
      </c>
      <c r="O669" s="13" t="s">
        <v>267</v>
      </c>
      <c r="P669" s="15"/>
      <c r="Q669" s="12" t="str">
        <f aca="false">INDEX([1]Freelancer!$A$1140:$J$2572,MATCH(Лист1!M669,[1]Freelancer!$G$1140:$G$2572,0),9)</f>
        <v>Vi har ett mönster som upprepas enligt figuren nedanför. Hur ser biten ut från punkt 1997 till punkt 2000?</v>
      </c>
      <c r="R669" s="8" t="s">
        <v>304</v>
      </c>
      <c r="S669" s="13" t="s">
        <v>108</v>
      </c>
      <c r="T669" s="13" t="str">
        <f aca="false">"y"&amp;S669&amp;"y"</f>
        <v>y1_2_5y</v>
      </c>
      <c r="U669" s="13" t="str">
        <f aca="false">INDEX([1]Lista!$O$2:$S$206,MATCH(Лист1!T669,[1]Lista!$P$2:$P$206,0),3)</f>
        <v>Bråk - Jämföra bråk</v>
      </c>
      <c r="V669" s="13" t="str">
        <f aca="false">INDEX([1]Lista!$O$2:$S$206,MATCH(Лист1!T669,[1]Lista!$P$2:$P$206,0),4)</f>
        <v>T_1_2</v>
      </c>
      <c r="W669" s="13" t="str">
        <f aca="false">INDEX([1]Lista!$O$2:$S$206,MATCH(Лист1!T669,[1]Lista!$P$2:$P$206,0),5)</f>
        <v>Bråk</v>
      </c>
      <c r="X669" s="14" t="s">
        <v>32</v>
      </c>
    </row>
    <row r="670" customFormat="false" ht="68.65" hidden="false" customHeight="false" outlineLevel="0" collapsed="false">
      <c r="A670" s="7" t="n">
        <v>9789152302484</v>
      </c>
      <c r="B670" s="11" t="n">
        <v>2</v>
      </c>
      <c r="C670" s="11" t="s">
        <v>264</v>
      </c>
      <c r="D670" s="8" t="s">
        <v>265</v>
      </c>
      <c r="E670" s="8" t="s">
        <v>26</v>
      </c>
      <c r="F670" s="8" t="s">
        <v>298</v>
      </c>
      <c r="G670" s="8" t="s">
        <v>253</v>
      </c>
      <c r="H670" s="11" t="s">
        <v>262</v>
      </c>
      <c r="I670" s="11" t="n">
        <v>2</v>
      </c>
      <c r="J670" s="11"/>
      <c r="K670" s="10" t="str">
        <f aca="false">G670</f>
        <v>Uppslaget</v>
      </c>
      <c r="L670" s="11" t="s">
        <v>236</v>
      </c>
      <c r="M670" s="11" t="str">
        <f aca="false">B670&amp;"_"&amp;F670&amp;"_"&amp;H670&amp;"_"&amp;I670&amp;J670</f>
        <v>2_x2_5x_AH_2</v>
      </c>
      <c r="N670" s="11" t="str">
        <f aca="false">A670&amp;"-"&amp;B670&amp;"-"&amp;F670&amp;"-"&amp;H670&amp;"-"&amp;I670&amp;J670</f>
        <v>9789152302484-2-x2_5x-AH-2</v>
      </c>
      <c r="O670" s="13" t="s">
        <v>267</v>
      </c>
      <c r="P670" s="15"/>
      <c r="Q670" s="12" t="str">
        <f aca="false">INDEX([1]Freelancer!$A$1140:$J$2572,MATCH(Лист1!M670,[1]Freelancer!$G$1140:$G$2572,0),9)</f>
        <v>Per och Karin var på väg upp för trapporna i ett torn. Per var hela tiden 52 trappsteg före Karin. Då Per kommit halvvägs sade han till Karin: När jag har kommit upp, har du kommit tre gånger så långt som du är nu. Antal trappsteg i tornet är då 104</v>
      </c>
      <c r="R670" s="8" t="e">
        <f aca="false">IF(INDEX([1]Freelancer!$A$1140:$J$2572,MATCH(Лист1!M670,[1]Freelancer!$G$1140:$G$2572,0),10)=0,"",INDEX([1]Freelancer!$A$1140:$J$2572,MATCH(Лист1!M670,[1]Freelancer!$G$1140:$G$2572,0),10))</f>
        <v>#N/A</v>
      </c>
      <c r="S670" s="13" t="s">
        <v>44</v>
      </c>
      <c r="T670" s="13" t="str">
        <f aca="false">"y"&amp;S670&amp;"y"</f>
        <v>y6_4y</v>
      </c>
      <c r="U670" s="13" t="str">
        <f aca="false">INDEX([1]Lista!$O$2:$S$206,MATCH(Лист1!T670,[1]Lista!$P$2:$P$206,0),3)</f>
        <v>Problemlösning - Taluppfattning, aritmetik &amp; algebra</v>
      </c>
      <c r="V670" s="13" t="str">
        <f aca="false">INDEX([1]Lista!$O$2:$S$206,MATCH(Лист1!T670,[1]Lista!$P$2:$P$206,0),4)</f>
        <v>P_6_4</v>
      </c>
      <c r="W670" s="13" t="str">
        <f aca="false">INDEX([1]Lista!$O$2:$S$206,MATCH(Лист1!T670,[1]Lista!$P$2:$P$206,0),5)</f>
        <v>Problemlösning - Taluppfattning, aritmetik &amp; algebra</v>
      </c>
      <c r="X670" s="14" t="s">
        <v>32</v>
      </c>
    </row>
    <row r="671" customFormat="false" ht="35.05" hidden="false" customHeight="false" outlineLevel="0" collapsed="false">
      <c r="A671" s="7" t="n">
        <v>9789152302484</v>
      </c>
      <c r="B671" s="11" t="n">
        <v>2</v>
      </c>
      <c r="C671" s="11" t="s">
        <v>264</v>
      </c>
      <c r="D671" s="8" t="s">
        <v>265</v>
      </c>
      <c r="E671" s="8" t="s">
        <v>26</v>
      </c>
      <c r="F671" s="8" t="s">
        <v>298</v>
      </c>
      <c r="G671" s="8" t="s">
        <v>253</v>
      </c>
      <c r="H671" s="11" t="s">
        <v>262</v>
      </c>
      <c r="I671" s="11" t="n">
        <v>3</v>
      </c>
      <c r="J671" s="11"/>
      <c r="K671" s="10" t="str">
        <f aca="false">G671</f>
        <v>Uppslaget</v>
      </c>
      <c r="L671" s="11" t="s">
        <v>236</v>
      </c>
      <c r="M671" s="11" t="str">
        <f aca="false">B671&amp;"_"&amp;F671&amp;"_"&amp;H671&amp;"_"&amp;I671&amp;J671</f>
        <v>2_x2_5x_AH_3</v>
      </c>
      <c r="N671" s="11" t="str">
        <f aca="false">A671&amp;"-"&amp;B671&amp;"-"&amp;F671&amp;"-"&amp;H671&amp;"-"&amp;I671&amp;J671</f>
        <v>9789152302484-2-x2_5x-AH-3</v>
      </c>
      <c r="O671" s="13" t="s">
        <v>267</v>
      </c>
      <c r="P671" s="15"/>
      <c r="Q671" s="12" t="str">
        <f aca="false">INDEX([1]Freelancer!$A$1140:$J$2572,MATCH(Лист1!M671,[1]Freelancer!$G$1140:$G$2572,0),9)</f>
        <v>Om punkterna $(2, -3), (4, 3)$ och $(\displaystyle 5, \frac{a}{2})$ ligger på en rät linje är o lika med  6</v>
      </c>
      <c r="R671" s="8" t="e">
        <f aca="false">IF(INDEX([1]Freelancer!$A$1140:$J$2572,MATCH(Лист1!M671,[1]Freelancer!$G$1140:$G$2572,0),10)=0,"",INDEX([1]Freelancer!$A$1140:$J$2572,MATCH(Лист1!M671,[1]Freelancer!$G$1140:$G$2572,0),10))</f>
        <v>#N/A</v>
      </c>
      <c r="S671" s="13" t="s">
        <v>273</v>
      </c>
      <c r="T671" s="13" t="str">
        <f aca="false">"y"&amp;S671&amp;"y"</f>
        <v>y1_17y</v>
      </c>
      <c r="U671" s="13" t="str">
        <f aca="false">INDEX([1]Lista!$O$2:$S$206,MATCH(Лист1!T671,[1]Lista!$P$2:$P$206,0),3)</f>
        <v>Tal</v>
      </c>
      <c r="V671" s="13" t="str">
        <f aca="false">INDEX([1]Lista!$O$2:$S$206,MATCH(Лист1!T671,[1]Lista!$P$2:$P$206,0),4)</f>
        <v>T_1_17</v>
      </c>
      <c r="W671" s="13" t="str">
        <f aca="false">INDEX([1]Lista!$O$2:$S$206,MATCH(Лист1!T671,[1]Lista!$P$2:$P$206,0),5)</f>
        <v>Tal</v>
      </c>
      <c r="X671" s="14" t="s">
        <v>32</v>
      </c>
    </row>
    <row r="672" customFormat="false" ht="23.85" hidden="false" customHeight="false" outlineLevel="0" collapsed="false">
      <c r="A672" s="7" t="n">
        <v>9789152302484</v>
      </c>
      <c r="B672" s="11" t="n">
        <v>3</v>
      </c>
      <c r="C672" s="11" t="s">
        <v>305</v>
      </c>
      <c r="D672" s="8" t="s">
        <v>306</v>
      </c>
      <c r="E672" s="8" t="s">
        <v>26</v>
      </c>
      <c r="F672" s="8" t="s">
        <v>307</v>
      </c>
      <c r="G672" s="8" t="s">
        <v>28</v>
      </c>
      <c r="H672" s="11" t="s">
        <v>29</v>
      </c>
      <c r="I672" s="11" t="n">
        <v>1</v>
      </c>
      <c r="J672" s="11"/>
      <c r="K672" s="10" t="str">
        <f aca="false">G672</f>
        <v>Grundkurs</v>
      </c>
      <c r="L672" s="11" t="s">
        <v>30</v>
      </c>
      <c r="M672" s="11" t="str">
        <f aca="false">B672&amp;"_"&amp;F672&amp;"_"&amp;H672&amp;"_"&amp;I672&amp;J672</f>
        <v>3_x3_1x_G_1</v>
      </c>
      <c r="N672" s="11" t="str">
        <f aca="false">A672&amp;"-"&amp;B672&amp;"-"&amp;F672&amp;"-"&amp;H672&amp;"-"&amp;I672&amp;J672</f>
        <v>9789152302484-3-x3_1x-G-1</v>
      </c>
      <c r="O672" s="13" t="s">
        <v>267</v>
      </c>
      <c r="P672" s="15"/>
      <c r="Q672" s="12" t="str">
        <f aca="false">INDEX([1]Freelancer!$A$1140:$J$2572,MATCH(Лист1!M672,[1]Freelancer!$G$1140:$G$2572,0),9)</f>
        <v>Skriv det matematiska namnet på formen för varje bild.</v>
      </c>
      <c r="R672" s="8" t="str">
        <f aca="false">IF(INDEX([1]Freelancer!$A$1140:$J$2572,MATCH(Лист1!M672,[1]Freelancer!$G$1140:$G$2572,0),10)=0,"",INDEX([1]Freelancer!$A$1140:$J$2572,MATCH(Лист1!M672,[1]Freelancer!$G$1140:$G$2572,0),10))</f>
        <v>MD9_74_1</v>
      </c>
      <c r="S672" s="13" t="s">
        <v>222</v>
      </c>
      <c r="T672" s="13" t="str">
        <f aca="false">"y"&amp;S672&amp;"y"</f>
        <v>y2_16y</v>
      </c>
      <c r="U672" s="13" t="str">
        <f aca="false">INDEX([1]Lista!$O$2:$S$206,MATCH(Лист1!T672,[1]Lista!$P$2:$P$206,0),3)</f>
        <v>Moms</v>
      </c>
      <c r="V672" s="13" t="str">
        <f aca="false">INDEX([1]Lista!$O$2:$S$206,MATCH(Лист1!T672,[1]Lista!$P$2:$P$206,0),4)</f>
        <v>SF_2_16</v>
      </c>
      <c r="W672" s="13" t="str">
        <f aca="false">INDEX([1]Lista!$O$2:$S$206,MATCH(Лист1!T672,[1]Lista!$P$2:$P$206,0),5)</f>
        <v>Moms</v>
      </c>
      <c r="X672" s="14" t="s">
        <v>32</v>
      </c>
    </row>
    <row r="673" customFormat="false" ht="15.65" hidden="false" customHeight="false" outlineLevel="0" collapsed="false">
      <c r="A673" s="7" t="n">
        <v>9789152302484</v>
      </c>
      <c r="B673" s="11" t="n">
        <v>3</v>
      </c>
      <c r="C673" s="11" t="s">
        <v>305</v>
      </c>
      <c r="D673" s="8" t="s">
        <v>306</v>
      </c>
      <c r="E673" s="8" t="s">
        <v>26</v>
      </c>
      <c r="F673" s="8" t="s">
        <v>307</v>
      </c>
      <c r="G673" s="8" t="s">
        <v>28</v>
      </c>
      <c r="H673" s="11" t="s">
        <v>29</v>
      </c>
      <c r="I673" s="11" t="n">
        <v>2</v>
      </c>
      <c r="J673" s="11" t="s">
        <v>33</v>
      </c>
      <c r="K673" s="10" t="str">
        <f aca="false">G673</f>
        <v>Grundkurs</v>
      </c>
      <c r="L673" s="11" t="s">
        <v>34</v>
      </c>
      <c r="M673" s="11" t="str">
        <f aca="false">B673&amp;"_"&amp;F673&amp;"_"&amp;H673&amp;"_"&amp;I673&amp;J673</f>
        <v>3_x3_1x_G_2a</v>
      </c>
      <c r="N673" s="11" t="str">
        <f aca="false">A673&amp;"-"&amp;B673&amp;"-"&amp;F673&amp;"-"&amp;H673&amp;"-"&amp;I673&amp;J673</f>
        <v>9789152302484-3-x3_1x-G-2a</v>
      </c>
      <c r="O673" s="13" t="s">
        <v>267</v>
      </c>
      <c r="P673" s="15"/>
      <c r="Q673" s="12" t="str">
        <f aca="false">INDEX([1]Freelancer!$A$1140:$J$2572,MATCH(Лист1!M673,[1]Freelancer!$G$1140:$G$2572,0),9)</f>
        <v>Hur många hörn har en kub</v>
      </c>
      <c r="R673" s="8" t="e">
        <f aca="false">IF(INDEX([1]Freelancer!$A$1140:$J$2572,MATCH(Лист1!M673,[1]Freelancer!$G$1140:$G$2572,0),10)=0,"",INDEX([1]Freelancer!$A$1140:$J$2572,MATCH(Лист1!M673,[1]Freelancer!$G$1140:$G$2572,0),10))</f>
        <v>#N/A</v>
      </c>
      <c r="S673" s="13" t="s">
        <v>100</v>
      </c>
      <c r="T673" s="13" t="str">
        <f aca="false">"y"&amp;S673&amp;"y"</f>
        <v>y1_19_2y</v>
      </c>
      <c r="U673" s="13" t="str">
        <f aca="false">INDEX([1]Lista!$O$2:$S$206,MATCH(Лист1!T673,[1]Lista!$P$2:$P$206,0),3)</f>
        <v>Talsystem - Vårt talsystem</v>
      </c>
      <c r="V673" s="13" t="str">
        <f aca="false">INDEX([1]Lista!$O$2:$S$206,MATCH(Лист1!T673,[1]Lista!$P$2:$P$206,0),4)</f>
        <v>T_1_19</v>
      </c>
      <c r="W673" s="13" t="str">
        <f aca="false">INDEX([1]Lista!$O$2:$S$206,MATCH(Лист1!T673,[1]Lista!$P$2:$P$206,0),5)</f>
        <v>Talsystem</v>
      </c>
      <c r="X673" s="14" t="s">
        <v>32</v>
      </c>
    </row>
    <row r="674" customFormat="false" ht="15.65" hidden="false" customHeight="false" outlineLevel="0" collapsed="false">
      <c r="A674" s="7" t="n">
        <v>9789152302484</v>
      </c>
      <c r="B674" s="11" t="n">
        <v>3</v>
      </c>
      <c r="C674" s="11" t="s">
        <v>305</v>
      </c>
      <c r="D674" s="8" t="s">
        <v>306</v>
      </c>
      <c r="E674" s="8" t="s">
        <v>26</v>
      </c>
      <c r="F674" s="8" t="s">
        <v>307</v>
      </c>
      <c r="G674" s="8" t="s">
        <v>28</v>
      </c>
      <c r="H674" s="11" t="s">
        <v>29</v>
      </c>
      <c r="I674" s="11" t="n">
        <v>2</v>
      </c>
      <c r="J674" s="11" t="s">
        <v>36</v>
      </c>
      <c r="K674" s="10" t="str">
        <f aca="false">G674</f>
        <v>Grundkurs</v>
      </c>
      <c r="L674" s="11" t="s">
        <v>34</v>
      </c>
      <c r="M674" s="11" t="str">
        <f aca="false">B674&amp;"_"&amp;F674&amp;"_"&amp;H674&amp;"_"&amp;I674&amp;J674</f>
        <v>3_x3_1x_G_2b</v>
      </c>
      <c r="N674" s="11" t="str">
        <f aca="false">A674&amp;"-"&amp;B674&amp;"-"&amp;F674&amp;"-"&amp;H674&amp;"-"&amp;I674&amp;J674</f>
        <v>9789152302484-3-x3_1x-G-2b</v>
      </c>
      <c r="O674" s="13" t="s">
        <v>267</v>
      </c>
      <c r="P674" s="15"/>
      <c r="Q674" s="12" t="str">
        <f aca="false">INDEX([1]Freelancer!$A$1140:$J$2572,MATCH(Лист1!M674,[1]Freelancer!$G$1140:$G$2572,0),9)</f>
        <v>Hur många hörn har en fyrsidig pyramid</v>
      </c>
      <c r="R674" s="8" t="e">
        <f aca="false">IF(INDEX([1]Freelancer!$A$1140:$J$2572,MATCH(Лист1!M674,[1]Freelancer!$G$1140:$G$2572,0),10)=0,"",INDEX([1]Freelancer!$A$1140:$J$2572,MATCH(Лист1!M674,[1]Freelancer!$G$1140:$G$2572,0),10))</f>
        <v>#N/A</v>
      </c>
      <c r="S674" s="13" t="s">
        <v>132</v>
      </c>
      <c r="T674" s="13" t="str">
        <f aca="false">"y"&amp;S674&amp;"y"</f>
        <v>y1_3_10y</v>
      </c>
      <c r="U674" s="13" t="str">
        <f aca="false">INDEX([1]Lista!$O$2:$S$206,MATCH(Лист1!T674,[1]Lista!$P$2:$P$206,0),3)</f>
        <v>Ekvationer - Kvadratkomplettering</v>
      </c>
      <c r="V674" s="13" t="str">
        <f aca="false">INDEX([1]Lista!$O$2:$S$206,MATCH(Лист1!T674,[1]Lista!$P$2:$P$206,0),4)</f>
        <v>T_1_3</v>
      </c>
      <c r="W674" s="13" t="str">
        <f aca="false">INDEX([1]Lista!$O$2:$S$206,MATCH(Лист1!T674,[1]Lista!$P$2:$P$206,0),5)</f>
        <v>Ekvationer</v>
      </c>
      <c r="X674" s="14" t="s">
        <v>32</v>
      </c>
    </row>
    <row r="675" customFormat="false" ht="15.65" hidden="false" customHeight="false" outlineLevel="0" collapsed="false">
      <c r="A675" s="7" t="n">
        <v>9789152302484</v>
      </c>
      <c r="B675" s="11" t="n">
        <v>3</v>
      </c>
      <c r="C675" s="11" t="s">
        <v>305</v>
      </c>
      <c r="D675" s="8" t="s">
        <v>306</v>
      </c>
      <c r="E675" s="8" t="s">
        <v>26</v>
      </c>
      <c r="F675" s="8" t="s">
        <v>307</v>
      </c>
      <c r="G675" s="8" t="s">
        <v>28</v>
      </c>
      <c r="H675" s="11" t="s">
        <v>29</v>
      </c>
      <c r="I675" s="11" t="n">
        <v>2</v>
      </c>
      <c r="J675" s="11" t="s">
        <v>38</v>
      </c>
      <c r="K675" s="10" t="str">
        <f aca="false">G675</f>
        <v>Grundkurs</v>
      </c>
      <c r="L675" s="11" t="s">
        <v>34</v>
      </c>
      <c r="M675" s="11" t="str">
        <f aca="false">B675&amp;"_"&amp;F675&amp;"_"&amp;H675&amp;"_"&amp;I675&amp;J675</f>
        <v>3_x3_1x_G_2c</v>
      </c>
      <c r="N675" s="11" t="str">
        <f aca="false">A675&amp;"-"&amp;B675&amp;"-"&amp;F675&amp;"-"&amp;H675&amp;"-"&amp;I675&amp;J675</f>
        <v>9789152302484-3-x3_1x-G-2c</v>
      </c>
      <c r="O675" s="13" t="s">
        <v>267</v>
      </c>
      <c r="P675" s="15"/>
      <c r="Q675" s="12" t="str">
        <f aca="false">INDEX([1]Freelancer!$A$1140:$J$2572,MATCH(Лист1!M675,[1]Freelancer!$G$1140:$G$2572,0),9)</f>
        <v>Hur många hörn har ett klot</v>
      </c>
      <c r="R675" s="8" t="e">
        <f aca="false">IF(INDEX([1]Freelancer!$A$1140:$J$2572,MATCH(Лист1!M675,[1]Freelancer!$G$1140:$G$2572,0),10)=0,"",INDEX([1]Freelancer!$A$1140:$J$2572,MATCH(Лист1!M675,[1]Freelancer!$G$1140:$G$2572,0),10))</f>
        <v>#N/A</v>
      </c>
      <c r="S675" s="13" t="s">
        <v>50</v>
      </c>
      <c r="T675" s="13" t="str">
        <f aca="false">"y"&amp;S675&amp;"y"</f>
        <v>y4_14y</v>
      </c>
      <c r="U675" s="13" t="str">
        <f aca="false">INDEX([1]Lista!$O$2:$S$206,MATCH(Лист1!T675,[1]Lista!$P$2:$P$206,0),3)</f>
        <v>Månghörningar</v>
      </c>
      <c r="V675" s="13" t="str">
        <f aca="false">INDEX([1]Lista!$O$2:$S$206,MATCH(Лист1!T675,[1]Lista!$P$2:$P$206,0),4)</f>
        <v>G_4_14</v>
      </c>
      <c r="W675" s="13" t="str">
        <f aca="false">INDEX([1]Lista!$O$2:$S$206,MATCH(Лист1!T675,[1]Lista!$P$2:$P$206,0),5)</f>
        <v>Månghörningar</v>
      </c>
      <c r="X675" s="14" t="s">
        <v>32</v>
      </c>
    </row>
    <row r="676" customFormat="false" ht="23.85" hidden="false" customHeight="false" outlineLevel="0" collapsed="false">
      <c r="A676" s="7" t="n">
        <v>9789152302484</v>
      </c>
      <c r="B676" s="11" t="n">
        <v>3</v>
      </c>
      <c r="C676" s="11" t="s">
        <v>305</v>
      </c>
      <c r="D676" s="8" t="s">
        <v>306</v>
      </c>
      <c r="E676" s="8" t="s">
        <v>26</v>
      </c>
      <c r="F676" s="8" t="s">
        <v>307</v>
      </c>
      <c r="G676" s="8" t="s">
        <v>28</v>
      </c>
      <c r="H676" s="11" t="s">
        <v>29</v>
      </c>
      <c r="I676" s="11" t="n">
        <v>3</v>
      </c>
      <c r="J676" s="11"/>
      <c r="K676" s="10" t="str">
        <f aca="false">G676</f>
        <v>Grundkurs</v>
      </c>
      <c r="L676" s="11" t="s">
        <v>30</v>
      </c>
      <c r="M676" s="11" t="str">
        <f aca="false">B676&amp;"_"&amp;F676&amp;"_"&amp;H676&amp;"_"&amp;I676&amp;J676</f>
        <v>3_x3_1x_G_3</v>
      </c>
      <c r="N676" s="11" t="str">
        <f aca="false">A676&amp;"-"&amp;B676&amp;"-"&amp;F676&amp;"-"&amp;H676&amp;"-"&amp;I676&amp;J676</f>
        <v>9789152302484-3-x3_1x-G-3</v>
      </c>
      <c r="O676" s="13" t="s">
        <v>267</v>
      </c>
      <c r="P676" s="15"/>
      <c r="Q676" s="12" t="str">
        <f aca="false">INDEX([1]Freelancer!$A$1140:$J$2572,MATCH(Лист1!M676,[1]Freelancer!$G$1140:$G$2572,0),9)</f>
        <v>Vilken eller vilka av figurerna kan vikas ihop till en kub?</v>
      </c>
      <c r="R676" s="8" t="str">
        <f aca="false">IF(INDEX([1]Freelancer!$A$1140:$J$2572,MATCH(Лист1!M676,[1]Freelancer!$G$1140:$G$2572,0),10)=0,"",INDEX([1]Freelancer!$A$1140:$J$2572,MATCH(Лист1!M676,[1]Freelancer!$G$1140:$G$2572,0),10))</f>
        <v>MD9_75_1</v>
      </c>
      <c r="S676" s="13" t="s">
        <v>187</v>
      </c>
      <c r="T676" s="13" t="str">
        <f aca="false">"y"&amp;S676&amp;"y"</f>
        <v>y4_16y</v>
      </c>
      <c r="U676" s="13" t="str">
        <f aca="false">INDEX([1]Lista!$O$2:$S$206,MATCH(Лист1!T676,[1]Lista!$P$2:$P$206,0),3)</f>
        <v>Omkrets &amp; area</v>
      </c>
      <c r="V676" s="13" t="str">
        <f aca="false">INDEX([1]Lista!$O$2:$S$206,MATCH(Лист1!T676,[1]Lista!$P$2:$P$206,0),4)</f>
        <v>G_4_16</v>
      </c>
      <c r="W676" s="13" t="str">
        <f aca="false">INDEX([1]Lista!$O$2:$S$206,MATCH(Лист1!T676,[1]Lista!$P$2:$P$206,0),5)</f>
        <v>Omkrets &amp; area</v>
      </c>
      <c r="X676" s="14" t="s">
        <v>32</v>
      </c>
    </row>
    <row r="677" customFormat="false" ht="23.85" hidden="false" customHeight="false" outlineLevel="0" collapsed="false">
      <c r="A677" s="7" t="n">
        <v>9789152302484</v>
      </c>
      <c r="B677" s="11" t="n">
        <v>3</v>
      </c>
      <c r="C677" s="11" t="s">
        <v>305</v>
      </c>
      <c r="D677" s="8" t="s">
        <v>306</v>
      </c>
      <c r="E677" s="8" t="s">
        <v>26</v>
      </c>
      <c r="F677" s="8" t="s">
        <v>307</v>
      </c>
      <c r="G677" s="8" t="s">
        <v>28</v>
      </c>
      <c r="H677" s="11" t="s">
        <v>29</v>
      </c>
      <c r="I677" s="11" t="n">
        <v>4</v>
      </c>
      <c r="J677" s="11"/>
      <c r="K677" s="10" t="str">
        <f aca="false">G677</f>
        <v>Grundkurs</v>
      </c>
      <c r="L677" s="11" t="s">
        <v>34</v>
      </c>
      <c r="M677" s="11" t="str">
        <f aca="false">B677&amp;"_"&amp;F677&amp;"_"&amp;H677&amp;"_"&amp;I677&amp;J677</f>
        <v>3_x3_1x_G_4</v>
      </c>
      <c r="N677" s="11" t="str">
        <f aca="false">A677&amp;"-"&amp;B677&amp;"-"&amp;F677&amp;"-"&amp;H677&amp;"-"&amp;I677&amp;J677</f>
        <v>9789152302484-3-x3_1x-G-4</v>
      </c>
      <c r="O677" s="13" t="s">
        <v>267</v>
      </c>
      <c r="P677" s="15"/>
      <c r="Q677" s="12" t="str">
        <f aca="false">INDEX([1]Freelancer!$A$1140:$J$2572,MATCH(Лист1!M677,[1]Freelancer!$G$1140:$G$2572,0),9)</f>
        <v>Du viker ihop den utvikta figuren till en kub. Vilken av kuberna A-D visar resultatet?</v>
      </c>
      <c r="R677" s="8" t="str">
        <f aca="false">IF(INDEX([1]Freelancer!$A$1140:$J$2572,MATCH(Лист1!M677,[1]Freelancer!$G$1140:$G$2572,0),10)=0,"",INDEX([1]Freelancer!$A$1140:$J$2572,MATCH(Лист1!M677,[1]Freelancer!$G$1140:$G$2572,0),10))</f>
        <v>MD9_75_2</v>
      </c>
      <c r="S677" s="13" t="s">
        <v>102</v>
      </c>
      <c r="T677" s="13" t="str">
        <f aca="false">"y"&amp;S677&amp;"y"</f>
        <v>y1_16_2y</v>
      </c>
      <c r="U677" s="13" t="str">
        <f aca="false">INDEX([1]Lista!$O$2:$S$206,MATCH(Лист1!T677,[1]Lista!$P$2:$P$206,0),3)</f>
        <v>Räta linjen - formel för k</v>
      </c>
      <c r="V677" s="13" t="str">
        <f aca="false">INDEX([1]Lista!$O$2:$S$206,MATCH(Лист1!T677,[1]Lista!$P$2:$P$206,0),4)</f>
        <v>T_1_16</v>
      </c>
      <c r="W677" s="13" t="str">
        <f aca="false">INDEX([1]Lista!$O$2:$S$206,MATCH(Лист1!T677,[1]Lista!$P$2:$P$206,0),5)</f>
        <v>Räta linjen</v>
      </c>
      <c r="X677" s="14" t="s">
        <v>32</v>
      </c>
    </row>
    <row r="678" customFormat="false" ht="23.85" hidden="false" customHeight="false" outlineLevel="0" collapsed="false">
      <c r="A678" s="7" t="n">
        <v>9789152302484</v>
      </c>
      <c r="B678" s="11" t="n">
        <v>3</v>
      </c>
      <c r="C678" s="11" t="s">
        <v>305</v>
      </c>
      <c r="D678" s="8" t="s">
        <v>306</v>
      </c>
      <c r="E678" s="8" t="s">
        <v>26</v>
      </c>
      <c r="F678" s="8" t="s">
        <v>307</v>
      </c>
      <c r="G678" s="8" t="s">
        <v>28</v>
      </c>
      <c r="H678" s="11" t="s">
        <v>29</v>
      </c>
      <c r="I678" s="11" t="n">
        <v>5</v>
      </c>
      <c r="J678" s="11"/>
      <c r="K678" s="10" t="str">
        <f aca="false">G678</f>
        <v>Grundkurs</v>
      </c>
      <c r="L678" s="11" t="s">
        <v>30</v>
      </c>
      <c r="M678" s="11" t="str">
        <f aca="false">B678&amp;"_"&amp;F678&amp;"_"&amp;H678&amp;"_"&amp;I678&amp;J678</f>
        <v>3_x3_1x_G_5</v>
      </c>
      <c r="N678" s="11" t="str">
        <f aca="false">A678&amp;"-"&amp;B678&amp;"-"&amp;F678&amp;"-"&amp;H678&amp;"-"&amp;I678&amp;J678</f>
        <v>9789152302484-3-x3_1x-G-5</v>
      </c>
      <c r="O678" s="13" t="s">
        <v>267</v>
      </c>
      <c r="P678" s="15"/>
      <c r="Q678" s="12" t="str">
        <f aca="false">INDEX([1]Freelancer!$A$1140:$J$2572,MATCH(Лист1!M678,[1]Freelancer!$G$1140:$G$2572,0),9)</f>
        <v>Rita en figur som kan vikas ihop till en pyramid.</v>
      </c>
      <c r="R678" s="8" t="e">
        <f aca="false">IF(INDEX([1]Freelancer!$A$1140:$J$2572,MATCH(Лист1!M678,[1]Freelancer!$G$1140:$G$2572,0),10)=0,"",INDEX([1]Freelancer!$A$1140:$J$2572,MATCH(Лист1!M678,[1]Freelancer!$G$1140:$G$2572,0),10))</f>
        <v>#N/A</v>
      </c>
      <c r="S678" s="13" t="s">
        <v>223</v>
      </c>
      <c r="T678" s="13" t="str">
        <f aca="false">"y"&amp;S678&amp;"y"</f>
        <v>y3_1y</v>
      </c>
      <c r="U678" s="13" t="str">
        <f aca="false">INDEX([1]Lista!$O$2:$S$206,MATCH(Лист1!T678,[1]Lista!$P$2:$P$206,0),3)</f>
        <v>Sannolikhetslära</v>
      </c>
      <c r="V678" s="13" t="str">
        <f aca="false">INDEX([1]Lista!$O$2:$S$206,MATCH(Лист1!T678,[1]Lista!$P$2:$P$206,0),4)</f>
        <v>SS_3_1</v>
      </c>
      <c r="W678" s="13" t="str">
        <f aca="false">INDEX([1]Lista!$O$2:$S$206,MATCH(Лист1!T678,[1]Lista!$P$2:$P$206,0),5)</f>
        <v>Sannolikhetslära</v>
      </c>
      <c r="X678" s="14" t="s">
        <v>32</v>
      </c>
    </row>
    <row r="679" customFormat="false" ht="57.45" hidden="false" customHeight="false" outlineLevel="0" collapsed="false">
      <c r="A679" s="7" t="n">
        <v>9789152302484</v>
      </c>
      <c r="B679" s="11" t="n">
        <v>3</v>
      </c>
      <c r="C679" s="11" t="s">
        <v>305</v>
      </c>
      <c r="D679" s="8" t="s">
        <v>306</v>
      </c>
      <c r="E679" s="8" t="s">
        <v>26</v>
      </c>
      <c r="F679" s="8" t="s">
        <v>307</v>
      </c>
      <c r="G679" s="8" t="s">
        <v>28</v>
      </c>
      <c r="H679" s="11" t="s">
        <v>29</v>
      </c>
      <c r="I679" s="11" t="n">
        <v>6</v>
      </c>
      <c r="J679" s="11"/>
      <c r="K679" s="10" t="str">
        <f aca="false">G679</f>
        <v>Grundkurs</v>
      </c>
      <c r="L679" s="11" t="s">
        <v>34</v>
      </c>
      <c r="M679" s="11" t="str">
        <f aca="false">B679&amp;"_"&amp;F679&amp;"_"&amp;H679&amp;"_"&amp;I679&amp;J679</f>
        <v>3_x3_1x_G_6</v>
      </c>
      <c r="N679" s="11" t="str">
        <f aca="false">A679&amp;"-"&amp;B679&amp;"-"&amp;F679&amp;"-"&amp;H679&amp;"-"&amp;I679&amp;J679</f>
        <v>9789152302484-3-x3_1x-G-6</v>
      </c>
      <c r="O679" s="13" t="s">
        <v>267</v>
      </c>
      <c r="P679" s="15"/>
      <c r="Q679" s="12" t="str">
        <f aca="false">INDEX([1]Freelancer!$A$1140:$J$2572,MATCH(Лист1!M679,[1]Freelancer!$G$1140:$G$2572,0),9)</f>
        <v>En kub kan klippas isär och bilda kvadrater på ett antal olika sätt. På den vänstra figuren finns bokstäver på alla sex sidorna. Placera de saknade bokstäverna i den högra figuren så att båda figurerna bildar identiska kuber.</v>
      </c>
      <c r="R679" s="8" t="str">
        <f aca="false">IF(INDEX([1]Freelancer!$A$1140:$J$2572,MATCH(Лист1!M679,[1]Freelancer!$G$1140:$G$2572,0),10)=0,"",INDEX([1]Freelancer!$A$1140:$J$2572,MATCH(Лист1!M679,[1]Freelancer!$G$1140:$G$2572,0),10))</f>
        <v>MD9_75_3</v>
      </c>
      <c r="S679" s="13" t="s">
        <v>108</v>
      </c>
      <c r="T679" s="13" t="str">
        <f aca="false">"y"&amp;S679&amp;"y"</f>
        <v>y1_2_5y</v>
      </c>
      <c r="U679" s="13" t="str">
        <f aca="false">INDEX([1]Lista!$O$2:$S$206,MATCH(Лист1!T679,[1]Lista!$P$2:$P$206,0),3)</f>
        <v>Bråk - Jämföra bråk</v>
      </c>
      <c r="V679" s="13" t="str">
        <f aca="false">INDEX([1]Lista!$O$2:$S$206,MATCH(Лист1!T679,[1]Lista!$P$2:$P$206,0),4)</f>
        <v>T_1_2</v>
      </c>
      <c r="W679" s="13" t="str">
        <f aca="false">INDEX([1]Lista!$O$2:$S$206,MATCH(Лист1!T679,[1]Lista!$P$2:$P$206,0),5)</f>
        <v>Bråk</v>
      </c>
      <c r="X679" s="14" t="s">
        <v>32</v>
      </c>
    </row>
    <row r="680" customFormat="false" ht="23.85" hidden="false" customHeight="false" outlineLevel="0" collapsed="false">
      <c r="A680" s="7" t="n">
        <v>9789152302484</v>
      </c>
      <c r="B680" s="11" t="n">
        <v>3</v>
      </c>
      <c r="C680" s="11" t="s">
        <v>305</v>
      </c>
      <c r="D680" s="8" t="s">
        <v>306</v>
      </c>
      <c r="E680" s="8" t="s">
        <v>26</v>
      </c>
      <c r="F680" s="8" t="s">
        <v>307</v>
      </c>
      <c r="G680" s="8" t="s">
        <v>28</v>
      </c>
      <c r="H680" s="11" t="s">
        <v>29</v>
      </c>
      <c r="I680" s="11" t="n">
        <v>7</v>
      </c>
      <c r="J680" s="11" t="s">
        <v>33</v>
      </c>
      <c r="K680" s="10" t="str">
        <f aca="false">G680</f>
        <v>Grundkurs</v>
      </c>
      <c r="L680" s="11" t="s">
        <v>30</v>
      </c>
      <c r="M680" s="11" t="str">
        <f aca="false">B680&amp;"_"&amp;F680&amp;"_"&amp;H680&amp;"_"&amp;I680&amp;J680</f>
        <v>3_x3_1x_G_7a</v>
      </c>
      <c r="N680" s="11" t="str">
        <f aca="false">A680&amp;"-"&amp;B680&amp;"-"&amp;F680&amp;"-"&amp;H680&amp;"-"&amp;I680&amp;J680</f>
        <v>9789152302484-3-x3_1x-G-7a</v>
      </c>
      <c r="O680" s="13" t="s">
        <v>261</v>
      </c>
      <c r="P680" s="15"/>
      <c r="Q680" s="12" t="str">
        <f aca="false">INDEX([1]Freelancer!$A$1140:$J$2572,MATCH(Лист1!M680,[1]Freelancer!$G$1140:$G$2572,0),9)</f>
        <v>Välj rätt enhet i rutan. En burk läsk kan innehålla 33</v>
      </c>
      <c r="R680" s="8" t="str">
        <f aca="false">IF(INDEX([1]Freelancer!$A$1140:$J$2572,MATCH(Лист1!M680,[1]Freelancer!$G$1140:$G$2572,0),10)=0,"",INDEX([1]Freelancer!$A$1140:$J$2572,MATCH(Лист1!M680,[1]Freelancer!$G$1140:$G$2572,0),10))</f>
        <v>MD9_76_1</v>
      </c>
      <c r="S680" s="13" t="s">
        <v>286</v>
      </c>
      <c r="T680" s="13" t="str">
        <f aca="false">"y"&amp;S680&amp;"y"</f>
        <v>y1_4_2y</v>
      </c>
      <c r="U680" s="13" t="str">
        <f aca="false">INDEX([1]Lista!$O$2:$S$206,MATCH(Лист1!T680,[1]Lista!$P$2:$P$206,0),3)</f>
        <v>Ekvationslösning - Andragradsekvationer</v>
      </c>
      <c r="V680" s="13" t="str">
        <f aca="false">INDEX([1]Lista!$O$2:$S$206,MATCH(Лист1!T680,[1]Lista!$P$2:$P$206,0),4)</f>
        <v>T_1_4</v>
      </c>
      <c r="W680" s="13" t="str">
        <f aca="false">INDEX([1]Lista!$O$2:$S$206,MATCH(Лист1!T680,[1]Lista!$P$2:$P$206,0),5)</f>
        <v>Ekvationslösning</v>
      </c>
      <c r="X680" s="14" t="s">
        <v>32</v>
      </c>
    </row>
    <row r="681" customFormat="false" ht="23.85" hidden="false" customHeight="false" outlineLevel="0" collapsed="false">
      <c r="A681" s="7" t="n">
        <v>9789152302484</v>
      </c>
      <c r="B681" s="11" t="n">
        <v>3</v>
      </c>
      <c r="C681" s="11" t="s">
        <v>305</v>
      </c>
      <c r="D681" s="8" t="s">
        <v>306</v>
      </c>
      <c r="E681" s="8" t="s">
        <v>26</v>
      </c>
      <c r="F681" s="8" t="s">
        <v>307</v>
      </c>
      <c r="G681" s="8" t="s">
        <v>28</v>
      </c>
      <c r="H681" s="11" t="s">
        <v>29</v>
      </c>
      <c r="I681" s="11" t="n">
        <v>7</v>
      </c>
      <c r="J681" s="11" t="s">
        <v>36</v>
      </c>
      <c r="K681" s="10" t="str">
        <f aca="false">G681</f>
        <v>Grundkurs</v>
      </c>
      <c r="L681" s="11" t="s">
        <v>30</v>
      </c>
      <c r="M681" s="11" t="str">
        <f aca="false">B681&amp;"_"&amp;F681&amp;"_"&amp;H681&amp;"_"&amp;I681&amp;J681</f>
        <v>3_x3_1x_G_7b</v>
      </c>
      <c r="N681" s="11" t="str">
        <f aca="false">A681&amp;"-"&amp;B681&amp;"-"&amp;F681&amp;"-"&amp;H681&amp;"-"&amp;I681&amp;J681</f>
        <v>9789152302484-3-x3_1x-G-7b</v>
      </c>
      <c r="O681" s="13" t="s">
        <v>261</v>
      </c>
      <c r="P681" s="15"/>
      <c r="Q681" s="12" t="str">
        <f aca="false">INDEX([1]Freelancer!$A$1140:$J$2572,MATCH(Лист1!M681,[1]Freelancer!$G$1140:$G$2572,0),9)</f>
        <v>Välj rätt enhet i rutan. En flaska nagellack kan innehålla 5</v>
      </c>
      <c r="R681" s="8" t="str">
        <f aca="false">IF(INDEX([1]Freelancer!$A$1140:$J$2572,MATCH(Лист1!M681,[1]Freelancer!$G$1140:$G$2572,0),10)=0,"",INDEX([1]Freelancer!$A$1140:$J$2572,MATCH(Лист1!M681,[1]Freelancer!$G$1140:$G$2572,0),10))</f>
        <v>MD9_76_1</v>
      </c>
      <c r="S681" s="13" t="s">
        <v>108</v>
      </c>
      <c r="T681" s="13" t="str">
        <f aca="false">"y"&amp;S681&amp;"y"</f>
        <v>y1_2_5y</v>
      </c>
      <c r="U681" s="13" t="str">
        <f aca="false">INDEX([1]Lista!$O$2:$S$206,MATCH(Лист1!T681,[1]Lista!$P$2:$P$206,0),3)</f>
        <v>Bråk - Jämföra bråk</v>
      </c>
      <c r="V681" s="13" t="str">
        <f aca="false">INDEX([1]Lista!$O$2:$S$206,MATCH(Лист1!T681,[1]Lista!$P$2:$P$206,0),4)</f>
        <v>T_1_2</v>
      </c>
      <c r="W681" s="13" t="str">
        <f aca="false">INDEX([1]Lista!$O$2:$S$206,MATCH(Лист1!T681,[1]Lista!$P$2:$P$206,0),5)</f>
        <v>Bråk</v>
      </c>
      <c r="X681" s="14" t="s">
        <v>32</v>
      </c>
    </row>
    <row r="682" customFormat="false" ht="23.85" hidden="false" customHeight="false" outlineLevel="0" collapsed="false">
      <c r="A682" s="7" t="n">
        <v>9789152302484</v>
      </c>
      <c r="B682" s="11" t="n">
        <v>3</v>
      </c>
      <c r="C682" s="11" t="s">
        <v>305</v>
      </c>
      <c r="D682" s="8" t="s">
        <v>306</v>
      </c>
      <c r="E682" s="8" t="s">
        <v>26</v>
      </c>
      <c r="F682" s="8" t="s">
        <v>307</v>
      </c>
      <c r="G682" s="8" t="s">
        <v>28</v>
      </c>
      <c r="H682" s="11" t="s">
        <v>29</v>
      </c>
      <c r="I682" s="11" t="n">
        <v>7</v>
      </c>
      <c r="J682" s="11" t="s">
        <v>38</v>
      </c>
      <c r="K682" s="10" t="str">
        <f aca="false">G682</f>
        <v>Grundkurs</v>
      </c>
      <c r="L682" s="11" t="s">
        <v>30</v>
      </c>
      <c r="M682" s="11" t="str">
        <f aca="false">B682&amp;"_"&amp;F682&amp;"_"&amp;H682&amp;"_"&amp;I682&amp;J682</f>
        <v>3_x3_1x_G_7c</v>
      </c>
      <c r="N682" s="11" t="str">
        <f aca="false">A682&amp;"-"&amp;B682&amp;"-"&amp;F682&amp;"-"&amp;H682&amp;"-"&amp;I682&amp;J682</f>
        <v>9789152302484-3-x3_1x-G-7c</v>
      </c>
      <c r="O682" s="13" t="s">
        <v>261</v>
      </c>
      <c r="P682" s="15"/>
      <c r="Q682" s="12" t="str">
        <f aca="false">INDEX([1]Freelancer!$A$1140:$J$2572,MATCH(Лист1!M682,[1]Freelancer!$G$1140:$G$2572,0),9)</f>
        <v>Välj rätt enhet i rutan. En schampoflaska kan innehålla 2,5</v>
      </c>
      <c r="R682" s="8" t="str">
        <f aca="false">IF(INDEX([1]Freelancer!$A$1140:$J$2572,MATCH(Лист1!M682,[1]Freelancer!$G$1140:$G$2572,0),10)=0,"",INDEX([1]Freelancer!$A$1140:$J$2572,MATCH(Лист1!M682,[1]Freelancer!$G$1140:$G$2572,0),10))</f>
        <v>MD9_76_1</v>
      </c>
      <c r="S682" s="13" t="s">
        <v>125</v>
      </c>
      <c r="T682" s="13" t="str">
        <f aca="false">"y"&amp;S682&amp;"y"</f>
        <v>y2_8_9y</v>
      </c>
      <c r="U682" s="13" t="str">
        <f aca="false">INDEX([1]Lista!$O$2:$S$206,MATCH(Лист1!T682,[1]Lista!$P$2:$P$206,0),3)</f>
        <v>Funktioner - Linjära funktioner</v>
      </c>
      <c r="V682" s="13" t="str">
        <f aca="false">INDEX([1]Lista!$O$2:$S$206,MATCH(Лист1!T682,[1]Lista!$P$2:$P$206,0),4)</f>
        <v>SF_2_8</v>
      </c>
      <c r="W682" s="13" t="str">
        <f aca="false">INDEX([1]Lista!$O$2:$S$206,MATCH(Лист1!T682,[1]Lista!$P$2:$P$206,0),5)</f>
        <v>Funktioner</v>
      </c>
      <c r="X682" s="14" t="s">
        <v>32</v>
      </c>
    </row>
    <row r="683" customFormat="false" ht="23.85" hidden="false" customHeight="false" outlineLevel="0" collapsed="false">
      <c r="A683" s="7" t="n">
        <v>9789152302484</v>
      </c>
      <c r="B683" s="11" t="n">
        <v>3</v>
      </c>
      <c r="C683" s="11" t="s">
        <v>305</v>
      </c>
      <c r="D683" s="8" t="s">
        <v>306</v>
      </c>
      <c r="E683" s="8" t="s">
        <v>26</v>
      </c>
      <c r="F683" s="8" t="s">
        <v>307</v>
      </c>
      <c r="G683" s="8" t="s">
        <v>28</v>
      </c>
      <c r="H683" s="11" t="s">
        <v>29</v>
      </c>
      <c r="I683" s="11" t="n">
        <v>7</v>
      </c>
      <c r="J683" s="11" t="s">
        <v>40</v>
      </c>
      <c r="K683" s="10" t="str">
        <f aca="false">G683</f>
        <v>Grundkurs</v>
      </c>
      <c r="L683" s="11" t="s">
        <v>30</v>
      </c>
      <c r="M683" s="11" t="str">
        <f aca="false">B683&amp;"_"&amp;F683&amp;"_"&amp;H683&amp;"_"&amp;I683&amp;J683</f>
        <v>3_x3_1x_G_7d</v>
      </c>
      <c r="N683" s="11" t="str">
        <f aca="false">A683&amp;"-"&amp;B683&amp;"-"&amp;F683&amp;"-"&amp;H683&amp;"-"&amp;I683&amp;J683</f>
        <v>9789152302484-3-x3_1x-G-7d</v>
      </c>
      <c r="O683" s="13" t="s">
        <v>261</v>
      </c>
      <c r="P683" s="15"/>
      <c r="Q683" s="12" t="str">
        <f aca="false">INDEX([1]Freelancer!$A$1140:$J$2572,MATCH(Лист1!M683,[1]Freelancer!$G$1140:$G$2572,0),9)</f>
        <v>Välj rätt enhet i rutan. En hink kan innehålla 10</v>
      </c>
      <c r="R683" s="8" t="str">
        <f aca="false">IF(INDEX([1]Freelancer!$A$1140:$J$2572,MATCH(Лист1!M683,[1]Freelancer!$G$1140:$G$2572,0),10)=0,"",INDEX([1]Freelancer!$A$1140:$J$2572,MATCH(Лист1!M683,[1]Freelancer!$G$1140:$G$2572,0),10))</f>
        <v>MD9_76_1</v>
      </c>
      <c r="S683" s="13" t="s">
        <v>145</v>
      </c>
      <c r="T683" s="13" t="str">
        <f aca="false">"y"&amp;S683&amp;"y"</f>
        <v>y1_17_5y</v>
      </c>
      <c r="U683" s="13" t="str">
        <f aca="false">INDEX([1]Lista!$O$2:$S$206,MATCH(Лист1!T683,[1]Lista!$P$2:$P$206,0),3)</f>
        <v>Tal - Negativa tal</v>
      </c>
      <c r="V683" s="13" t="str">
        <f aca="false">INDEX([1]Lista!$O$2:$S$206,MATCH(Лист1!T683,[1]Lista!$P$2:$P$206,0),4)</f>
        <v>T_1_17</v>
      </c>
      <c r="W683" s="13" t="str">
        <f aca="false">INDEX([1]Lista!$O$2:$S$206,MATCH(Лист1!T683,[1]Lista!$P$2:$P$206,0),5)</f>
        <v>Tal</v>
      </c>
      <c r="X683" s="14" t="s">
        <v>32</v>
      </c>
    </row>
    <row r="684" customFormat="false" ht="23.85" hidden="false" customHeight="false" outlineLevel="0" collapsed="false">
      <c r="A684" s="7" t="n">
        <v>9789152302484</v>
      </c>
      <c r="B684" s="11" t="n">
        <v>3</v>
      </c>
      <c r="C684" s="11" t="s">
        <v>305</v>
      </c>
      <c r="D684" s="8" t="s">
        <v>306</v>
      </c>
      <c r="E684" s="8" t="s">
        <v>26</v>
      </c>
      <c r="F684" s="8" t="s">
        <v>307</v>
      </c>
      <c r="G684" s="8" t="s">
        <v>28</v>
      </c>
      <c r="H684" s="11" t="s">
        <v>29</v>
      </c>
      <c r="I684" s="11" t="n">
        <v>8</v>
      </c>
      <c r="J684" s="11" t="s">
        <v>33</v>
      </c>
      <c r="K684" s="10" t="str">
        <f aca="false">G684</f>
        <v>Grundkurs</v>
      </c>
      <c r="L684" s="11" t="s">
        <v>34</v>
      </c>
      <c r="M684" s="11" t="str">
        <f aca="false">B684&amp;"_"&amp;F684&amp;"_"&amp;H684&amp;"_"&amp;I684&amp;J684</f>
        <v>3_x3_1x_G_8a</v>
      </c>
      <c r="N684" s="11" t="str">
        <f aca="false">A684&amp;"-"&amp;B684&amp;"-"&amp;F684&amp;"-"&amp;H684&amp;"-"&amp;I684&amp;J684</f>
        <v>9789152302484-3-x3_1x-G-8a</v>
      </c>
      <c r="O684" s="13" t="s">
        <v>261</v>
      </c>
      <c r="P684" s="15"/>
      <c r="Q684" s="12" t="str">
        <f aca="false">INDEX([1]Freelancer!$A$1140:$J$2572,MATCH(Лист1!M684,[1]Freelancer!$G$1140:$G$2572,0),9)</f>
        <v>Vad ska stå i stället för rutan? 3 liter $= \, \textup{\Square} \,$ dl</v>
      </c>
      <c r="R684" s="8" t="e">
        <f aca="false">IF(INDEX([1]Freelancer!$A$1140:$J$2572,MATCH(Лист1!M684,[1]Freelancer!$G$1140:$G$2572,0),10)=0,"",INDEX([1]Freelancer!$A$1140:$J$2572,MATCH(Лист1!M684,[1]Freelancer!$G$1140:$G$2572,0),10))</f>
        <v>#N/A</v>
      </c>
      <c r="S684" s="13" t="s">
        <v>221</v>
      </c>
      <c r="T684" s="13" t="str">
        <f aca="false">"y"&amp;S684&amp;"y"</f>
        <v>y2_19_2y</v>
      </c>
      <c r="U684" s="13" t="str">
        <f aca="false">INDEX([1]Lista!$O$2:$S$206,MATCH(Лист1!T684,[1]Lista!$P$2:$P$206,0),3)</f>
        <v>Procent - Delar av det hela</v>
      </c>
      <c r="V684" s="13" t="str">
        <f aca="false">INDEX([1]Lista!$O$2:$S$206,MATCH(Лист1!T684,[1]Lista!$P$2:$P$206,0),4)</f>
        <v>SF_2_19</v>
      </c>
      <c r="W684" s="13" t="str">
        <f aca="false">INDEX([1]Lista!$O$2:$S$206,MATCH(Лист1!T684,[1]Lista!$P$2:$P$206,0),5)</f>
        <v>Procent</v>
      </c>
      <c r="X684" s="14" t="s">
        <v>32</v>
      </c>
    </row>
    <row r="685" customFormat="false" ht="23.85" hidden="false" customHeight="false" outlineLevel="0" collapsed="false">
      <c r="A685" s="7" t="n">
        <v>9789152302484</v>
      </c>
      <c r="B685" s="11" t="n">
        <v>3</v>
      </c>
      <c r="C685" s="11" t="s">
        <v>305</v>
      </c>
      <c r="D685" s="8" t="s">
        <v>306</v>
      </c>
      <c r="E685" s="8" t="s">
        <v>26</v>
      </c>
      <c r="F685" s="8" t="s">
        <v>307</v>
      </c>
      <c r="G685" s="8" t="s">
        <v>28</v>
      </c>
      <c r="H685" s="11" t="s">
        <v>29</v>
      </c>
      <c r="I685" s="11" t="n">
        <v>8</v>
      </c>
      <c r="J685" s="11" t="s">
        <v>36</v>
      </c>
      <c r="K685" s="10" t="str">
        <f aca="false">G685</f>
        <v>Grundkurs</v>
      </c>
      <c r="L685" s="11" t="s">
        <v>34</v>
      </c>
      <c r="M685" s="11" t="str">
        <f aca="false">B685&amp;"_"&amp;F685&amp;"_"&amp;H685&amp;"_"&amp;I685&amp;J685</f>
        <v>3_x3_1x_G_8b</v>
      </c>
      <c r="N685" s="11" t="str">
        <f aca="false">A685&amp;"-"&amp;B685&amp;"-"&amp;F685&amp;"-"&amp;H685&amp;"-"&amp;I685&amp;J685</f>
        <v>9789152302484-3-x3_1x-G-8b</v>
      </c>
      <c r="O685" s="13" t="s">
        <v>267</v>
      </c>
      <c r="P685" s="15"/>
      <c r="Q685" s="12" t="str">
        <f aca="false">INDEX([1]Freelancer!$A$1140:$J$2572,MATCH(Лист1!M685,[1]Freelancer!$G$1140:$G$2572,0),9)</f>
        <v>Vad ska stå i stället för rutan? 5 liter $= \, \textup{\Square} \,$ cl</v>
      </c>
      <c r="R685" s="8" t="e">
        <f aca="false">IF(INDEX([1]Freelancer!$A$1140:$J$2572,MATCH(Лист1!M685,[1]Freelancer!$G$1140:$G$2572,0),10)=0,"",INDEX([1]Freelancer!$A$1140:$J$2572,MATCH(Лист1!M685,[1]Freelancer!$G$1140:$G$2572,0),10))</f>
        <v>#N/A</v>
      </c>
      <c r="S685" s="13" t="s">
        <v>273</v>
      </c>
      <c r="T685" s="13" t="str">
        <f aca="false">"y"&amp;S685&amp;"y"</f>
        <v>y1_17y</v>
      </c>
      <c r="U685" s="13" t="str">
        <f aca="false">INDEX([1]Lista!$O$2:$S$206,MATCH(Лист1!T685,[1]Lista!$P$2:$P$206,0),3)</f>
        <v>Tal</v>
      </c>
      <c r="V685" s="13" t="str">
        <f aca="false">INDEX([1]Lista!$O$2:$S$206,MATCH(Лист1!T685,[1]Lista!$P$2:$P$206,0),4)</f>
        <v>T_1_17</v>
      </c>
      <c r="W685" s="13" t="str">
        <f aca="false">INDEX([1]Lista!$O$2:$S$206,MATCH(Лист1!T685,[1]Lista!$P$2:$P$206,0),5)</f>
        <v>Tal</v>
      </c>
      <c r="X685" s="14" t="s">
        <v>32</v>
      </c>
    </row>
    <row r="686" customFormat="false" ht="23.85" hidden="false" customHeight="false" outlineLevel="0" collapsed="false">
      <c r="A686" s="7" t="n">
        <v>9789152302484</v>
      </c>
      <c r="B686" s="11" t="n">
        <v>3</v>
      </c>
      <c r="C686" s="11" t="s">
        <v>305</v>
      </c>
      <c r="D686" s="8" t="s">
        <v>306</v>
      </c>
      <c r="E686" s="8" t="s">
        <v>26</v>
      </c>
      <c r="F686" s="8" t="s">
        <v>307</v>
      </c>
      <c r="G686" s="8" t="s">
        <v>28</v>
      </c>
      <c r="H686" s="11" t="s">
        <v>29</v>
      </c>
      <c r="I686" s="11" t="n">
        <v>8</v>
      </c>
      <c r="J686" s="11" t="s">
        <v>38</v>
      </c>
      <c r="K686" s="10" t="str">
        <f aca="false">G686</f>
        <v>Grundkurs</v>
      </c>
      <c r="L686" s="11" t="s">
        <v>34</v>
      </c>
      <c r="M686" s="11" t="str">
        <f aca="false">B686&amp;"_"&amp;F686&amp;"_"&amp;H686&amp;"_"&amp;I686&amp;J686</f>
        <v>3_x3_1x_G_8c</v>
      </c>
      <c r="N686" s="11" t="str">
        <f aca="false">A686&amp;"-"&amp;B686&amp;"-"&amp;F686&amp;"-"&amp;H686&amp;"-"&amp;I686&amp;J686</f>
        <v>9789152302484-3-x3_1x-G-8c</v>
      </c>
      <c r="O686" s="13" t="s">
        <v>280</v>
      </c>
      <c r="P686" s="15"/>
      <c r="Q686" s="12" t="str">
        <f aca="false">INDEX([1]Freelancer!$A$1140:$J$2572,MATCH(Лист1!M686,[1]Freelancer!$G$1140:$G$2572,0),9)</f>
        <v>Vad ska stå i stället för rutan? 2 liter $= \, \textup{\Square} \,$ ml</v>
      </c>
      <c r="R686" s="8" t="e">
        <f aca="false">IF(INDEX([1]Freelancer!$A$1140:$J$2572,MATCH(Лист1!M686,[1]Freelancer!$G$1140:$G$2572,0),10)=0,"",INDEX([1]Freelancer!$A$1140:$J$2572,MATCH(Лист1!M686,[1]Freelancer!$G$1140:$G$2572,0),10))</f>
        <v>#N/A</v>
      </c>
      <c r="S686" s="13" t="s">
        <v>46</v>
      </c>
      <c r="T686" s="13" t="str">
        <f aca="false">"y"&amp;S686&amp;"y"</f>
        <v>y3_2_5y</v>
      </c>
      <c r="U686" s="13" t="str">
        <f aca="false">INDEX([1]Lista!$O$2:$S$206,MATCH(Лист1!T686,[1]Lista!$P$2:$P$206,0),3)</f>
        <v>Statistik - Lägesmått</v>
      </c>
      <c r="V686" s="13" t="str">
        <f aca="false">INDEX([1]Lista!$O$2:$S$206,MATCH(Лист1!T686,[1]Lista!$P$2:$P$206,0),4)</f>
        <v>SS_3_2</v>
      </c>
      <c r="W686" s="13" t="str">
        <f aca="false">INDEX([1]Lista!$O$2:$S$206,MATCH(Лист1!T686,[1]Lista!$P$2:$P$206,0),5)</f>
        <v>Statistik</v>
      </c>
      <c r="X686" s="14" t="s">
        <v>32</v>
      </c>
    </row>
    <row r="687" customFormat="false" ht="23.85" hidden="false" customHeight="false" outlineLevel="0" collapsed="false">
      <c r="A687" s="7" t="n">
        <v>9789152302484</v>
      </c>
      <c r="B687" s="11" t="n">
        <v>3</v>
      </c>
      <c r="C687" s="11" t="s">
        <v>305</v>
      </c>
      <c r="D687" s="8" t="s">
        <v>306</v>
      </c>
      <c r="E687" s="8" t="s">
        <v>26</v>
      </c>
      <c r="F687" s="8" t="s">
        <v>307</v>
      </c>
      <c r="G687" s="8" t="s">
        <v>28</v>
      </c>
      <c r="H687" s="11" t="s">
        <v>29</v>
      </c>
      <c r="I687" s="11" t="n">
        <v>9</v>
      </c>
      <c r="J687" s="11" t="s">
        <v>33</v>
      </c>
      <c r="K687" s="10" t="str">
        <f aca="false">G687</f>
        <v>Grundkurs</v>
      </c>
      <c r="L687" s="11" t="s">
        <v>30</v>
      </c>
      <c r="M687" s="11" t="str">
        <f aca="false">B687&amp;"_"&amp;F687&amp;"_"&amp;H687&amp;"_"&amp;I687&amp;J687</f>
        <v>3_x3_1x_G_9a</v>
      </c>
      <c r="N687" s="11" t="str">
        <f aca="false">A687&amp;"-"&amp;B687&amp;"-"&amp;F687&amp;"-"&amp;H687&amp;"-"&amp;I687&amp;J687</f>
        <v>9789152302484-3-x3_1x-G-9a</v>
      </c>
      <c r="O687" s="13" t="s">
        <v>267</v>
      </c>
      <c r="P687" s="15"/>
      <c r="Q687" s="12" t="str">
        <f aca="false">INDEX([1]Freelancer!$A$1140:$J$2572,MATCH(Лист1!M687,[1]Freelancer!$G$1140:$G$2572,0),9)</f>
        <v>Vad ska stå i stället för rutan? 12 dl $= \, \textup{\Square} \,$ liter</v>
      </c>
      <c r="R687" s="8" t="e">
        <f aca="false">IF(INDEX([1]Freelancer!$A$1140:$J$2572,MATCH(Лист1!M687,[1]Freelancer!$G$1140:$G$2572,0),10)=0,"",INDEX([1]Freelancer!$A$1140:$J$2572,MATCH(Лист1!M687,[1]Freelancer!$G$1140:$G$2572,0),10))</f>
        <v>#N/A</v>
      </c>
      <c r="S687" s="13" t="s">
        <v>152</v>
      </c>
      <c r="T687" s="13" t="str">
        <f aca="false">"y"&amp;S687&amp;"y"</f>
        <v>y2_19_8y</v>
      </c>
      <c r="U687" s="13" t="str">
        <f aca="false">INDEX([1]Lista!$O$2:$S$206,MATCH(Лист1!T687,[1]Lista!$P$2:$P$206,0),3)</f>
        <v>Procent - Mer än 100%</v>
      </c>
      <c r="V687" s="13" t="str">
        <f aca="false">INDEX([1]Lista!$O$2:$S$206,MATCH(Лист1!T687,[1]Lista!$P$2:$P$206,0),4)</f>
        <v>SF_2_19</v>
      </c>
      <c r="W687" s="13" t="str">
        <f aca="false">INDEX([1]Lista!$O$2:$S$206,MATCH(Лист1!T687,[1]Lista!$P$2:$P$206,0),5)</f>
        <v>Procent</v>
      </c>
      <c r="X687" s="14" t="s">
        <v>32</v>
      </c>
    </row>
    <row r="688" customFormat="false" ht="23.85" hidden="false" customHeight="false" outlineLevel="0" collapsed="false">
      <c r="A688" s="7" t="n">
        <v>9789152302484</v>
      </c>
      <c r="B688" s="11" t="n">
        <v>3</v>
      </c>
      <c r="C688" s="11" t="s">
        <v>305</v>
      </c>
      <c r="D688" s="8" t="s">
        <v>306</v>
      </c>
      <c r="E688" s="8" t="s">
        <v>26</v>
      </c>
      <c r="F688" s="8" t="s">
        <v>307</v>
      </c>
      <c r="G688" s="8" t="s">
        <v>28</v>
      </c>
      <c r="H688" s="11" t="s">
        <v>29</v>
      </c>
      <c r="I688" s="11" t="n">
        <v>9</v>
      </c>
      <c r="J688" s="11" t="s">
        <v>36</v>
      </c>
      <c r="K688" s="10" t="str">
        <f aca="false">G688</f>
        <v>Grundkurs</v>
      </c>
      <c r="L688" s="11" t="s">
        <v>30</v>
      </c>
      <c r="M688" s="11" t="str">
        <f aca="false">B688&amp;"_"&amp;F688&amp;"_"&amp;H688&amp;"_"&amp;I688&amp;J688</f>
        <v>3_x3_1x_G_9b</v>
      </c>
      <c r="N688" s="11" t="str">
        <f aca="false">A688&amp;"-"&amp;B688&amp;"-"&amp;F688&amp;"-"&amp;H688&amp;"-"&amp;I688&amp;J688</f>
        <v>9789152302484-3-x3_1x-G-9b</v>
      </c>
      <c r="O688" s="13" t="s">
        <v>267</v>
      </c>
      <c r="P688" s="15"/>
      <c r="Q688" s="12" t="str">
        <f aca="false">INDEX([1]Freelancer!$A$1140:$J$2572,MATCH(Лист1!M688,[1]Freelancer!$G$1140:$G$2572,0),9)</f>
        <v>Vad ska stå i stället för rutan? 50 cl $= \, \textup{\Square} \,$ liter</v>
      </c>
      <c r="R688" s="8" t="e">
        <f aca="false">IF(INDEX([1]Freelancer!$A$1140:$J$2572,MATCH(Лист1!M688,[1]Freelancer!$G$1140:$G$2572,0),10)=0,"",INDEX([1]Freelancer!$A$1140:$J$2572,MATCH(Лист1!M688,[1]Freelancer!$G$1140:$G$2572,0),10))</f>
        <v>#N/A</v>
      </c>
      <c r="S688" s="13" t="s">
        <v>74</v>
      </c>
      <c r="T688" s="13" t="str">
        <f aca="false">"y"&amp;S688&amp;"y"</f>
        <v>y1_15_3y</v>
      </c>
      <c r="U688" s="13" t="str">
        <f aca="false">INDEX([1]Lista!$O$2:$S$206,MATCH(Лист1!T688,[1]Lista!$P$2:$P$206,0),3)</f>
        <v>Räkneregler - Logaritmer &amp; logaritmlagarna</v>
      </c>
      <c r="V688" s="13" t="str">
        <f aca="false">INDEX([1]Lista!$O$2:$S$206,MATCH(Лист1!T688,[1]Lista!$P$2:$P$206,0),4)</f>
        <v>T_1_15</v>
      </c>
      <c r="W688" s="13" t="str">
        <f aca="false">INDEX([1]Lista!$O$2:$S$206,MATCH(Лист1!T688,[1]Lista!$P$2:$P$206,0),5)</f>
        <v>Räkneregler</v>
      </c>
      <c r="X688" s="14" t="s">
        <v>32</v>
      </c>
    </row>
    <row r="689" customFormat="false" ht="23.85" hidden="false" customHeight="false" outlineLevel="0" collapsed="false">
      <c r="A689" s="7" t="n">
        <v>9789152302484</v>
      </c>
      <c r="B689" s="11" t="n">
        <v>3</v>
      </c>
      <c r="C689" s="11" t="s">
        <v>305</v>
      </c>
      <c r="D689" s="8" t="s">
        <v>306</v>
      </c>
      <c r="E689" s="8" t="s">
        <v>26</v>
      </c>
      <c r="F689" s="8" t="s">
        <v>307</v>
      </c>
      <c r="G689" s="8" t="s">
        <v>28</v>
      </c>
      <c r="H689" s="11" t="s">
        <v>29</v>
      </c>
      <c r="I689" s="11" t="n">
        <v>9</v>
      </c>
      <c r="J689" s="11" t="s">
        <v>38</v>
      </c>
      <c r="K689" s="10" t="str">
        <f aca="false">G689</f>
        <v>Grundkurs</v>
      </c>
      <c r="L689" s="11" t="s">
        <v>30</v>
      </c>
      <c r="M689" s="11" t="str">
        <f aca="false">B689&amp;"_"&amp;F689&amp;"_"&amp;H689&amp;"_"&amp;I689&amp;J689</f>
        <v>3_x3_1x_G_9c</v>
      </c>
      <c r="N689" s="11" t="str">
        <f aca="false">A689&amp;"-"&amp;B689&amp;"-"&amp;F689&amp;"-"&amp;H689&amp;"-"&amp;I689&amp;J689</f>
        <v>9789152302484-3-x3_1x-G-9c</v>
      </c>
      <c r="O689" s="13" t="s">
        <v>267</v>
      </c>
      <c r="P689" s="15"/>
      <c r="Q689" s="12" t="str">
        <f aca="false">INDEX([1]Freelancer!$A$1140:$J$2572,MATCH(Лист1!M689,[1]Freelancer!$G$1140:$G$2572,0),9)</f>
        <v>Vad ska stå i stället för rutan? 250 ml $= \, \textup{\Square} \,$ liter</v>
      </c>
      <c r="R689" s="8" t="e">
        <f aca="false">IF(INDEX([1]Freelancer!$A$1140:$J$2572,MATCH(Лист1!M689,[1]Freelancer!$G$1140:$G$2572,0),10)=0,"",INDEX([1]Freelancer!$A$1140:$J$2572,MATCH(Лист1!M689,[1]Freelancer!$G$1140:$G$2572,0),10))</f>
        <v>#N/A</v>
      </c>
      <c r="S689" s="13" t="s">
        <v>49</v>
      </c>
      <c r="T689" s="13" t="str">
        <f aca="false">"y"&amp;S689&amp;"y"</f>
        <v>y1_3_6y</v>
      </c>
      <c r="U689" s="13" t="str">
        <f aca="false">INDEX([1]Lista!$O$2:$S$206,MATCH(Лист1!T689,[1]Lista!$P$2:$P$206,0),3)</f>
        <v>Ekvationer - Ekvationer med potenser</v>
      </c>
      <c r="V689" s="13" t="str">
        <f aca="false">INDEX([1]Lista!$O$2:$S$206,MATCH(Лист1!T689,[1]Lista!$P$2:$P$206,0),4)</f>
        <v>T_1_3</v>
      </c>
      <c r="W689" s="13" t="str">
        <f aca="false">INDEX([1]Lista!$O$2:$S$206,MATCH(Лист1!T689,[1]Lista!$P$2:$P$206,0),5)</f>
        <v>Ekvationer</v>
      </c>
      <c r="X689" s="14" t="s">
        <v>32</v>
      </c>
    </row>
    <row r="690" customFormat="false" ht="23.85" hidden="false" customHeight="false" outlineLevel="0" collapsed="false">
      <c r="A690" s="7" t="n">
        <v>9789152302484</v>
      </c>
      <c r="B690" s="11" t="n">
        <v>3</v>
      </c>
      <c r="C690" s="11" t="s">
        <v>305</v>
      </c>
      <c r="D690" s="8" t="s">
        <v>306</v>
      </c>
      <c r="E690" s="8" t="s">
        <v>26</v>
      </c>
      <c r="F690" s="8" t="s">
        <v>307</v>
      </c>
      <c r="G690" s="8" t="s">
        <v>28</v>
      </c>
      <c r="H690" s="11" t="s">
        <v>29</v>
      </c>
      <c r="I690" s="11" t="n">
        <v>10</v>
      </c>
      <c r="J690" s="11" t="s">
        <v>33</v>
      </c>
      <c r="K690" s="10" t="str">
        <f aca="false">G690</f>
        <v>Grundkurs</v>
      </c>
      <c r="L690" s="11" t="s">
        <v>34</v>
      </c>
      <c r="M690" s="11" t="str">
        <f aca="false">B690&amp;"_"&amp;F690&amp;"_"&amp;H690&amp;"_"&amp;I690&amp;J690</f>
        <v>3_x3_1x_G_10a</v>
      </c>
      <c r="N690" s="11" t="str">
        <f aca="false">A690&amp;"-"&amp;B690&amp;"-"&amp;F690&amp;"-"&amp;H690&amp;"-"&amp;I690&amp;J690</f>
        <v>9789152302484-3-x3_1x-G-10a</v>
      </c>
      <c r="O690" s="13" t="s">
        <v>267</v>
      </c>
      <c r="P690" s="15"/>
      <c r="Q690" s="12" t="str">
        <f aca="false">INDEX([1]Freelancer!$A$1140:$J$2572,MATCH(Лист1!M690,[1]Freelancer!$G$1140:$G$2572,0),9)</f>
        <v>Välj rätt enhet i metersystemet. En burk kan innehålla $330 \, \textup{\Square}.$</v>
      </c>
      <c r="R690" s="8" t="e">
        <f aca="false">IF(INDEX([1]Freelancer!$A$1140:$J$2572,MATCH(Лист1!M690,[1]Freelancer!$G$1140:$G$2572,0),10)=0,"",INDEX([1]Freelancer!$A$1140:$J$2572,MATCH(Лист1!M690,[1]Freelancer!$G$1140:$G$2572,0),10))</f>
        <v>#N/A</v>
      </c>
      <c r="S690" s="13" t="s">
        <v>151</v>
      </c>
      <c r="T690" s="13" t="str">
        <f aca="false">"y"&amp;S690&amp;"y"</f>
        <v>y3_2_9y</v>
      </c>
      <c r="U690" s="13" t="str">
        <f aca="false">INDEX([1]Lista!$O$2:$S$206,MATCH(Лист1!T690,[1]Lista!$P$2:$P$206,0),3)</f>
        <v>Statistik - Relativ frekvens</v>
      </c>
      <c r="V690" s="13" t="str">
        <f aca="false">INDEX([1]Lista!$O$2:$S$206,MATCH(Лист1!T690,[1]Lista!$P$2:$P$206,0),4)</f>
        <v>SS_3_2</v>
      </c>
      <c r="W690" s="13" t="str">
        <f aca="false">INDEX([1]Lista!$O$2:$S$206,MATCH(Лист1!T690,[1]Lista!$P$2:$P$206,0),5)</f>
        <v>Statistik</v>
      </c>
      <c r="X690" s="14" t="s">
        <v>32</v>
      </c>
    </row>
    <row r="691" customFormat="false" ht="23.85" hidden="false" customHeight="false" outlineLevel="0" collapsed="false">
      <c r="A691" s="7" t="n">
        <v>9789152302484</v>
      </c>
      <c r="B691" s="11" t="n">
        <v>3</v>
      </c>
      <c r="C691" s="11" t="s">
        <v>305</v>
      </c>
      <c r="D691" s="8" t="s">
        <v>306</v>
      </c>
      <c r="E691" s="8" t="s">
        <v>26</v>
      </c>
      <c r="F691" s="8" t="s">
        <v>307</v>
      </c>
      <c r="G691" s="8" t="s">
        <v>28</v>
      </c>
      <c r="H691" s="11" t="s">
        <v>29</v>
      </c>
      <c r="I691" s="11" t="n">
        <v>10</v>
      </c>
      <c r="J691" s="11" t="s">
        <v>36</v>
      </c>
      <c r="K691" s="10" t="str">
        <f aca="false">G691</f>
        <v>Grundkurs</v>
      </c>
      <c r="L691" s="11" t="s">
        <v>34</v>
      </c>
      <c r="M691" s="11" t="str">
        <f aca="false">B691&amp;"_"&amp;F691&amp;"_"&amp;H691&amp;"_"&amp;I691&amp;J691</f>
        <v>3_x3_1x_G_10b</v>
      </c>
      <c r="N691" s="11" t="str">
        <f aca="false">A691&amp;"-"&amp;B691&amp;"-"&amp;F691&amp;"-"&amp;H691&amp;"-"&amp;I691&amp;J691</f>
        <v>9789152302484-3-x3_1x-G-10b</v>
      </c>
      <c r="O691" s="13" t="s">
        <v>267</v>
      </c>
      <c r="P691" s="15"/>
      <c r="Q691" s="12" t="str">
        <f aca="false">INDEX([1]Freelancer!$A$1140:$J$2572,MATCH(Лист1!M691,[1]Freelancer!$G$1140:$G$2572,0),9)</f>
        <v>Välj rätt enhet i metersystemet. Ett badkar kan rymma $150 \, \textup{\Square}.$</v>
      </c>
      <c r="R691" s="8" t="e">
        <f aca="false">IF(INDEX([1]Freelancer!$A$1140:$J$2572,MATCH(Лист1!M691,[1]Freelancer!$G$1140:$G$2572,0),10)=0,"",INDEX([1]Freelancer!$A$1140:$J$2572,MATCH(Лист1!M691,[1]Freelancer!$G$1140:$G$2572,0),10))</f>
        <v>#N/A</v>
      </c>
      <c r="S691" s="13" t="s">
        <v>299</v>
      </c>
      <c r="T691" s="13" t="str">
        <f aca="false">"y"&amp;S691&amp;"y"</f>
        <v>y1_9y</v>
      </c>
      <c r="U691" s="13" t="str">
        <f aca="false">INDEX([1]Lista!$O$2:$S$206,MATCH(Лист1!T691,[1]Lista!$P$2:$P$206,0),3)</f>
        <v>Logaritmer</v>
      </c>
      <c r="V691" s="13" t="str">
        <f aca="false">INDEX([1]Lista!$O$2:$S$206,MATCH(Лист1!T691,[1]Lista!$P$2:$P$206,0),4)</f>
        <v>T_1_9</v>
      </c>
      <c r="W691" s="13" t="str">
        <f aca="false">INDEX([1]Lista!$O$2:$S$206,MATCH(Лист1!T691,[1]Lista!$P$2:$P$206,0),5)</f>
        <v>Logaritmer</v>
      </c>
      <c r="X691" s="14" t="s">
        <v>32</v>
      </c>
    </row>
    <row r="692" customFormat="false" ht="35.05" hidden="false" customHeight="false" outlineLevel="0" collapsed="false">
      <c r="A692" s="7" t="n">
        <v>9789152302484</v>
      </c>
      <c r="B692" s="11" t="n">
        <v>3</v>
      </c>
      <c r="C692" s="11" t="s">
        <v>305</v>
      </c>
      <c r="D692" s="8" t="s">
        <v>306</v>
      </c>
      <c r="E692" s="8" t="s">
        <v>26</v>
      </c>
      <c r="F692" s="8" t="s">
        <v>307</v>
      </c>
      <c r="G692" s="8" t="s">
        <v>28</v>
      </c>
      <c r="H692" s="11" t="s">
        <v>29</v>
      </c>
      <c r="I692" s="11" t="n">
        <v>10</v>
      </c>
      <c r="J692" s="11" t="s">
        <v>38</v>
      </c>
      <c r="K692" s="10" t="str">
        <f aca="false">G692</f>
        <v>Grundkurs</v>
      </c>
      <c r="L692" s="11" t="s">
        <v>34</v>
      </c>
      <c r="M692" s="11" t="str">
        <f aca="false">B692&amp;"_"&amp;F692&amp;"_"&amp;H692&amp;"_"&amp;I692&amp;J692</f>
        <v>3_x3_1x_G_10c</v>
      </c>
      <c r="N692" s="11" t="str">
        <f aca="false">A692&amp;"-"&amp;B692&amp;"-"&amp;F692&amp;"-"&amp;H692&amp;"-"&amp;I692&amp;J692</f>
        <v>9789152302484-3-x3_1x-G-10c</v>
      </c>
      <c r="O692" s="13" t="s">
        <v>267</v>
      </c>
      <c r="P692" s="15"/>
      <c r="Q692" s="12" t="str">
        <f aca="false">INDEX([1]Freelancer!$A$1140:$J$2572,MATCH(Лист1!M692,[1]Freelancer!$G$1140:$G$2572,0),9)</f>
        <v>Välj rätt enhet i metersystemet. En swimming pool kan rymma $500 \, \textup{\Square} \,$ vatten.</v>
      </c>
      <c r="R692" s="8" t="e">
        <f aca="false">IF(INDEX([1]Freelancer!$A$1140:$J$2572,MATCH(Лист1!M692,[1]Freelancer!$G$1140:$G$2572,0),10)=0,"",INDEX([1]Freelancer!$A$1140:$J$2572,MATCH(Лист1!M692,[1]Freelancer!$G$1140:$G$2572,0),10))</f>
        <v>#N/A</v>
      </c>
      <c r="S692" s="13" t="s">
        <v>243</v>
      </c>
      <c r="T692" s="13" t="str">
        <f aca="false">"y"&amp;S692&amp;"y"</f>
        <v>y1_2_1y</v>
      </c>
      <c r="U692" s="13" t="str">
        <f aca="false">INDEX([1]Lista!$O$2:$S$206,MATCH(Лист1!T692,[1]Lista!$P$2:$P$206,0),3)</f>
        <v>Bråk - Addera och subtrahera bråk</v>
      </c>
      <c r="V692" s="13" t="str">
        <f aca="false">INDEX([1]Lista!$O$2:$S$206,MATCH(Лист1!T692,[1]Lista!$P$2:$P$206,0),4)</f>
        <v>T_1_2</v>
      </c>
      <c r="W692" s="13" t="str">
        <f aca="false">INDEX([1]Lista!$O$2:$S$206,MATCH(Лист1!T692,[1]Lista!$P$2:$P$206,0),5)</f>
        <v>Bråk</v>
      </c>
      <c r="X692" s="14" t="s">
        <v>32</v>
      </c>
    </row>
    <row r="693" customFormat="false" ht="23.85" hidden="false" customHeight="false" outlineLevel="0" collapsed="false">
      <c r="A693" s="7" t="n">
        <v>9789152302484</v>
      </c>
      <c r="B693" s="11" t="n">
        <v>3</v>
      </c>
      <c r="C693" s="11" t="s">
        <v>305</v>
      </c>
      <c r="D693" s="8" t="s">
        <v>306</v>
      </c>
      <c r="E693" s="8" t="s">
        <v>26</v>
      </c>
      <c r="F693" s="8" t="s">
        <v>307</v>
      </c>
      <c r="G693" s="8" t="s">
        <v>28</v>
      </c>
      <c r="H693" s="11" t="s">
        <v>29</v>
      </c>
      <c r="I693" s="11" t="n">
        <v>11</v>
      </c>
      <c r="J693" s="11" t="s">
        <v>33</v>
      </c>
      <c r="K693" s="10" t="str">
        <f aca="false">G693</f>
        <v>Grundkurs</v>
      </c>
      <c r="L693" s="11" t="s">
        <v>30</v>
      </c>
      <c r="M693" s="11" t="str">
        <f aca="false">B693&amp;"_"&amp;F693&amp;"_"&amp;H693&amp;"_"&amp;I693&amp;J693</f>
        <v>3_x3_1x_G_11a</v>
      </c>
      <c r="N693" s="11" t="str">
        <f aca="false">A693&amp;"-"&amp;B693&amp;"-"&amp;F693&amp;"-"&amp;H693&amp;"-"&amp;I693&amp;J693</f>
        <v>9789152302484-3-x3_1x-G-11a</v>
      </c>
      <c r="O693" s="13" t="s">
        <v>267</v>
      </c>
      <c r="P693" s="15"/>
      <c r="Q693" s="12" t="str">
        <f aca="false">INDEX([1]Freelancer!$A$1140:$J$2572,MATCH(Лист1!M693,[1]Freelancer!$G$1140:$G$2572,0),9)</f>
        <v>Hur stor volym har figuren? Varje kub är 1 cm3.</v>
      </c>
      <c r="R693" s="8" t="str">
        <f aca="false">IF(INDEX([1]Freelancer!$A$1140:$J$2572,MATCH(Лист1!M693,[1]Freelancer!$G$1140:$G$2572,0),10)=0,"",INDEX([1]Freelancer!$A$1140:$J$2572,MATCH(Лист1!M693,[1]Freelancer!$G$1140:$G$2572,0),10))</f>
        <v>MD9_77_1</v>
      </c>
      <c r="S693" s="13" t="s">
        <v>196</v>
      </c>
      <c r="T693" s="13" t="str">
        <f aca="false">"y"&amp;S693&amp;"y"</f>
        <v>y1_10_4y</v>
      </c>
      <c r="U693" s="13" t="str">
        <f aca="false">INDEX([1]Lista!$O$2:$S$206,MATCH(Лист1!T693,[1]Lista!$P$2:$P$206,0),3)</f>
        <v>Avrundning &amp; överslagsräkning</v>
      </c>
      <c r="V693" s="13" t="str">
        <f aca="false">INDEX([1]Lista!$O$2:$S$206,MATCH(Лист1!T693,[1]Lista!$P$2:$P$206,0),4)</f>
        <v>T_1_10</v>
      </c>
      <c r="W693" s="13" t="str">
        <f aca="false">INDEX([1]Lista!$O$2:$S$206,MATCH(Лист1!T693,[1]Lista!$P$2:$P$206,0),5)</f>
        <v>Olika räknemetoder</v>
      </c>
      <c r="X693" s="14" t="s">
        <v>32</v>
      </c>
    </row>
    <row r="694" customFormat="false" ht="23.85" hidden="false" customHeight="false" outlineLevel="0" collapsed="false">
      <c r="A694" s="7" t="n">
        <v>9789152302484</v>
      </c>
      <c r="B694" s="11" t="n">
        <v>3</v>
      </c>
      <c r="C694" s="11" t="s">
        <v>305</v>
      </c>
      <c r="D694" s="8" t="s">
        <v>306</v>
      </c>
      <c r="E694" s="8" t="s">
        <v>26</v>
      </c>
      <c r="F694" s="8" t="s">
        <v>307</v>
      </c>
      <c r="G694" s="8" t="s">
        <v>28</v>
      </c>
      <c r="H694" s="11" t="s">
        <v>29</v>
      </c>
      <c r="I694" s="11" t="n">
        <v>11</v>
      </c>
      <c r="J694" s="11" t="s">
        <v>36</v>
      </c>
      <c r="K694" s="10" t="str">
        <f aca="false">G694</f>
        <v>Grundkurs</v>
      </c>
      <c r="L694" s="11" t="s">
        <v>30</v>
      </c>
      <c r="M694" s="11" t="str">
        <f aca="false">B694&amp;"_"&amp;F694&amp;"_"&amp;H694&amp;"_"&amp;I694&amp;J694</f>
        <v>3_x3_1x_G_11b</v>
      </c>
      <c r="N694" s="11" t="str">
        <f aca="false">A694&amp;"-"&amp;B694&amp;"-"&amp;F694&amp;"-"&amp;H694&amp;"-"&amp;I694&amp;J694</f>
        <v>9789152302484-3-x3_1x-G-11b</v>
      </c>
      <c r="O694" s="13" t="s">
        <v>267</v>
      </c>
      <c r="P694" s="15"/>
      <c r="Q694" s="12" t="str">
        <f aca="false">INDEX([1]Freelancer!$A$1140:$J$2572,MATCH(Лист1!M694,[1]Freelancer!$G$1140:$G$2572,0),9)</f>
        <v>Hur stor volym har figuren? Varje kub är 1 cm3.</v>
      </c>
      <c r="R694" s="8" t="str">
        <f aca="false">IF(INDEX([1]Freelancer!$A$1140:$J$2572,MATCH(Лист1!M694,[1]Freelancer!$G$1140:$G$2572,0),10)=0,"",INDEX([1]Freelancer!$A$1140:$J$2572,MATCH(Лист1!M694,[1]Freelancer!$G$1140:$G$2572,0),10))</f>
        <v>MD9_77_2</v>
      </c>
      <c r="S694" s="13" t="s">
        <v>308</v>
      </c>
      <c r="T694" s="13" t="str">
        <f aca="false">"y"&amp;S694&amp;"y"</f>
        <v>y2_19_4y</v>
      </c>
      <c r="U694" s="13" t="str">
        <f aca="false">INDEX([1]Lista!$O$2:$S$206,MATCH(Лист1!T694,[1]Lista!$P$2:$P$206,0),3)</f>
        <v>Procent - Index</v>
      </c>
      <c r="V694" s="13" t="str">
        <f aca="false">INDEX([1]Lista!$O$2:$S$206,MATCH(Лист1!T694,[1]Lista!$P$2:$P$206,0),4)</f>
        <v>SF_2_19</v>
      </c>
      <c r="W694" s="13" t="str">
        <f aca="false">INDEX([1]Lista!$O$2:$S$206,MATCH(Лист1!T694,[1]Lista!$P$2:$P$206,0),5)</f>
        <v>Procent</v>
      </c>
      <c r="X694" s="14" t="s">
        <v>32</v>
      </c>
    </row>
    <row r="695" customFormat="false" ht="23.85" hidden="false" customHeight="false" outlineLevel="0" collapsed="false">
      <c r="A695" s="7" t="n">
        <v>9789152302484</v>
      </c>
      <c r="B695" s="11" t="n">
        <v>3</v>
      </c>
      <c r="C695" s="11" t="s">
        <v>305</v>
      </c>
      <c r="D695" s="8" t="s">
        <v>306</v>
      </c>
      <c r="E695" s="8" t="s">
        <v>26</v>
      </c>
      <c r="F695" s="8" t="s">
        <v>307</v>
      </c>
      <c r="G695" s="8" t="s">
        <v>28</v>
      </c>
      <c r="H695" s="11" t="s">
        <v>29</v>
      </c>
      <c r="I695" s="11" t="n">
        <v>11</v>
      </c>
      <c r="J695" s="11" t="s">
        <v>38</v>
      </c>
      <c r="K695" s="10" t="str">
        <f aca="false">G695</f>
        <v>Grundkurs</v>
      </c>
      <c r="L695" s="11" t="s">
        <v>30</v>
      </c>
      <c r="M695" s="11" t="str">
        <f aca="false">B695&amp;"_"&amp;F695&amp;"_"&amp;H695&amp;"_"&amp;I695&amp;J695</f>
        <v>3_x3_1x_G_11c</v>
      </c>
      <c r="N695" s="11" t="str">
        <f aca="false">A695&amp;"-"&amp;B695&amp;"-"&amp;F695&amp;"-"&amp;H695&amp;"-"&amp;I695&amp;J695</f>
        <v>9789152302484-3-x3_1x-G-11c</v>
      </c>
      <c r="O695" s="13" t="s">
        <v>267</v>
      </c>
      <c r="P695" s="15"/>
      <c r="Q695" s="12" t="str">
        <f aca="false">INDEX([1]Freelancer!$A$1140:$J$2572,MATCH(Лист1!M695,[1]Freelancer!$G$1140:$G$2572,0),9)</f>
        <v>Hur stor volym har figuren? Varje kub är 1 cm3.</v>
      </c>
      <c r="R695" s="8" t="str">
        <f aca="false">IF(INDEX([1]Freelancer!$A$1140:$J$2572,MATCH(Лист1!M695,[1]Freelancer!$G$1140:$G$2572,0),10)=0,"",INDEX([1]Freelancer!$A$1140:$J$2572,MATCH(Лист1!M695,[1]Freelancer!$G$1140:$G$2572,0),10))</f>
        <v>MD9_77_3</v>
      </c>
      <c r="S695" s="13" t="s">
        <v>248</v>
      </c>
      <c r="T695" s="13" t="str">
        <f aca="false">"y"&amp;S695&amp;"y"</f>
        <v>y1_2_3y</v>
      </c>
      <c r="U695" s="13" t="str">
        <f aca="false">INDEX([1]Lista!$O$2:$S$206,MATCH(Лист1!T695,[1]Lista!$P$2:$P$206,0),3)</f>
        <v>Bråk - Förlängning &amp; förkortning</v>
      </c>
      <c r="V695" s="13" t="str">
        <f aca="false">INDEX([1]Lista!$O$2:$S$206,MATCH(Лист1!T695,[1]Lista!$P$2:$P$206,0),4)</f>
        <v>T_1_2</v>
      </c>
      <c r="W695" s="13" t="str">
        <f aca="false">INDEX([1]Lista!$O$2:$S$206,MATCH(Лист1!T695,[1]Lista!$P$2:$P$206,0),5)</f>
        <v>Bråk</v>
      </c>
      <c r="X695" s="14" t="s">
        <v>32</v>
      </c>
    </row>
    <row r="696" customFormat="false" ht="23.85" hidden="false" customHeight="false" outlineLevel="0" collapsed="false">
      <c r="A696" s="7" t="n">
        <v>9789152302484</v>
      </c>
      <c r="B696" s="11" t="n">
        <v>3</v>
      </c>
      <c r="C696" s="11" t="s">
        <v>305</v>
      </c>
      <c r="D696" s="8" t="s">
        <v>306</v>
      </c>
      <c r="E696" s="8" t="s">
        <v>26</v>
      </c>
      <c r="F696" s="8" t="s">
        <v>307</v>
      </c>
      <c r="G696" s="8" t="s">
        <v>28</v>
      </c>
      <c r="H696" s="11" t="s">
        <v>29</v>
      </c>
      <c r="I696" s="11" t="n">
        <v>12</v>
      </c>
      <c r="J696" s="11" t="s">
        <v>33</v>
      </c>
      <c r="K696" s="10" t="str">
        <f aca="false">G696</f>
        <v>Grundkurs</v>
      </c>
      <c r="L696" s="11" t="s">
        <v>34</v>
      </c>
      <c r="M696" s="11" t="str">
        <f aca="false">B696&amp;"_"&amp;F696&amp;"_"&amp;H696&amp;"_"&amp;I696&amp;J696</f>
        <v>3_x3_1x_G_12a</v>
      </c>
      <c r="N696" s="11" t="str">
        <f aca="false">A696&amp;"-"&amp;B696&amp;"-"&amp;F696&amp;"-"&amp;H696&amp;"-"&amp;I696&amp;J696</f>
        <v>9789152302484-3-x3_1x-G-12a</v>
      </c>
      <c r="O696" s="13" t="s">
        <v>261</v>
      </c>
      <c r="P696" s="15"/>
      <c r="Q696" s="12" t="str">
        <f aca="false">INDEX([1]Freelancer!$A$1140:$J$2572,MATCH(Лист1!M696,[1]Freelancer!$G$1140:$G$2572,0),9)</f>
        <v>Vad ska stå i stället för rutan? 3 dm3 $= \, \textup{\Square} \,$ cm3</v>
      </c>
      <c r="R696" s="8" t="e">
        <f aca="false">IF(INDEX([1]Freelancer!$A$1140:$J$2572,MATCH(Лист1!M696,[1]Freelancer!$G$1140:$G$2572,0),10)=0,"",INDEX([1]Freelancer!$A$1140:$J$2572,MATCH(Лист1!M696,[1]Freelancer!$G$1140:$G$2572,0),10))</f>
        <v>#N/A</v>
      </c>
      <c r="S696" s="13" t="s">
        <v>154</v>
      </c>
      <c r="T696" s="13" t="str">
        <f aca="false">"y"&amp;S696&amp;"y"</f>
        <v>y4_22_11y</v>
      </c>
      <c r="U696" s="13" t="str">
        <f aca="false">INDEX([1]Lista!$O$2:$S$206,MATCH(Лист1!T696,[1]Lista!$P$2:$P$206,0),3)</f>
        <v>Trigonometri - Sinus, Cosinus &amp; Tangens</v>
      </c>
      <c r="V696" s="13" t="str">
        <f aca="false">INDEX([1]Lista!$O$2:$S$206,MATCH(Лист1!T696,[1]Lista!$P$2:$P$206,0),4)</f>
        <v>G_4_22</v>
      </c>
      <c r="W696" s="13" t="str">
        <f aca="false">INDEX([1]Lista!$O$2:$S$206,MATCH(Лист1!T696,[1]Lista!$P$2:$P$206,0),5)</f>
        <v>Trigonometri</v>
      </c>
      <c r="X696" s="14" t="s">
        <v>32</v>
      </c>
    </row>
    <row r="697" customFormat="false" ht="23.85" hidden="false" customHeight="false" outlineLevel="0" collapsed="false">
      <c r="A697" s="7" t="n">
        <v>9789152302484</v>
      </c>
      <c r="B697" s="11" t="n">
        <v>3</v>
      </c>
      <c r="C697" s="11" t="s">
        <v>305</v>
      </c>
      <c r="D697" s="8" t="s">
        <v>306</v>
      </c>
      <c r="E697" s="8" t="s">
        <v>26</v>
      </c>
      <c r="F697" s="8" t="s">
        <v>307</v>
      </c>
      <c r="G697" s="8" t="s">
        <v>28</v>
      </c>
      <c r="H697" s="11" t="s">
        <v>29</v>
      </c>
      <c r="I697" s="11" t="n">
        <v>12</v>
      </c>
      <c r="J697" s="11" t="s">
        <v>36</v>
      </c>
      <c r="K697" s="10" t="str">
        <f aca="false">G697</f>
        <v>Grundkurs</v>
      </c>
      <c r="L697" s="11" t="s">
        <v>34</v>
      </c>
      <c r="M697" s="11" t="str">
        <f aca="false">B697&amp;"_"&amp;F697&amp;"_"&amp;H697&amp;"_"&amp;I697&amp;J697</f>
        <v>3_x3_1x_G_12b</v>
      </c>
      <c r="N697" s="11" t="str">
        <f aca="false">A697&amp;"-"&amp;B697&amp;"-"&amp;F697&amp;"-"&amp;H697&amp;"-"&amp;I697&amp;J697</f>
        <v>9789152302484-3-x3_1x-G-12b</v>
      </c>
      <c r="O697" s="13" t="s">
        <v>261</v>
      </c>
      <c r="P697" s="15"/>
      <c r="Q697" s="12" t="str">
        <f aca="false">INDEX([1]Freelancer!$A$1140:$J$2572,MATCH(Лист1!M697,[1]Freelancer!$G$1140:$G$2572,0),9)</f>
        <v>Vad ska stå i stället för rutan?  2m3 $= \, \textup{\Square} \,$ dm3</v>
      </c>
      <c r="R697" s="8" t="e">
        <f aca="false">IF(INDEX([1]Freelancer!$A$1140:$J$2572,MATCH(Лист1!M697,[1]Freelancer!$G$1140:$G$2572,0),10)=0,"",INDEX([1]Freelancer!$A$1140:$J$2572,MATCH(Лист1!M697,[1]Freelancer!$G$1140:$G$2572,0),10))</f>
        <v>#N/A</v>
      </c>
      <c r="S697" s="13" t="s">
        <v>149</v>
      </c>
      <c r="T697" s="13" t="str">
        <f aca="false">"y"&amp;S697&amp;"y"</f>
        <v>y4_15y</v>
      </c>
      <c r="U697" s="13" t="str">
        <f aca="false">INDEX([1]Lista!$O$2:$S$206,MATCH(Лист1!T697,[1]Lista!$P$2:$P$206,0),3)</f>
        <v>Volym &amp; olika sorters kroppar</v>
      </c>
      <c r="V697" s="13" t="str">
        <f aca="false">INDEX([1]Lista!$O$2:$S$206,MATCH(Лист1!T697,[1]Lista!$P$2:$P$206,0),4)</f>
        <v>G_4_15</v>
      </c>
      <c r="W697" s="13" t="str">
        <f aca="false">INDEX([1]Lista!$O$2:$S$206,MATCH(Лист1!T697,[1]Lista!$P$2:$P$206,0),5)</f>
        <v>Volym &amp; olika sorters kroppar</v>
      </c>
      <c r="X697" s="14" t="s">
        <v>32</v>
      </c>
    </row>
    <row r="698" customFormat="false" ht="23.85" hidden="false" customHeight="false" outlineLevel="0" collapsed="false">
      <c r="A698" s="7" t="n">
        <v>9789152302484</v>
      </c>
      <c r="B698" s="11" t="n">
        <v>3</v>
      </c>
      <c r="C698" s="11" t="s">
        <v>305</v>
      </c>
      <c r="D698" s="8" t="s">
        <v>306</v>
      </c>
      <c r="E698" s="8" t="s">
        <v>26</v>
      </c>
      <c r="F698" s="8" t="s">
        <v>307</v>
      </c>
      <c r="G698" s="8" t="s">
        <v>28</v>
      </c>
      <c r="H698" s="11" t="s">
        <v>29</v>
      </c>
      <c r="I698" s="11" t="n">
        <v>12</v>
      </c>
      <c r="J698" s="11" t="s">
        <v>38</v>
      </c>
      <c r="K698" s="10" t="str">
        <f aca="false">G698</f>
        <v>Grundkurs</v>
      </c>
      <c r="L698" s="11" t="s">
        <v>34</v>
      </c>
      <c r="M698" s="11" t="str">
        <f aca="false">B698&amp;"_"&amp;F698&amp;"_"&amp;H698&amp;"_"&amp;I698&amp;J698</f>
        <v>3_x3_1x_G_12c</v>
      </c>
      <c r="N698" s="11" t="str">
        <f aca="false">A698&amp;"-"&amp;B698&amp;"-"&amp;F698&amp;"-"&amp;H698&amp;"-"&amp;I698&amp;J698</f>
        <v>9789152302484-3-x3_1x-G-12c</v>
      </c>
      <c r="O698" s="13" t="s">
        <v>267</v>
      </c>
      <c r="P698" s="15"/>
      <c r="Q698" s="12" t="str">
        <f aca="false">INDEX([1]Freelancer!$A$1140:$J$2572,MATCH(Лист1!M698,[1]Freelancer!$G$1140:$G$2572,0),9)</f>
        <v>Vad ska stå i stället för rutan? 0,7 m3 $= \, \textup{\Square} \,$ dm3</v>
      </c>
      <c r="R698" s="8" t="e">
        <f aca="false">IF(INDEX([1]Freelancer!$A$1140:$J$2572,MATCH(Лист1!M698,[1]Freelancer!$G$1140:$G$2572,0),10)=0,"",INDEX([1]Freelancer!$A$1140:$J$2572,MATCH(Лист1!M698,[1]Freelancer!$G$1140:$G$2572,0),10))</f>
        <v>#N/A</v>
      </c>
      <c r="S698" s="13" t="s">
        <v>200</v>
      </c>
      <c r="T698" s="13" t="str">
        <f aca="false">"y"&amp;S698&amp;"y"</f>
        <v>y1_19_1y</v>
      </c>
      <c r="U698" s="13" t="str">
        <f aca="false">INDEX([1]Lista!$O$2:$S$206,MATCH(Лист1!T698,[1]Lista!$P$2:$P$206,0),3)</f>
        <v>Talsystem - Det romerska talsystemet</v>
      </c>
      <c r="V698" s="13" t="str">
        <f aca="false">INDEX([1]Lista!$O$2:$S$206,MATCH(Лист1!T698,[1]Lista!$P$2:$P$206,0),4)</f>
        <v>T_1_19</v>
      </c>
      <c r="W698" s="13" t="str">
        <f aca="false">INDEX([1]Lista!$O$2:$S$206,MATCH(Лист1!T698,[1]Lista!$P$2:$P$206,0),5)</f>
        <v>Talsystem</v>
      </c>
      <c r="X698" s="14" t="s">
        <v>32</v>
      </c>
    </row>
    <row r="699" customFormat="false" ht="23.85" hidden="false" customHeight="false" outlineLevel="0" collapsed="false">
      <c r="A699" s="7" t="n">
        <v>9789152302484</v>
      </c>
      <c r="B699" s="11" t="n">
        <v>3</v>
      </c>
      <c r="C699" s="11" t="s">
        <v>305</v>
      </c>
      <c r="D699" s="8" t="s">
        <v>306</v>
      </c>
      <c r="E699" s="8" t="s">
        <v>26</v>
      </c>
      <c r="F699" s="8" t="s">
        <v>307</v>
      </c>
      <c r="G699" s="8" t="s">
        <v>28</v>
      </c>
      <c r="H699" s="11" t="s">
        <v>29</v>
      </c>
      <c r="I699" s="11" t="n">
        <v>13</v>
      </c>
      <c r="J699" s="11" t="s">
        <v>33</v>
      </c>
      <c r="K699" s="10" t="str">
        <f aca="false">G699</f>
        <v>Grundkurs</v>
      </c>
      <c r="L699" s="11" t="s">
        <v>30</v>
      </c>
      <c r="M699" s="11" t="str">
        <f aca="false">B699&amp;"_"&amp;F699&amp;"_"&amp;H699&amp;"_"&amp;I699&amp;J699</f>
        <v>3_x3_1x_G_13a</v>
      </c>
      <c r="N699" s="11" t="str">
        <f aca="false">A699&amp;"-"&amp;B699&amp;"-"&amp;F699&amp;"-"&amp;H699&amp;"-"&amp;I699&amp;J699</f>
        <v>9789152302484-3-x3_1x-G-13a</v>
      </c>
      <c r="O699" s="13" t="s">
        <v>267</v>
      </c>
      <c r="P699" s="15"/>
      <c r="Q699" s="12" t="str">
        <f aca="false">INDEX([1]Freelancer!$A$1140:$J$2572,MATCH(Лист1!M699,[1]Freelancer!$G$1140:$G$2572,0),9)</f>
        <v>Vad ska stå i stället för rutan? 1000 dm3 $= \, \textup{\Square} \,$ m3</v>
      </c>
      <c r="R699" s="8" t="e">
        <f aca="false">IF(INDEX([1]Freelancer!$A$1140:$J$2572,MATCH(Лист1!M699,[1]Freelancer!$G$1140:$G$2572,0),10)=0,"",INDEX([1]Freelancer!$A$1140:$J$2572,MATCH(Лист1!M699,[1]Freelancer!$G$1140:$G$2572,0),10))</f>
        <v>#N/A</v>
      </c>
      <c r="S699" s="13" t="s">
        <v>140</v>
      </c>
      <c r="T699" s="13" t="str">
        <f aca="false">"y"&amp;S699&amp;"y"</f>
        <v>y2_19_5y</v>
      </c>
      <c r="U699" s="13" t="str">
        <f aca="false">INDEX([1]Lista!$O$2:$S$206,MATCH(Лист1!T699,[1]Lista!$P$2:$P$206,0),3)</f>
        <v>Procent - Jämförelser</v>
      </c>
      <c r="V699" s="13" t="str">
        <f aca="false">INDEX([1]Lista!$O$2:$S$206,MATCH(Лист1!T699,[1]Lista!$P$2:$P$206,0),4)</f>
        <v>SF_2_19</v>
      </c>
      <c r="W699" s="13" t="str">
        <f aca="false">INDEX([1]Lista!$O$2:$S$206,MATCH(Лист1!T699,[1]Lista!$P$2:$P$206,0),5)</f>
        <v>Procent</v>
      </c>
      <c r="X699" s="14" t="s">
        <v>32</v>
      </c>
    </row>
    <row r="700" customFormat="false" ht="23.85" hidden="false" customHeight="false" outlineLevel="0" collapsed="false">
      <c r="A700" s="7" t="n">
        <v>9789152302484</v>
      </c>
      <c r="B700" s="11" t="n">
        <v>3</v>
      </c>
      <c r="C700" s="11" t="s">
        <v>305</v>
      </c>
      <c r="D700" s="8" t="s">
        <v>306</v>
      </c>
      <c r="E700" s="8" t="s">
        <v>26</v>
      </c>
      <c r="F700" s="8" t="s">
        <v>307</v>
      </c>
      <c r="G700" s="8" t="s">
        <v>28</v>
      </c>
      <c r="H700" s="11" t="s">
        <v>29</v>
      </c>
      <c r="I700" s="11" t="n">
        <v>13</v>
      </c>
      <c r="J700" s="11" t="s">
        <v>36</v>
      </c>
      <c r="K700" s="10" t="str">
        <f aca="false">G700</f>
        <v>Grundkurs</v>
      </c>
      <c r="L700" s="11" t="s">
        <v>30</v>
      </c>
      <c r="M700" s="11" t="str">
        <f aca="false">B700&amp;"_"&amp;F700&amp;"_"&amp;H700&amp;"_"&amp;I700&amp;J700</f>
        <v>3_x3_1x_G_13b</v>
      </c>
      <c r="N700" s="11" t="str">
        <f aca="false">A700&amp;"-"&amp;B700&amp;"-"&amp;F700&amp;"-"&amp;H700&amp;"-"&amp;I700&amp;J700</f>
        <v>9789152302484-3-x3_1x-G-13b</v>
      </c>
      <c r="O700" s="13" t="s">
        <v>309</v>
      </c>
      <c r="P700" s="15"/>
      <c r="Q700" s="12" t="str">
        <f aca="false">INDEX([1]Freelancer!$A$1140:$J$2572,MATCH(Лист1!M700,[1]Freelancer!$G$1140:$G$2572,0),9)</f>
        <v>Vad ska stå i stället för rutan? 0,5 dm3 $= \, \textup{\Square} \,$ cm3</v>
      </c>
      <c r="R700" s="8" t="e">
        <f aca="false">IF(INDEX([1]Freelancer!$A$1140:$J$2572,MATCH(Лист1!M700,[1]Freelancer!$G$1140:$G$2572,0),10)=0,"",INDEX([1]Freelancer!$A$1140:$J$2572,MATCH(Лист1!M700,[1]Freelancer!$G$1140:$G$2572,0),10))</f>
        <v>#N/A</v>
      </c>
      <c r="S700" s="13" t="s">
        <v>94</v>
      </c>
      <c r="T700" s="13" t="str">
        <f aca="false">"y"&amp;S700&amp;"y"</f>
        <v>y4_6_2y</v>
      </c>
      <c r="U700" s="13" t="str">
        <f aca="false">INDEX([1]Lista!$O$2:$S$206,MATCH(Лист1!T700,[1]Lista!$P$2:$P$206,0),3)</f>
        <v>Geometrienheter - Volym</v>
      </c>
      <c r="V700" s="13" t="str">
        <f aca="false">INDEX([1]Lista!$O$2:$S$206,MATCH(Лист1!T700,[1]Lista!$P$2:$P$206,0),4)</f>
        <v>G_4_6</v>
      </c>
      <c r="W700" s="13" t="str">
        <f aca="false">INDEX([1]Lista!$O$2:$S$206,MATCH(Лист1!T700,[1]Lista!$P$2:$P$206,0),5)</f>
        <v>Geometrienheter</v>
      </c>
      <c r="X700" s="14" t="s">
        <v>32</v>
      </c>
    </row>
    <row r="701" customFormat="false" ht="23.85" hidden="false" customHeight="false" outlineLevel="0" collapsed="false">
      <c r="A701" s="7" t="n">
        <v>9789152302484</v>
      </c>
      <c r="B701" s="11" t="n">
        <v>3</v>
      </c>
      <c r="C701" s="11" t="s">
        <v>305</v>
      </c>
      <c r="D701" s="8" t="s">
        <v>306</v>
      </c>
      <c r="E701" s="8" t="s">
        <v>26</v>
      </c>
      <c r="F701" s="8" t="s">
        <v>307</v>
      </c>
      <c r="G701" s="8" t="s">
        <v>28</v>
      </c>
      <c r="H701" s="11" t="s">
        <v>29</v>
      </c>
      <c r="I701" s="11" t="n">
        <v>13</v>
      </c>
      <c r="J701" s="11" t="s">
        <v>38</v>
      </c>
      <c r="K701" s="10" t="str">
        <f aca="false">G701</f>
        <v>Grundkurs</v>
      </c>
      <c r="L701" s="11" t="s">
        <v>30</v>
      </c>
      <c r="M701" s="11" t="str">
        <f aca="false">B701&amp;"_"&amp;F701&amp;"_"&amp;H701&amp;"_"&amp;I701&amp;J701</f>
        <v>3_x3_1x_G_13c</v>
      </c>
      <c r="N701" s="11" t="str">
        <f aca="false">A701&amp;"-"&amp;B701&amp;"-"&amp;F701&amp;"-"&amp;H701&amp;"-"&amp;I701&amp;J701</f>
        <v>9789152302484-3-x3_1x-G-13c</v>
      </c>
      <c r="O701" s="13" t="s">
        <v>309</v>
      </c>
      <c r="P701" s="15"/>
      <c r="Q701" s="12" t="str">
        <f aca="false">INDEX([1]Freelancer!$A$1140:$J$2572,MATCH(Лист1!M701,[1]Freelancer!$G$1140:$G$2572,0),9)</f>
        <v>Vad ska stå i stället för rutan? 1320 dm3 $= \, \textup{\Square} \,$ m3</v>
      </c>
      <c r="R701" s="8" t="e">
        <f aca="false">IF(INDEX([1]Freelancer!$A$1140:$J$2572,MATCH(Лист1!M701,[1]Freelancer!$G$1140:$G$2572,0),10)=0,"",INDEX([1]Freelancer!$A$1140:$J$2572,MATCH(Лист1!M701,[1]Freelancer!$G$1140:$G$2572,0),10))</f>
        <v>#N/A</v>
      </c>
      <c r="S701" s="13" t="s">
        <v>152</v>
      </c>
      <c r="T701" s="13" t="str">
        <f aca="false">"y"&amp;S701&amp;"y"</f>
        <v>y2_19_8y</v>
      </c>
      <c r="U701" s="13" t="str">
        <f aca="false">INDEX([1]Lista!$O$2:$S$206,MATCH(Лист1!T701,[1]Lista!$P$2:$P$206,0),3)</f>
        <v>Procent - Mer än 100%</v>
      </c>
      <c r="V701" s="13" t="str">
        <f aca="false">INDEX([1]Lista!$O$2:$S$206,MATCH(Лист1!T701,[1]Lista!$P$2:$P$206,0),4)</f>
        <v>SF_2_19</v>
      </c>
      <c r="W701" s="13" t="str">
        <f aca="false">INDEX([1]Lista!$O$2:$S$206,MATCH(Лист1!T701,[1]Lista!$P$2:$P$206,0),5)</f>
        <v>Procent</v>
      </c>
      <c r="X701" s="14" t="s">
        <v>32</v>
      </c>
    </row>
    <row r="702" customFormat="false" ht="15.65" hidden="false" customHeight="false" outlineLevel="0" collapsed="false">
      <c r="A702" s="7" t="n">
        <v>1212333555777</v>
      </c>
      <c r="B702" s="11" t="n">
        <v>3</v>
      </c>
      <c r="C702" s="11" t="s">
        <v>305</v>
      </c>
      <c r="D702" s="8" t="s">
        <v>306</v>
      </c>
      <c r="E702" s="8" t="s">
        <v>26</v>
      </c>
      <c r="F702" s="8" t="s">
        <v>307</v>
      </c>
      <c r="G702" s="8" t="s">
        <v>28</v>
      </c>
      <c r="H702" s="11" t="s">
        <v>29</v>
      </c>
      <c r="I702" s="11" t="n">
        <v>13</v>
      </c>
      <c r="J702" s="11" t="s">
        <v>310</v>
      </c>
      <c r="K702" s="10" t="str">
        <f aca="false">G702</f>
        <v>Grundkurs</v>
      </c>
      <c r="L702" s="11" t="s">
        <v>30</v>
      </c>
      <c r="M702" s="11" t="str">
        <f aca="false">B702&amp;"_"&amp;F702&amp;"_"&amp;H702&amp;"_"&amp;I702&amp;J702</f>
        <v>3_x3_1x_G_13yy</v>
      </c>
      <c r="N702" s="11" t="s">
        <v>311</v>
      </c>
      <c r="O702" s="13" t="s">
        <v>309</v>
      </c>
      <c r="P702" s="15"/>
      <c r="Q702" s="12" t="s">
        <v>312</v>
      </c>
      <c r="R702" s="8" t="e">
        <f aca="false">IF(INDEX([1]Freelancer!$A$1140:$J$2572,MATCH(Лист1!M702,[1]Freelancer!$G$1140:$G$2572,0),10)=0,"",INDEX([1]Freelancer!$A$1140:$J$2572,MATCH(Лист1!M702,[1]Freelancer!$G$1140:$G$2572,0),10))</f>
        <v>#N/A</v>
      </c>
      <c r="S702" s="13" t="s">
        <v>152</v>
      </c>
      <c r="T702" s="13" t="str">
        <f aca="false">"y"&amp;S702&amp;"y"</f>
        <v>y2_19_8y</v>
      </c>
      <c r="U702" s="13" t="e">
        <f aca="false">INDEX([1]Lista!$O$2:$S$206,MATCH(Лист1!T702,[1]Lista!$P$2:$P$206,0),3)</f>
        <v>#N/A</v>
      </c>
      <c r="V702" s="13" t="e">
        <f aca="false">INDEX([1]Lista!$O$2:$S$206,MATCH(Лист1!T702,[1]Lista!$P$2:$P$206,0),4)</f>
        <v>#N/A</v>
      </c>
      <c r="W702" s="13" t="e">
        <f aca="false">INDEX([1]Lista!$O$2:$S$206,MATCH(Лист1!T702,[1]Lista!$P$2:$P$206,0),5)</f>
        <v>#N/A</v>
      </c>
      <c r="X702" s="14" t="s">
        <v>32</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Roman,Обычный"&amp;12&amp;A</oddHeader>
    <oddFooter>&amp;C&amp;"Times New Roman,Обычный"&amp;12Страница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9" activeCellId="0" sqref="G19"/>
    </sheetView>
  </sheetViews>
  <sheetFormatPr defaultRowHeight="12.8"/>
  <sheetData>
    <row r="1" customFormat="false" ht="12.8" hidden="false" customHeight="false" outlineLevel="0" collapsed="false">
      <c r="A1" s="0" t="s">
        <v>313</v>
      </c>
      <c r="B1" s="0" t="n">
        <v>1</v>
      </c>
      <c r="C1" s="0" t="n">
        <v>66</v>
      </c>
    </row>
    <row r="2" customFormat="false" ht="12.8" hidden="false" customHeight="false" outlineLevel="0" collapsed="false">
      <c r="A2" s="0" t="s">
        <v>314</v>
      </c>
      <c r="B2" s="0" t="n">
        <v>2</v>
      </c>
      <c r="C2" s="0" t="n">
        <v>66</v>
      </c>
    </row>
    <row r="3" customFormat="false" ht="12.8" hidden="false" customHeight="false" outlineLevel="0" collapsed="false">
      <c r="A3" s="0" t="s">
        <v>315</v>
      </c>
      <c r="B3" s="0" t="n">
        <v>3</v>
      </c>
      <c r="C3" s="0" t="n">
        <v>66</v>
      </c>
    </row>
    <row r="4" customFormat="false" ht="12.8" hidden="false" customHeight="false" outlineLevel="0" collapsed="false">
      <c r="A4" s="0" t="s">
        <v>316</v>
      </c>
      <c r="B4" s="0" t="n">
        <v>4</v>
      </c>
      <c r="C4" s="0" t="n">
        <v>66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Roman,Обычный"&amp;12Страница &amp;P</oddFooter>
  </headerFooter>
</worksheet>
</file>

<file path=docProps/app.xml><?xml version="1.0" encoding="utf-8"?>
<Properties xmlns="http://schemas.openxmlformats.org/officeDocument/2006/extended-properties" xmlns:vt="http://schemas.openxmlformats.org/officeDocument/2006/docPropsVTypes">
  <TotalTime>103</TotalTime>
  <Application>LibreOffice/5.0.6.3$Linux_X86_64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2016-08-03T13:47:09Z</dcterms:created>
  <dc:language>ru-RU</dc:language>
  <dcterms:modified xsi:type="dcterms:W3CDTF">2016-08-11T12:20:47Z</dcterms:modified>
  <cp:revision>7</cp:revision>
</cp:coreProperties>
</file>