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talvande\Documents\Alten\03-Projet\03 - altenOuestSWAcademy\altenOuestSWAcademy\ActivitConsultantAndDashbords\ConsultantFiles\2023\"/>
    </mc:Choice>
  </mc:AlternateContent>
  <xr:revisionPtr revIDLastSave="0" documentId="13_ncr:1_{0D91C18D-D832-4DD2-AF0B-F1A3E16A9FE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talogue" sheetId="3" r:id="rId1"/>
    <sheet name="Paramètres" sheetId="2" r:id="rId2"/>
    <sheet name="Livrables" sheetId="1" r:id="rId3"/>
  </sheets>
  <definedNames>
    <definedName name="_xlnm._FilterDatabase" localSheetId="2" hidden="1">Livrables!$C$7:$AG$1009</definedName>
    <definedName name="N_Categorie">T_CATEGORIE[Catégorie]</definedName>
    <definedName name="N_Ferie">T_Ferie[Jours fériés]</definedName>
    <definedName name="N_Type">T_UO[Type]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/>
  <c r="CO8" i="1" l="1"/>
  <c r="CO9" i="1"/>
  <c r="CQ9" i="1"/>
  <c r="CS9" i="1"/>
  <c r="CT9" i="1"/>
  <c r="DB9" i="1"/>
  <c r="DC9" i="1"/>
  <c r="DE9" i="1"/>
  <c r="CO10" i="1"/>
  <c r="CQ10" i="1"/>
  <c r="CS10" i="1"/>
  <c r="CT10" i="1"/>
  <c r="DB10" i="1"/>
  <c r="DC10" i="1"/>
  <c r="DE10" i="1"/>
  <c r="CO11" i="1"/>
  <c r="CQ11" i="1"/>
  <c r="CS11" i="1"/>
  <c r="CT11" i="1"/>
  <c r="DB11" i="1"/>
  <c r="DC11" i="1"/>
  <c r="DE11" i="1"/>
  <c r="CO12" i="1"/>
  <c r="CQ12" i="1"/>
  <c r="CS12" i="1"/>
  <c r="CT12" i="1"/>
  <c r="DB12" i="1"/>
  <c r="DC12" i="1"/>
  <c r="DE12" i="1"/>
  <c r="CO13" i="1"/>
  <c r="CQ13" i="1"/>
  <c r="CS13" i="1"/>
  <c r="CT13" i="1"/>
  <c r="DB13" i="1"/>
  <c r="DC13" i="1"/>
  <c r="DE13" i="1"/>
  <c r="CO14" i="1"/>
  <c r="CQ14" i="1"/>
  <c r="CS14" i="1"/>
  <c r="CT14" i="1"/>
  <c r="DB14" i="1"/>
  <c r="DC14" i="1"/>
  <c r="DE14" i="1"/>
  <c r="CO15" i="1"/>
  <c r="CQ15" i="1"/>
  <c r="CS15" i="1"/>
  <c r="CT15" i="1"/>
  <c r="DB15" i="1"/>
  <c r="DC15" i="1"/>
  <c r="DE15" i="1"/>
  <c r="CO16" i="1"/>
  <c r="CQ16" i="1"/>
  <c r="CS16" i="1"/>
  <c r="CT16" i="1"/>
  <c r="DB16" i="1"/>
  <c r="DC16" i="1"/>
  <c r="DE16" i="1"/>
  <c r="CO17" i="1"/>
  <c r="CQ17" i="1"/>
  <c r="CS17" i="1"/>
  <c r="CT17" i="1"/>
  <c r="DB17" i="1"/>
  <c r="DC17" i="1"/>
  <c r="DE17" i="1"/>
  <c r="CO18" i="1"/>
  <c r="CQ18" i="1"/>
  <c r="CS18" i="1"/>
  <c r="CT18" i="1"/>
  <c r="DB18" i="1"/>
  <c r="DC18" i="1"/>
  <c r="DE18" i="1"/>
  <c r="CO19" i="1"/>
  <c r="CQ19" i="1"/>
  <c r="CS19" i="1"/>
  <c r="CT19" i="1"/>
  <c r="DB19" i="1"/>
  <c r="DC19" i="1"/>
  <c r="DE19" i="1"/>
  <c r="CO20" i="1"/>
  <c r="CQ20" i="1"/>
  <c r="CS20" i="1"/>
  <c r="CT20" i="1"/>
  <c r="DB20" i="1"/>
  <c r="DC20" i="1"/>
  <c r="DE20" i="1"/>
  <c r="CO21" i="1"/>
  <c r="CQ21" i="1"/>
  <c r="CS21" i="1"/>
  <c r="CT21" i="1"/>
  <c r="DB21" i="1"/>
  <c r="DC21" i="1"/>
  <c r="DE21" i="1"/>
  <c r="CO22" i="1"/>
  <c r="CQ22" i="1"/>
  <c r="CS22" i="1"/>
  <c r="CT22" i="1"/>
  <c r="DB22" i="1"/>
  <c r="DC22" i="1"/>
  <c r="DE22" i="1"/>
  <c r="CO23" i="1"/>
  <c r="CQ23" i="1"/>
  <c r="CS23" i="1"/>
  <c r="CT23" i="1"/>
  <c r="DB23" i="1"/>
  <c r="DC23" i="1"/>
  <c r="DE23" i="1"/>
  <c r="CO24" i="1"/>
  <c r="CQ24" i="1"/>
  <c r="CS24" i="1"/>
  <c r="CT24" i="1"/>
  <c r="DB24" i="1"/>
  <c r="DC24" i="1"/>
  <c r="DE24" i="1"/>
  <c r="CO25" i="1"/>
  <c r="CQ25" i="1"/>
  <c r="CS25" i="1"/>
  <c r="CT25" i="1"/>
  <c r="DB25" i="1"/>
  <c r="DC25" i="1"/>
  <c r="DE25" i="1"/>
  <c r="CO26" i="1"/>
  <c r="CQ26" i="1"/>
  <c r="CS26" i="1"/>
  <c r="CT26" i="1"/>
  <c r="DB26" i="1"/>
  <c r="DC26" i="1"/>
  <c r="DE26" i="1"/>
  <c r="CO27" i="1"/>
  <c r="CQ27" i="1"/>
  <c r="CS27" i="1"/>
  <c r="CT27" i="1"/>
  <c r="DB27" i="1"/>
  <c r="DC27" i="1"/>
  <c r="DE27" i="1"/>
  <c r="CO28" i="1"/>
  <c r="CQ28" i="1"/>
  <c r="CS28" i="1"/>
  <c r="CT28" i="1"/>
  <c r="DB28" i="1"/>
  <c r="DC28" i="1"/>
  <c r="DE28" i="1"/>
  <c r="CO29" i="1"/>
  <c r="CQ29" i="1"/>
  <c r="CS29" i="1"/>
  <c r="CT29" i="1"/>
  <c r="DB29" i="1"/>
  <c r="DC29" i="1"/>
  <c r="DE29" i="1"/>
  <c r="CO30" i="1"/>
  <c r="CQ30" i="1"/>
  <c r="CS30" i="1"/>
  <c r="CT30" i="1"/>
  <c r="DB30" i="1"/>
  <c r="DC30" i="1"/>
  <c r="DE30" i="1"/>
  <c r="CO31" i="1"/>
  <c r="CQ31" i="1"/>
  <c r="CS31" i="1"/>
  <c r="CT31" i="1"/>
  <c r="DB31" i="1"/>
  <c r="DC31" i="1"/>
  <c r="DE31" i="1"/>
  <c r="CO32" i="1"/>
  <c r="CQ32" i="1"/>
  <c r="CS32" i="1"/>
  <c r="CT32" i="1"/>
  <c r="DB32" i="1"/>
  <c r="DC32" i="1"/>
  <c r="DE32" i="1"/>
  <c r="CO33" i="1"/>
  <c r="CQ33" i="1"/>
  <c r="CS33" i="1"/>
  <c r="CT33" i="1"/>
  <c r="DB33" i="1"/>
  <c r="DC33" i="1"/>
  <c r="DE33" i="1"/>
  <c r="CO34" i="1"/>
  <c r="CQ34" i="1"/>
  <c r="CS34" i="1"/>
  <c r="CT34" i="1"/>
  <c r="DB34" i="1"/>
  <c r="DC34" i="1"/>
  <c r="DE34" i="1"/>
  <c r="CO35" i="1"/>
  <c r="CQ35" i="1"/>
  <c r="CS35" i="1"/>
  <c r="CT35" i="1"/>
  <c r="DB35" i="1"/>
  <c r="DC35" i="1"/>
  <c r="DE35" i="1"/>
  <c r="CO36" i="1"/>
  <c r="CQ36" i="1"/>
  <c r="CS36" i="1"/>
  <c r="CT36" i="1"/>
  <c r="DB36" i="1"/>
  <c r="DC36" i="1"/>
  <c r="DE36" i="1"/>
  <c r="CO37" i="1"/>
  <c r="CQ37" i="1"/>
  <c r="CS37" i="1"/>
  <c r="CT37" i="1"/>
  <c r="DB37" i="1"/>
  <c r="DC37" i="1"/>
  <c r="DE37" i="1"/>
  <c r="CO38" i="1"/>
  <c r="CQ38" i="1"/>
  <c r="CS38" i="1"/>
  <c r="CT38" i="1"/>
  <c r="DB38" i="1"/>
  <c r="DC38" i="1"/>
  <c r="DE38" i="1"/>
  <c r="CO39" i="1"/>
  <c r="CQ39" i="1"/>
  <c r="CS39" i="1"/>
  <c r="CT39" i="1"/>
  <c r="DB39" i="1"/>
  <c r="DC39" i="1"/>
  <c r="DE39" i="1"/>
  <c r="CO40" i="1"/>
  <c r="CQ40" i="1"/>
  <c r="CS40" i="1"/>
  <c r="CT40" i="1"/>
  <c r="DB40" i="1"/>
  <c r="DC40" i="1"/>
  <c r="DE40" i="1"/>
  <c r="CO41" i="1"/>
  <c r="CQ41" i="1"/>
  <c r="CS41" i="1"/>
  <c r="CT41" i="1"/>
  <c r="DB41" i="1"/>
  <c r="DC41" i="1"/>
  <c r="DE41" i="1"/>
  <c r="CO42" i="1"/>
  <c r="CQ42" i="1"/>
  <c r="CS42" i="1"/>
  <c r="CT42" i="1"/>
  <c r="DB42" i="1"/>
  <c r="DC42" i="1"/>
  <c r="DE42" i="1"/>
  <c r="CO43" i="1"/>
  <c r="CQ43" i="1"/>
  <c r="CS43" i="1"/>
  <c r="CT43" i="1"/>
  <c r="DB43" i="1"/>
  <c r="DC43" i="1"/>
  <c r="DE43" i="1"/>
  <c r="CO44" i="1"/>
  <c r="CQ44" i="1"/>
  <c r="CS44" i="1"/>
  <c r="CT44" i="1"/>
  <c r="DB44" i="1"/>
  <c r="DC44" i="1"/>
  <c r="DE44" i="1"/>
  <c r="CO45" i="1"/>
  <c r="CQ45" i="1"/>
  <c r="CS45" i="1"/>
  <c r="CT45" i="1"/>
  <c r="DB45" i="1"/>
  <c r="DC45" i="1"/>
  <c r="DE45" i="1"/>
  <c r="CO46" i="1"/>
  <c r="CQ46" i="1"/>
  <c r="CS46" i="1"/>
  <c r="CT46" i="1"/>
  <c r="DB46" i="1"/>
  <c r="DC46" i="1"/>
  <c r="DE46" i="1"/>
  <c r="CO47" i="1"/>
  <c r="CQ47" i="1"/>
  <c r="CS47" i="1"/>
  <c r="CT47" i="1"/>
  <c r="DB47" i="1"/>
  <c r="DC47" i="1"/>
  <c r="DE47" i="1"/>
  <c r="CO48" i="1"/>
  <c r="CQ48" i="1"/>
  <c r="CS48" i="1"/>
  <c r="CT48" i="1"/>
  <c r="DB48" i="1"/>
  <c r="DC48" i="1"/>
  <c r="DE48" i="1"/>
  <c r="CO49" i="1"/>
  <c r="CQ49" i="1"/>
  <c r="CS49" i="1"/>
  <c r="CT49" i="1"/>
  <c r="DB49" i="1"/>
  <c r="DC49" i="1"/>
  <c r="DE49" i="1"/>
  <c r="CO50" i="1"/>
  <c r="CQ50" i="1"/>
  <c r="CS50" i="1"/>
  <c r="CT50" i="1"/>
  <c r="DB50" i="1"/>
  <c r="DC50" i="1"/>
  <c r="DE50" i="1"/>
  <c r="CO51" i="1"/>
  <c r="CQ51" i="1"/>
  <c r="CS51" i="1"/>
  <c r="CT51" i="1"/>
  <c r="DB51" i="1"/>
  <c r="DC51" i="1"/>
  <c r="DE51" i="1"/>
  <c r="CO52" i="1"/>
  <c r="CQ52" i="1"/>
  <c r="CS52" i="1"/>
  <c r="CT52" i="1"/>
  <c r="DB52" i="1"/>
  <c r="DC52" i="1"/>
  <c r="DE52" i="1"/>
  <c r="CO53" i="1"/>
  <c r="CQ53" i="1"/>
  <c r="CS53" i="1"/>
  <c r="CT53" i="1"/>
  <c r="DB53" i="1"/>
  <c r="DC53" i="1"/>
  <c r="DE53" i="1"/>
  <c r="CO54" i="1"/>
  <c r="CQ54" i="1"/>
  <c r="CS54" i="1"/>
  <c r="CT54" i="1"/>
  <c r="DB54" i="1"/>
  <c r="DC54" i="1"/>
  <c r="DE54" i="1"/>
  <c r="CO55" i="1"/>
  <c r="CQ55" i="1"/>
  <c r="CS55" i="1"/>
  <c r="CT55" i="1"/>
  <c r="DB55" i="1"/>
  <c r="DC55" i="1"/>
  <c r="DE55" i="1"/>
  <c r="CO56" i="1"/>
  <c r="CQ56" i="1"/>
  <c r="CS56" i="1"/>
  <c r="CT56" i="1"/>
  <c r="DB56" i="1"/>
  <c r="DC56" i="1"/>
  <c r="DE56" i="1"/>
  <c r="CO57" i="1"/>
  <c r="CQ57" i="1"/>
  <c r="CS57" i="1"/>
  <c r="CT57" i="1"/>
  <c r="DB57" i="1"/>
  <c r="DC57" i="1"/>
  <c r="DE57" i="1"/>
  <c r="CO58" i="1"/>
  <c r="CQ58" i="1"/>
  <c r="CS58" i="1"/>
  <c r="CT58" i="1"/>
  <c r="DB58" i="1"/>
  <c r="DC58" i="1"/>
  <c r="DE58" i="1"/>
  <c r="CO59" i="1"/>
  <c r="CQ59" i="1"/>
  <c r="CS59" i="1"/>
  <c r="CT59" i="1"/>
  <c r="DB59" i="1"/>
  <c r="DC59" i="1"/>
  <c r="DE59" i="1"/>
  <c r="CO60" i="1"/>
  <c r="CQ60" i="1"/>
  <c r="CS60" i="1"/>
  <c r="CT60" i="1"/>
  <c r="DB60" i="1"/>
  <c r="DC60" i="1"/>
  <c r="DE60" i="1"/>
  <c r="CO61" i="1"/>
  <c r="CQ61" i="1"/>
  <c r="CS61" i="1"/>
  <c r="CT61" i="1"/>
  <c r="DB61" i="1"/>
  <c r="DC61" i="1"/>
  <c r="DE61" i="1"/>
  <c r="CO62" i="1"/>
  <c r="CQ62" i="1"/>
  <c r="CS62" i="1"/>
  <c r="CT62" i="1"/>
  <c r="DB62" i="1"/>
  <c r="DC62" i="1"/>
  <c r="DE62" i="1"/>
  <c r="CO63" i="1"/>
  <c r="CQ63" i="1"/>
  <c r="CS63" i="1"/>
  <c r="CT63" i="1"/>
  <c r="DB63" i="1"/>
  <c r="DC63" i="1"/>
  <c r="DE63" i="1"/>
  <c r="CO64" i="1"/>
  <c r="CQ64" i="1"/>
  <c r="CS64" i="1"/>
  <c r="CT64" i="1"/>
  <c r="DB64" i="1"/>
  <c r="DC64" i="1"/>
  <c r="DE64" i="1"/>
  <c r="CO65" i="1"/>
  <c r="CQ65" i="1"/>
  <c r="CS65" i="1"/>
  <c r="CT65" i="1"/>
  <c r="DB65" i="1"/>
  <c r="DC65" i="1"/>
  <c r="DE65" i="1"/>
  <c r="CO66" i="1"/>
  <c r="CQ66" i="1"/>
  <c r="CS66" i="1"/>
  <c r="CT66" i="1"/>
  <c r="DB66" i="1"/>
  <c r="DC66" i="1"/>
  <c r="DE66" i="1"/>
  <c r="CO67" i="1"/>
  <c r="CQ67" i="1"/>
  <c r="CS67" i="1"/>
  <c r="CT67" i="1"/>
  <c r="DB67" i="1"/>
  <c r="DC67" i="1"/>
  <c r="DE67" i="1"/>
  <c r="CO68" i="1"/>
  <c r="CQ68" i="1"/>
  <c r="CS68" i="1"/>
  <c r="CT68" i="1"/>
  <c r="DB68" i="1"/>
  <c r="DC68" i="1"/>
  <c r="DE68" i="1"/>
  <c r="CO69" i="1"/>
  <c r="CQ69" i="1"/>
  <c r="CS69" i="1"/>
  <c r="CT69" i="1"/>
  <c r="DB69" i="1"/>
  <c r="DC69" i="1"/>
  <c r="DE69" i="1"/>
  <c r="CO70" i="1"/>
  <c r="CQ70" i="1"/>
  <c r="CS70" i="1"/>
  <c r="CT70" i="1"/>
  <c r="DB70" i="1"/>
  <c r="DC70" i="1"/>
  <c r="DE70" i="1"/>
  <c r="CO71" i="1"/>
  <c r="CQ71" i="1"/>
  <c r="CS71" i="1"/>
  <c r="CT71" i="1"/>
  <c r="DB71" i="1"/>
  <c r="DC71" i="1"/>
  <c r="DE71" i="1"/>
  <c r="CO72" i="1"/>
  <c r="CQ72" i="1"/>
  <c r="CS72" i="1"/>
  <c r="CT72" i="1"/>
  <c r="DB72" i="1"/>
  <c r="DC72" i="1"/>
  <c r="DE72" i="1"/>
  <c r="CO73" i="1"/>
  <c r="CQ73" i="1"/>
  <c r="CS73" i="1"/>
  <c r="CT73" i="1"/>
  <c r="DB73" i="1"/>
  <c r="DC73" i="1"/>
  <c r="DE73" i="1"/>
  <c r="CO74" i="1"/>
  <c r="CQ74" i="1"/>
  <c r="CS74" i="1"/>
  <c r="CT74" i="1"/>
  <c r="DB74" i="1"/>
  <c r="DC74" i="1"/>
  <c r="DE74" i="1"/>
  <c r="AF38" i="1" l="1"/>
  <c r="AD38" i="1" s="1"/>
  <c r="AE38" i="1"/>
  <c r="AC38" i="1" s="1"/>
  <c r="AA38" i="1"/>
  <c r="Y38" i="1" s="1"/>
  <c r="AB37" i="1"/>
  <c r="X38" i="1"/>
  <c r="B38" i="1"/>
  <c r="AF30" i="1"/>
  <c r="AD30" i="1" s="1"/>
  <c r="AE30" i="1"/>
  <c r="AC30" i="1" s="1"/>
  <c r="X30" i="1"/>
  <c r="AA30" i="1" s="1"/>
  <c r="Y30" i="1" s="1"/>
  <c r="B30" i="1"/>
  <c r="X25" i="1" l="1"/>
  <c r="B25" i="1"/>
  <c r="X21" i="1"/>
  <c r="AA21" i="1" s="1"/>
  <c r="Y21" i="1" s="1"/>
  <c r="X22" i="1"/>
  <c r="AA22" i="1" s="1"/>
  <c r="Y22" i="1" s="1"/>
  <c r="X23" i="1"/>
  <c r="AA23" i="1" s="1"/>
  <c r="Y23" i="1" s="1"/>
  <c r="X24" i="1"/>
  <c r="X26" i="1"/>
  <c r="AA26" i="1" s="1"/>
  <c r="Y26" i="1" s="1"/>
  <c r="X27" i="1"/>
  <c r="AA27" i="1" s="1"/>
  <c r="Y27" i="1" s="1"/>
  <c r="X28" i="1"/>
  <c r="AA28" i="1" s="1"/>
  <c r="Y28" i="1" s="1"/>
  <c r="X29" i="1"/>
  <c r="AA29" i="1" s="1"/>
  <c r="Y29" i="1" s="1"/>
  <c r="X31" i="1"/>
  <c r="AA31" i="1" s="1"/>
  <c r="Y31" i="1" s="1"/>
  <c r="X32" i="1"/>
  <c r="AA32" i="1" s="1"/>
  <c r="Y32" i="1" s="1"/>
  <c r="X33" i="1"/>
  <c r="AA33" i="1" s="1"/>
  <c r="Y33" i="1" s="1"/>
  <c r="X34" i="1"/>
  <c r="X35" i="1"/>
  <c r="X36" i="1"/>
  <c r="X37" i="1"/>
  <c r="X39" i="1"/>
  <c r="X40" i="1"/>
  <c r="AA40" i="1" s="1"/>
  <c r="Y40" i="1" s="1"/>
  <c r="X41" i="1"/>
  <c r="X42" i="1"/>
  <c r="AA42" i="1" s="1"/>
  <c r="Y42" i="1" s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Y41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AA24" i="1"/>
  <c r="Y24" i="1" s="1"/>
  <c r="AA34" i="1"/>
  <c r="Y34" i="1" s="1"/>
  <c r="AA35" i="1"/>
  <c r="Y35" i="1" s="1"/>
  <c r="AA36" i="1"/>
  <c r="Y36" i="1" s="1"/>
  <c r="AA37" i="1"/>
  <c r="Y37" i="1" s="1"/>
  <c r="AA39" i="1"/>
  <c r="Y39" i="1" s="1"/>
  <c r="AA41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F14" i="1" l="1"/>
  <c r="AE14" i="1" s="1"/>
  <c r="AC14" i="1" s="1"/>
  <c r="X14" i="1"/>
  <c r="AA14" i="1" s="1"/>
  <c r="Y14" i="1" s="1"/>
  <c r="B14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D14" i="1" l="1"/>
  <c r="AE24" i="1"/>
  <c r="AE29" i="1"/>
  <c r="AE31" i="1"/>
  <c r="AE32" i="1"/>
  <c r="AE34" i="1"/>
  <c r="AE36" i="1"/>
  <c r="AE37" i="1"/>
  <c r="AE41" i="1"/>
  <c r="AE43" i="1"/>
  <c r="AE46" i="1"/>
  <c r="AE47" i="1"/>
  <c r="AE49" i="1"/>
  <c r="AE50" i="1"/>
  <c r="AE53" i="1"/>
  <c r="AE54" i="1"/>
  <c r="AE55" i="1"/>
  <c r="AE58" i="1"/>
  <c r="AE59" i="1"/>
  <c r="AE60" i="1"/>
  <c r="AE61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DE8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C198" i="1"/>
  <c r="DC199" i="1"/>
  <c r="DC200" i="1"/>
  <c r="DC201" i="1"/>
  <c r="DC202" i="1"/>
  <c r="DC203" i="1"/>
  <c r="DC204" i="1"/>
  <c r="DC205" i="1"/>
  <c r="DC206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C247" i="1"/>
  <c r="DC248" i="1"/>
  <c r="DC249" i="1"/>
  <c r="DC250" i="1"/>
  <c r="DC251" i="1"/>
  <c r="DC252" i="1"/>
  <c r="DC253" i="1"/>
  <c r="DC254" i="1"/>
  <c r="DC255" i="1"/>
  <c r="DC256" i="1"/>
  <c r="DC257" i="1"/>
  <c r="DC258" i="1"/>
  <c r="DC259" i="1"/>
  <c r="DC260" i="1"/>
  <c r="DC261" i="1"/>
  <c r="DC262" i="1"/>
  <c r="DC263" i="1"/>
  <c r="DC264" i="1"/>
  <c r="DC265" i="1"/>
  <c r="DC266" i="1"/>
  <c r="DC267" i="1"/>
  <c r="DC268" i="1"/>
  <c r="DC269" i="1"/>
  <c r="DC270" i="1"/>
  <c r="DC271" i="1"/>
  <c r="DC272" i="1"/>
  <c r="DC273" i="1"/>
  <c r="DC274" i="1"/>
  <c r="DC275" i="1"/>
  <c r="DC276" i="1"/>
  <c r="DC277" i="1"/>
  <c r="DC278" i="1"/>
  <c r="DC279" i="1"/>
  <c r="DC280" i="1"/>
  <c r="DC281" i="1"/>
  <c r="DC282" i="1"/>
  <c r="DC283" i="1"/>
  <c r="DC284" i="1"/>
  <c r="DC285" i="1"/>
  <c r="DC286" i="1"/>
  <c r="DC287" i="1"/>
  <c r="DC288" i="1"/>
  <c r="DC289" i="1"/>
  <c r="DC290" i="1"/>
  <c r="DC291" i="1"/>
  <c r="DC292" i="1"/>
  <c r="DC293" i="1"/>
  <c r="DC294" i="1"/>
  <c r="DC295" i="1"/>
  <c r="DC296" i="1"/>
  <c r="DC297" i="1"/>
  <c r="DC298" i="1"/>
  <c r="DC299" i="1"/>
  <c r="DC300" i="1"/>
  <c r="DC301" i="1"/>
  <c r="DC302" i="1"/>
  <c r="DC303" i="1"/>
  <c r="DC304" i="1"/>
  <c r="DC305" i="1"/>
  <c r="DC306" i="1"/>
  <c r="DC307" i="1"/>
  <c r="DC308" i="1"/>
  <c r="DC309" i="1"/>
  <c r="DC310" i="1"/>
  <c r="DC311" i="1"/>
  <c r="DC312" i="1"/>
  <c r="DC313" i="1"/>
  <c r="DC314" i="1"/>
  <c r="DC315" i="1"/>
  <c r="DC316" i="1"/>
  <c r="DC317" i="1"/>
  <c r="DC318" i="1"/>
  <c r="DC319" i="1"/>
  <c r="DC320" i="1"/>
  <c r="DC321" i="1"/>
  <c r="DC322" i="1"/>
  <c r="DC323" i="1"/>
  <c r="DC324" i="1"/>
  <c r="DC325" i="1"/>
  <c r="DC326" i="1"/>
  <c r="DC327" i="1"/>
  <c r="DC328" i="1"/>
  <c r="DC329" i="1"/>
  <c r="DC330" i="1"/>
  <c r="DC331" i="1"/>
  <c r="DC332" i="1"/>
  <c r="DC333" i="1"/>
  <c r="DC334" i="1"/>
  <c r="DC335" i="1"/>
  <c r="DC336" i="1"/>
  <c r="DC337" i="1"/>
  <c r="DC338" i="1"/>
  <c r="DC339" i="1"/>
  <c r="DC340" i="1"/>
  <c r="DC341" i="1"/>
  <c r="DC342" i="1"/>
  <c r="DC343" i="1"/>
  <c r="DC344" i="1"/>
  <c r="DC345" i="1"/>
  <c r="DC346" i="1"/>
  <c r="DC347" i="1"/>
  <c r="DC348" i="1"/>
  <c r="DC349" i="1"/>
  <c r="DC350" i="1"/>
  <c r="DC351" i="1"/>
  <c r="DC352" i="1"/>
  <c r="DC353" i="1"/>
  <c r="DC354" i="1"/>
  <c r="DC355" i="1"/>
  <c r="DC356" i="1"/>
  <c r="DC357" i="1"/>
  <c r="DC358" i="1"/>
  <c r="DC359" i="1"/>
  <c r="DC360" i="1"/>
  <c r="DC361" i="1"/>
  <c r="DC362" i="1"/>
  <c r="DC363" i="1"/>
  <c r="DC364" i="1"/>
  <c r="DC365" i="1"/>
  <c r="DC366" i="1"/>
  <c r="DC367" i="1"/>
  <c r="DC368" i="1"/>
  <c r="DC369" i="1"/>
  <c r="DC370" i="1"/>
  <c r="DC371" i="1"/>
  <c r="DC372" i="1"/>
  <c r="DC373" i="1"/>
  <c r="DC374" i="1"/>
  <c r="DC375" i="1"/>
  <c r="DC376" i="1"/>
  <c r="DC377" i="1"/>
  <c r="DC378" i="1"/>
  <c r="DC379" i="1"/>
  <c r="DC380" i="1"/>
  <c r="DC381" i="1"/>
  <c r="DC382" i="1"/>
  <c r="DC383" i="1"/>
  <c r="DC384" i="1"/>
  <c r="DC385" i="1"/>
  <c r="DC386" i="1"/>
  <c r="DC387" i="1"/>
  <c r="DC388" i="1"/>
  <c r="DC389" i="1"/>
  <c r="DC390" i="1"/>
  <c r="DC391" i="1"/>
  <c r="DC392" i="1"/>
  <c r="DC393" i="1"/>
  <c r="DC394" i="1"/>
  <c r="DC395" i="1"/>
  <c r="DC396" i="1"/>
  <c r="DC397" i="1"/>
  <c r="DC398" i="1"/>
  <c r="DC399" i="1"/>
  <c r="DC400" i="1"/>
  <c r="DC401" i="1"/>
  <c r="DC402" i="1"/>
  <c r="DC403" i="1"/>
  <c r="DC404" i="1"/>
  <c r="DC405" i="1"/>
  <c r="DC406" i="1"/>
  <c r="DC407" i="1"/>
  <c r="DC408" i="1"/>
  <c r="DC409" i="1"/>
  <c r="DC410" i="1"/>
  <c r="DC411" i="1"/>
  <c r="DC412" i="1"/>
  <c r="DC413" i="1"/>
  <c r="DC414" i="1"/>
  <c r="DC415" i="1"/>
  <c r="DC416" i="1"/>
  <c r="DC417" i="1"/>
  <c r="DC418" i="1"/>
  <c r="DC419" i="1"/>
  <c r="DC420" i="1"/>
  <c r="DC421" i="1"/>
  <c r="DC422" i="1"/>
  <c r="DC423" i="1"/>
  <c r="DC424" i="1"/>
  <c r="DC425" i="1"/>
  <c r="DC426" i="1"/>
  <c r="DC427" i="1"/>
  <c r="DC428" i="1"/>
  <c r="DC429" i="1"/>
  <c r="DC430" i="1"/>
  <c r="DC431" i="1"/>
  <c r="DC432" i="1"/>
  <c r="DC433" i="1"/>
  <c r="DC434" i="1"/>
  <c r="DC435" i="1"/>
  <c r="DC436" i="1"/>
  <c r="DC437" i="1"/>
  <c r="DC438" i="1"/>
  <c r="DC439" i="1"/>
  <c r="DC440" i="1"/>
  <c r="DC441" i="1"/>
  <c r="DC442" i="1"/>
  <c r="DC443" i="1"/>
  <c r="DC444" i="1"/>
  <c r="DC445" i="1"/>
  <c r="DC446" i="1"/>
  <c r="DC447" i="1"/>
  <c r="DC448" i="1"/>
  <c r="DC449" i="1"/>
  <c r="DC450" i="1"/>
  <c r="DC451" i="1"/>
  <c r="DC452" i="1"/>
  <c r="DC453" i="1"/>
  <c r="DC454" i="1"/>
  <c r="DC455" i="1"/>
  <c r="DC456" i="1"/>
  <c r="DC457" i="1"/>
  <c r="DC458" i="1"/>
  <c r="DC459" i="1"/>
  <c r="DC460" i="1"/>
  <c r="DC461" i="1"/>
  <c r="DC462" i="1"/>
  <c r="DC463" i="1"/>
  <c r="DC464" i="1"/>
  <c r="DC465" i="1"/>
  <c r="DC466" i="1"/>
  <c r="DC467" i="1"/>
  <c r="DC468" i="1"/>
  <c r="DC469" i="1"/>
  <c r="DC470" i="1"/>
  <c r="DC471" i="1"/>
  <c r="DC472" i="1"/>
  <c r="DC473" i="1"/>
  <c r="DC474" i="1"/>
  <c r="DC475" i="1"/>
  <c r="DC476" i="1"/>
  <c r="DC477" i="1"/>
  <c r="DC478" i="1"/>
  <c r="DC479" i="1"/>
  <c r="DC480" i="1"/>
  <c r="DC481" i="1"/>
  <c r="DC482" i="1"/>
  <c r="DC483" i="1"/>
  <c r="DC484" i="1"/>
  <c r="DC485" i="1"/>
  <c r="DC486" i="1"/>
  <c r="DC487" i="1"/>
  <c r="DC488" i="1"/>
  <c r="DC489" i="1"/>
  <c r="DC490" i="1"/>
  <c r="DC491" i="1"/>
  <c r="DC492" i="1"/>
  <c r="DC493" i="1"/>
  <c r="DC494" i="1"/>
  <c r="DC495" i="1"/>
  <c r="DC496" i="1"/>
  <c r="DC497" i="1"/>
  <c r="DC498" i="1"/>
  <c r="DC499" i="1"/>
  <c r="DC500" i="1"/>
  <c r="DC501" i="1"/>
  <c r="DC502" i="1"/>
  <c r="DC503" i="1"/>
  <c r="DC504" i="1"/>
  <c r="DC505" i="1"/>
  <c r="DC506" i="1"/>
  <c r="DC507" i="1"/>
  <c r="DC508" i="1"/>
  <c r="DC509" i="1"/>
  <c r="DC510" i="1"/>
  <c r="DC511" i="1"/>
  <c r="DC512" i="1"/>
  <c r="DC513" i="1"/>
  <c r="DC514" i="1"/>
  <c r="DC515" i="1"/>
  <c r="DC516" i="1"/>
  <c r="DC517" i="1"/>
  <c r="DC518" i="1"/>
  <c r="DC519" i="1"/>
  <c r="DC520" i="1"/>
  <c r="DC521" i="1"/>
  <c r="DC522" i="1"/>
  <c r="DC523" i="1"/>
  <c r="DC524" i="1"/>
  <c r="DC525" i="1"/>
  <c r="DC526" i="1"/>
  <c r="DC527" i="1"/>
  <c r="DC528" i="1"/>
  <c r="DC529" i="1"/>
  <c r="DC530" i="1"/>
  <c r="DC531" i="1"/>
  <c r="DC532" i="1"/>
  <c r="DC533" i="1"/>
  <c r="DC534" i="1"/>
  <c r="DC535" i="1"/>
  <c r="DC536" i="1"/>
  <c r="DC537" i="1"/>
  <c r="DC538" i="1"/>
  <c r="DC539" i="1"/>
  <c r="DC540" i="1"/>
  <c r="DC541" i="1"/>
  <c r="DC542" i="1"/>
  <c r="DC543" i="1"/>
  <c r="DC544" i="1"/>
  <c r="DC545" i="1"/>
  <c r="DC546" i="1"/>
  <c r="DC547" i="1"/>
  <c r="DC548" i="1"/>
  <c r="DC549" i="1"/>
  <c r="DC550" i="1"/>
  <c r="DC551" i="1"/>
  <c r="DC552" i="1"/>
  <c r="DC553" i="1"/>
  <c r="DC554" i="1"/>
  <c r="DC555" i="1"/>
  <c r="DC556" i="1"/>
  <c r="DC557" i="1"/>
  <c r="DC558" i="1"/>
  <c r="DC559" i="1"/>
  <c r="DC560" i="1"/>
  <c r="DC561" i="1"/>
  <c r="DC562" i="1"/>
  <c r="DC563" i="1"/>
  <c r="DC564" i="1"/>
  <c r="DC565" i="1"/>
  <c r="DC566" i="1"/>
  <c r="DC567" i="1"/>
  <c r="DC568" i="1"/>
  <c r="DC569" i="1"/>
  <c r="DC570" i="1"/>
  <c r="DC571" i="1"/>
  <c r="DC572" i="1"/>
  <c r="DC573" i="1"/>
  <c r="DC574" i="1"/>
  <c r="DC575" i="1"/>
  <c r="DC576" i="1"/>
  <c r="DC577" i="1"/>
  <c r="DC578" i="1"/>
  <c r="DC579" i="1"/>
  <c r="DC580" i="1"/>
  <c r="DC581" i="1"/>
  <c r="DC582" i="1"/>
  <c r="DC583" i="1"/>
  <c r="DC584" i="1"/>
  <c r="DC585" i="1"/>
  <c r="DC586" i="1"/>
  <c r="DC587" i="1"/>
  <c r="DC588" i="1"/>
  <c r="DC589" i="1"/>
  <c r="DC590" i="1"/>
  <c r="DC591" i="1"/>
  <c r="DC592" i="1"/>
  <c r="DC593" i="1"/>
  <c r="DC594" i="1"/>
  <c r="DC595" i="1"/>
  <c r="DC596" i="1"/>
  <c r="DC597" i="1"/>
  <c r="DC598" i="1"/>
  <c r="DC599" i="1"/>
  <c r="DC600" i="1"/>
  <c r="DC601" i="1"/>
  <c r="DC602" i="1"/>
  <c r="DC603" i="1"/>
  <c r="DC604" i="1"/>
  <c r="DC605" i="1"/>
  <c r="DC606" i="1"/>
  <c r="DC607" i="1"/>
  <c r="DC608" i="1"/>
  <c r="DC609" i="1"/>
  <c r="DC610" i="1"/>
  <c r="DC611" i="1"/>
  <c r="DC612" i="1"/>
  <c r="DC613" i="1"/>
  <c r="DC614" i="1"/>
  <c r="DC615" i="1"/>
  <c r="DC616" i="1"/>
  <c r="DC617" i="1"/>
  <c r="DC618" i="1"/>
  <c r="DC619" i="1"/>
  <c r="DC620" i="1"/>
  <c r="DC621" i="1"/>
  <c r="DC622" i="1"/>
  <c r="DC623" i="1"/>
  <c r="DC624" i="1"/>
  <c r="DC625" i="1"/>
  <c r="DC626" i="1"/>
  <c r="DC627" i="1"/>
  <c r="DC628" i="1"/>
  <c r="DC629" i="1"/>
  <c r="DC630" i="1"/>
  <c r="DC631" i="1"/>
  <c r="DC632" i="1"/>
  <c r="DC633" i="1"/>
  <c r="DC634" i="1"/>
  <c r="DC635" i="1"/>
  <c r="DC636" i="1"/>
  <c r="DC637" i="1"/>
  <c r="DC638" i="1"/>
  <c r="DC639" i="1"/>
  <c r="DC640" i="1"/>
  <c r="DC641" i="1"/>
  <c r="DC642" i="1"/>
  <c r="DC643" i="1"/>
  <c r="DC644" i="1"/>
  <c r="DC645" i="1"/>
  <c r="DC646" i="1"/>
  <c r="DC647" i="1"/>
  <c r="DC648" i="1"/>
  <c r="DC649" i="1"/>
  <c r="DC650" i="1"/>
  <c r="DC651" i="1"/>
  <c r="DC652" i="1"/>
  <c r="DC653" i="1"/>
  <c r="DC654" i="1"/>
  <c r="DC655" i="1"/>
  <c r="DC656" i="1"/>
  <c r="DC657" i="1"/>
  <c r="DC658" i="1"/>
  <c r="DC659" i="1"/>
  <c r="DC660" i="1"/>
  <c r="DC661" i="1"/>
  <c r="DC662" i="1"/>
  <c r="DC663" i="1"/>
  <c r="DC664" i="1"/>
  <c r="DC665" i="1"/>
  <c r="DC666" i="1"/>
  <c r="DC667" i="1"/>
  <c r="DC668" i="1"/>
  <c r="DC669" i="1"/>
  <c r="DC670" i="1"/>
  <c r="DC671" i="1"/>
  <c r="DC672" i="1"/>
  <c r="DC673" i="1"/>
  <c r="DC674" i="1"/>
  <c r="DC675" i="1"/>
  <c r="DC676" i="1"/>
  <c r="DC677" i="1"/>
  <c r="DC678" i="1"/>
  <c r="DC679" i="1"/>
  <c r="DC680" i="1"/>
  <c r="DC681" i="1"/>
  <c r="DC682" i="1"/>
  <c r="DC683" i="1"/>
  <c r="DC684" i="1"/>
  <c r="DC685" i="1"/>
  <c r="DC686" i="1"/>
  <c r="DC687" i="1"/>
  <c r="DC688" i="1"/>
  <c r="DC689" i="1"/>
  <c r="DC690" i="1"/>
  <c r="DC691" i="1"/>
  <c r="DC692" i="1"/>
  <c r="DC693" i="1"/>
  <c r="DC694" i="1"/>
  <c r="DC695" i="1"/>
  <c r="DC696" i="1"/>
  <c r="DC697" i="1"/>
  <c r="DC698" i="1"/>
  <c r="DC699" i="1"/>
  <c r="DC700" i="1"/>
  <c r="DC701" i="1"/>
  <c r="DC702" i="1"/>
  <c r="DC703" i="1"/>
  <c r="DC704" i="1"/>
  <c r="DC705" i="1"/>
  <c r="DC706" i="1"/>
  <c r="DC707" i="1"/>
  <c r="DC708" i="1"/>
  <c r="DC709" i="1"/>
  <c r="DC710" i="1"/>
  <c r="DC711" i="1"/>
  <c r="DC712" i="1"/>
  <c r="DC713" i="1"/>
  <c r="DC714" i="1"/>
  <c r="DC715" i="1"/>
  <c r="DC716" i="1"/>
  <c r="DC717" i="1"/>
  <c r="DC718" i="1"/>
  <c r="DC719" i="1"/>
  <c r="DC720" i="1"/>
  <c r="DC721" i="1"/>
  <c r="DC722" i="1"/>
  <c r="DC723" i="1"/>
  <c r="DC724" i="1"/>
  <c r="DC725" i="1"/>
  <c r="DC726" i="1"/>
  <c r="DC727" i="1"/>
  <c r="DC728" i="1"/>
  <c r="DC729" i="1"/>
  <c r="DC730" i="1"/>
  <c r="DC731" i="1"/>
  <c r="DC732" i="1"/>
  <c r="DC733" i="1"/>
  <c r="DC734" i="1"/>
  <c r="DC735" i="1"/>
  <c r="DC736" i="1"/>
  <c r="DC737" i="1"/>
  <c r="DC738" i="1"/>
  <c r="DC739" i="1"/>
  <c r="DC740" i="1"/>
  <c r="DC741" i="1"/>
  <c r="DC742" i="1"/>
  <c r="DC743" i="1"/>
  <c r="DC744" i="1"/>
  <c r="DC745" i="1"/>
  <c r="DC746" i="1"/>
  <c r="DC747" i="1"/>
  <c r="DC748" i="1"/>
  <c r="DC749" i="1"/>
  <c r="DC750" i="1"/>
  <c r="DC751" i="1"/>
  <c r="DC752" i="1"/>
  <c r="DC753" i="1"/>
  <c r="DC754" i="1"/>
  <c r="DC755" i="1"/>
  <c r="DC756" i="1"/>
  <c r="DC757" i="1"/>
  <c r="DC758" i="1"/>
  <c r="DC759" i="1"/>
  <c r="DC760" i="1"/>
  <c r="DC761" i="1"/>
  <c r="DC762" i="1"/>
  <c r="DC763" i="1"/>
  <c r="DC764" i="1"/>
  <c r="DC765" i="1"/>
  <c r="DC766" i="1"/>
  <c r="DC767" i="1"/>
  <c r="DC768" i="1"/>
  <c r="DC769" i="1"/>
  <c r="DC770" i="1"/>
  <c r="DC771" i="1"/>
  <c r="DC772" i="1"/>
  <c r="DC773" i="1"/>
  <c r="DC774" i="1"/>
  <c r="DC775" i="1"/>
  <c r="DC776" i="1"/>
  <c r="DC777" i="1"/>
  <c r="DC778" i="1"/>
  <c r="DC779" i="1"/>
  <c r="DC780" i="1"/>
  <c r="DC781" i="1"/>
  <c r="DC782" i="1"/>
  <c r="DC783" i="1"/>
  <c r="DC784" i="1"/>
  <c r="DC785" i="1"/>
  <c r="DC786" i="1"/>
  <c r="DC787" i="1"/>
  <c r="DC788" i="1"/>
  <c r="DC789" i="1"/>
  <c r="DC790" i="1"/>
  <c r="DC791" i="1"/>
  <c r="DC792" i="1"/>
  <c r="DC793" i="1"/>
  <c r="DC794" i="1"/>
  <c r="DC795" i="1"/>
  <c r="DC796" i="1"/>
  <c r="DC797" i="1"/>
  <c r="DC798" i="1"/>
  <c r="DC799" i="1"/>
  <c r="DC800" i="1"/>
  <c r="DC801" i="1"/>
  <c r="DC802" i="1"/>
  <c r="DC803" i="1"/>
  <c r="DC804" i="1"/>
  <c r="DC805" i="1"/>
  <c r="DC806" i="1"/>
  <c r="DC807" i="1"/>
  <c r="DC808" i="1"/>
  <c r="DC809" i="1"/>
  <c r="DC810" i="1"/>
  <c r="DC811" i="1"/>
  <c r="DC812" i="1"/>
  <c r="DC813" i="1"/>
  <c r="DC814" i="1"/>
  <c r="DC815" i="1"/>
  <c r="DC816" i="1"/>
  <c r="DC817" i="1"/>
  <c r="DC818" i="1"/>
  <c r="DC819" i="1"/>
  <c r="DC820" i="1"/>
  <c r="DC821" i="1"/>
  <c r="DC822" i="1"/>
  <c r="DC823" i="1"/>
  <c r="DC824" i="1"/>
  <c r="DC825" i="1"/>
  <c r="DC826" i="1"/>
  <c r="DC827" i="1"/>
  <c r="DC828" i="1"/>
  <c r="DC829" i="1"/>
  <c r="DC830" i="1"/>
  <c r="DC831" i="1"/>
  <c r="DC832" i="1"/>
  <c r="DC833" i="1"/>
  <c r="DC834" i="1"/>
  <c r="DC835" i="1"/>
  <c r="DC836" i="1"/>
  <c r="DC837" i="1"/>
  <c r="DC838" i="1"/>
  <c r="DC839" i="1"/>
  <c r="DC840" i="1"/>
  <c r="DC841" i="1"/>
  <c r="DC842" i="1"/>
  <c r="DC843" i="1"/>
  <c r="DC844" i="1"/>
  <c r="DC845" i="1"/>
  <c r="DC846" i="1"/>
  <c r="DC847" i="1"/>
  <c r="DC848" i="1"/>
  <c r="DC849" i="1"/>
  <c r="DC850" i="1"/>
  <c r="DC851" i="1"/>
  <c r="DC852" i="1"/>
  <c r="DC853" i="1"/>
  <c r="DC854" i="1"/>
  <c r="DC855" i="1"/>
  <c r="DC856" i="1"/>
  <c r="DC857" i="1"/>
  <c r="DC858" i="1"/>
  <c r="DC859" i="1"/>
  <c r="DC860" i="1"/>
  <c r="DC861" i="1"/>
  <c r="DC862" i="1"/>
  <c r="DC863" i="1"/>
  <c r="DC864" i="1"/>
  <c r="DC865" i="1"/>
  <c r="DC866" i="1"/>
  <c r="DC867" i="1"/>
  <c r="DC868" i="1"/>
  <c r="DC869" i="1"/>
  <c r="DC870" i="1"/>
  <c r="DC871" i="1"/>
  <c r="DC872" i="1"/>
  <c r="DC873" i="1"/>
  <c r="DC874" i="1"/>
  <c r="DC875" i="1"/>
  <c r="DC876" i="1"/>
  <c r="DC877" i="1"/>
  <c r="DC878" i="1"/>
  <c r="DC879" i="1"/>
  <c r="DC880" i="1"/>
  <c r="DC881" i="1"/>
  <c r="DC882" i="1"/>
  <c r="DC883" i="1"/>
  <c r="DC884" i="1"/>
  <c r="DC885" i="1"/>
  <c r="DC886" i="1"/>
  <c r="DC887" i="1"/>
  <c r="DC888" i="1"/>
  <c r="DC889" i="1"/>
  <c r="DC890" i="1"/>
  <c r="DC891" i="1"/>
  <c r="DC892" i="1"/>
  <c r="DC893" i="1"/>
  <c r="DC894" i="1"/>
  <c r="DC895" i="1"/>
  <c r="DC896" i="1"/>
  <c r="DC897" i="1"/>
  <c r="DC898" i="1"/>
  <c r="DC899" i="1"/>
  <c r="DC900" i="1"/>
  <c r="DC901" i="1"/>
  <c r="DC902" i="1"/>
  <c r="DC903" i="1"/>
  <c r="DC904" i="1"/>
  <c r="DC905" i="1"/>
  <c r="DC906" i="1"/>
  <c r="DC907" i="1"/>
  <c r="DC908" i="1"/>
  <c r="DC909" i="1"/>
  <c r="DC910" i="1"/>
  <c r="DC911" i="1"/>
  <c r="DC912" i="1"/>
  <c r="DC913" i="1"/>
  <c r="DC914" i="1"/>
  <c r="DC915" i="1"/>
  <c r="DC916" i="1"/>
  <c r="DC917" i="1"/>
  <c r="DC918" i="1"/>
  <c r="DC919" i="1"/>
  <c r="DC920" i="1"/>
  <c r="DC921" i="1"/>
  <c r="DC922" i="1"/>
  <c r="DC923" i="1"/>
  <c r="DC924" i="1"/>
  <c r="DC925" i="1"/>
  <c r="DC926" i="1"/>
  <c r="DC927" i="1"/>
  <c r="DC928" i="1"/>
  <c r="DC929" i="1"/>
  <c r="DC930" i="1"/>
  <c r="DC931" i="1"/>
  <c r="DC932" i="1"/>
  <c r="DC933" i="1"/>
  <c r="DC934" i="1"/>
  <c r="DC935" i="1"/>
  <c r="DC936" i="1"/>
  <c r="DC937" i="1"/>
  <c r="DC938" i="1"/>
  <c r="DC939" i="1"/>
  <c r="DC940" i="1"/>
  <c r="DC941" i="1"/>
  <c r="DC942" i="1"/>
  <c r="DC943" i="1"/>
  <c r="DC944" i="1"/>
  <c r="DC945" i="1"/>
  <c r="DC946" i="1"/>
  <c r="DC947" i="1"/>
  <c r="DC948" i="1"/>
  <c r="DC949" i="1"/>
  <c r="DC950" i="1"/>
  <c r="DC951" i="1"/>
  <c r="DC952" i="1"/>
  <c r="DC953" i="1"/>
  <c r="DC954" i="1"/>
  <c r="DC955" i="1"/>
  <c r="DC956" i="1"/>
  <c r="DC957" i="1"/>
  <c r="DC958" i="1"/>
  <c r="DC959" i="1"/>
  <c r="DC960" i="1"/>
  <c r="DC961" i="1"/>
  <c r="DC962" i="1"/>
  <c r="DC963" i="1"/>
  <c r="DC964" i="1"/>
  <c r="DC965" i="1"/>
  <c r="DC966" i="1"/>
  <c r="DC967" i="1"/>
  <c r="DC968" i="1"/>
  <c r="DC969" i="1"/>
  <c r="DC970" i="1"/>
  <c r="DC971" i="1"/>
  <c r="DC972" i="1"/>
  <c r="DC973" i="1"/>
  <c r="DC974" i="1"/>
  <c r="DC975" i="1"/>
  <c r="DC976" i="1"/>
  <c r="DC977" i="1"/>
  <c r="DC978" i="1"/>
  <c r="DC979" i="1"/>
  <c r="DC980" i="1"/>
  <c r="DC981" i="1"/>
  <c r="DC982" i="1"/>
  <c r="DC983" i="1"/>
  <c r="DC984" i="1"/>
  <c r="DC985" i="1"/>
  <c r="DC986" i="1"/>
  <c r="DC987" i="1"/>
  <c r="DC988" i="1"/>
  <c r="DC989" i="1"/>
  <c r="DC990" i="1"/>
  <c r="DC991" i="1"/>
  <c r="DC992" i="1"/>
  <c r="DC993" i="1"/>
  <c r="DC994" i="1"/>
  <c r="DC995" i="1"/>
  <c r="DC996" i="1"/>
  <c r="DC997" i="1"/>
  <c r="DC998" i="1"/>
  <c r="DC999" i="1"/>
  <c r="DC1000" i="1"/>
  <c r="DC1001" i="1"/>
  <c r="DC1002" i="1"/>
  <c r="DC1003" i="1"/>
  <c r="DC1004" i="1"/>
  <c r="DC1005" i="1"/>
  <c r="DC1006" i="1"/>
  <c r="DC1007" i="1"/>
  <c r="DC1008" i="1"/>
  <c r="DC1009" i="1"/>
  <c r="DC8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E316" i="1"/>
  <c r="DE317" i="1"/>
  <c r="DE318" i="1"/>
  <c r="DE319" i="1"/>
  <c r="DE320" i="1"/>
  <c r="DE321" i="1"/>
  <c r="DE322" i="1"/>
  <c r="DE323" i="1"/>
  <c r="DE324" i="1"/>
  <c r="DE325" i="1"/>
  <c r="DE326" i="1"/>
  <c r="DE327" i="1"/>
  <c r="DE328" i="1"/>
  <c r="DE329" i="1"/>
  <c r="DE330" i="1"/>
  <c r="DE331" i="1"/>
  <c r="DE332" i="1"/>
  <c r="DE333" i="1"/>
  <c r="DE334" i="1"/>
  <c r="DE335" i="1"/>
  <c r="DE336" i="1"/>
  <c r="DE337" i="1"/>
  <c r="DE338" i="1"/>
  <c r="DE339" i="1"/>
  <c r="DE340" i="1"/>
  <c r="DE341" i="1"/>
  <c r="DE342" i="1"/>
  <c r="DE343" i="1"/>
  <c r="DE344" i="1"/>
  <c r="DE345" i="1"/>
  <c r="DE346" i="1"/>
  <c r="DE347" i="1"/>
  <c r="DE348" i="1"/>
  <c r="DE349" i="1"/>
  <c r="DE350" i="1"/>
  <c r="DE351" i="1"/>
  <c r="DE352" i="1"/>
  <c r="DE353" i="1"/>
  <c r="DE354" i="1"/>
  <c r="DE355" i="1"/>
  <c r="DE356" i="1"/>
  <c r="DE357" i="1"/>
  <c r="DE358" i="1"/>
  <c r="DE359" i="1"/>
  <c r="DE360" i="1"/>
  <c r="DE361" i="1"/>
  <c r="DE362" i="1"/>
  <c r="DE363" i="1"/>
  <c r="DE364" i="1"/>
  <c r="DE365" i="1"/>
  <c r="DE366" i="1"/>
  <c r="DE367" i="1"/>
  <c r="DE368" i="1"/>
  <c r="DE369" i="1"/>
  <c r="DE370" i="1"/>
  <c r="DE371" i="1"/>
  <c r="DE372" i="1"/>
  <c r="DE373" i="1"/>
  <c r="DE374" i="1"/>
  <c r="DE375" i="1"/>
  <c r="DE376" i="1"/>
  <c r="DE377" i="1"/>
  <c r="DE378" i="1"/>
  <c r="DE379" i="1"/>
  <c r="DE380" i="1"/>
  <c r="DE381" i="1"/>
  <c r="DE382" i="1"/>
  <c r="DE383" i="1"/>
  <c r="DE384" i="1"/>
  <c r="DE385" i="1"/>
  <c r="DE386" i="1"/>
  <c r="DE387" i="1"/>
  <c r="DE388" i="1"/>
  <c r="DE389" i="1"/>
  <c r="DE390" i="1"/>
  <c r="DE391" i="1"/>
  <c r="DE392" i="1"/>
  <c r="DE393" i="1"/>
  <c r="DE394" i="1"/>
  <c r="DE395" i="1"/>
  <c r="DE396" i="1"/>
  <c r="DE397" i="1"/>
  <c r="DE398" i="1"/>
  <c r="DE399" i="1"/>
  <c r="DE400" i="1"/>
  <c r="DE401" i="1"/>
  <c r="DE402" i="1"/>
  <c r="DE403" i="1"/>
  <c r="DE404" i="1"/>
  <c r="DE405" i="1"/>
  <c r="DE406" i="1"/>
  <c r="DE407" i="1"/>
  <c r="DE408" i="1"/>
  <c r="DE409" i="1"/>
  <c r="DE410" i="1"/>
  <c r="DE411" i="1"/>
  <c r="DE412" i="1"/>
  <c r="DE413" i="1"/>
  <c r="DE414" i="1"/>
  <c r="DE415" i="1"/>
  <c r="DE416" i="1"/>
  <c r="DE417" i="1"/>
  <c r="DE418" i="1"/>
  <c r="DE419" i="1"/>
  <c r="DE420" i="1"/>
  <c r="DE421" i="1"/>
  <c r="DE422" i="1"/>
  <c r="DE423" i="1"/>
  <c r="DE424" i="1"/>
  <c r="DE425" i="1"/>
  <c r="DE426" i="1"/>
  <c r="DE427" i="1"/>
  <c r="DE428" i="1"/>
  <c r="DE429" i="1"/>
  <c r="DE430" i="1"/>
  <c r="DE431" i="1"/>
  <c r="DE432" i="1"/>
  <c r="DE433" i="1"/>
  <c r="DE434" i="1"/>
  <c r="DE435" i="1"/>
  <c r="DE436" i="1"/>
  <c r="DE437" i="1"/>
  <c r="DE438" i="1"/>
  <c r="DE439" i="1"/>
  <c r="DE440" i="1"/>
  <c r="DE441" i="1"/>
  <c r="DE442" i="1"/>
  <c r="DE443" i="1"/>
  <c r="DE444" i="1"/>
  <c r="DE445" i="1"/>
  <c r="DE446" i="1"/>
  <c r="DE447" i="1"/>
  <c r="DE448" i="1"/>
  <c r="DE449" i="1"/>
  <c r="DE450" i="1"/>
  <c r="DE451" i="1"/>
  <c r="DE452" i="1"/>
  <c r="DE453" i="1"/>
  <c r="DE454" i="1"/>
  <c r="DE455" i="1"/>
  <c r="DE456" i="1"/>
  <c r="DE457" i="1"/>
  <c r="DE458" i="1"/>
  <c r="DE459" i="1"/>
  <c r="DE460" i="1"/>
  <c r="DE461" i="1"/>
  <c r="DE462" i="1"/>
  <c r="DE463" i="1"/>
  <c r="DE464" i="1"/>
  <c r="DE465" i="1"/>
  <c r="DE466" i="1"/>
  <c r="DE467" i="1"/>
  <c r="DE468" i="1"/>
  <c r="DE469" i="1"/>
  <c r="DE470" i="1"/>
  <c r="DE471" i="1"/>
  <c r="DE472" i="1"/>
  <c r="DE473" i="1"/>
  <c r="DE474" i="1"/>
  <c r="DE475" i="1"/>
  <c r="DE476" i="1"/>
  <c r="DE477" i="1"/>
  <c r="DE478" i="1"/>
  <c r="DE479" i="1"/>
  <c r="DE480" i="1"/>
  <c r="DE481" i="1"/>
  <c r="DE482" i="1"/>
  <c r="DE483" i="1"/>
  <c r="DE484" i="1"/>
  <c r="DE485" i="1"/>
  <c r="DE486" i="1"/>
  <c r="DE487" i="1"/>
  <c r="DE488" i="1"/>
  <c r="DE489" i="1"/>
  <c r="DE490" i="1"/>
  <c r="DE491" i="1"/>
  <c r="DE492" i="1"/>
  <c r="DE493" i="1"/>
  <c r="DE494" i="1"/>
  <c r="DE495" i="1"/>
  <c r="DE496" i="1"/>
  <c r="DE497" i="1"/>
  <c r="DE498" i="1"/>
  <c r="DE499" i="1"/>
  <c r="DE500" i="1"/>
  <c r="DE501" i="1"/>
  <c r="DE502" i="1"/>
  <c r="DE503" i="1"/>
  <c r="DE504" i="1"/>
  <c r="DE505" i="1"/>
  <c r="DE506" i="1"/>
  <c r="DE507" i="1"/>
  <c r="DE508" i="1"/>
  <c r="DE509" i="1"/>
  <c r="DE510" i="1"/>
  <c r="DE511" i="1"/>
  <c r="DE512" i="1"/>
  <c r="DE513" i="1"/>
  <c r="DE514" i="1"/>
  <c r="DE515" i="1"/>
  <c r="DE516" i="1"/>
  <c r="DE517" i="1"/>
  <c r="DE518" i="1"/>
  <c r="DE519" i="1"/>
  <c r="DE520" i="1"/>
  <c r="DE521" i="1"/>
  <c r="DE522" i="1"/>
  <c r="DE523" i="1"/>
  <c r="DE524" i="1"/>
  <c r="DE525" i="1"/>
  <c r="DE526" i="1"/>
  <c r="DE527" i="1"/>
  <c r="DE528" i="1"/>
  <c r="DE529" i="1"/>
  <c r="DE530" i="1"/>
  <c r="DE531" i="1"/>
  <c r="DE532" i="1"/>
  <c r="DE533" i="1"/>
  <c r="DE534" i="1"/>
  <c r="DE535" i="1"/>
  <c r="DE536" i="1"/>
  <c r="DE537" i="1"/>
  <c r="DE538" i="1"/>
  <c r="DE539" i="1"/>
  <c r="DE540" i="1"/>
  <c r="DE541" i="1"/>
  <c r="DE542" i="1"/>
  <c r="DE543" i="1"/>
  <c r="DE544" i="1"/>
  <c r="DE545" i="1"/>
  <c r="DE546" i="1"/>
  <c r="DE547" i="1"/>
  <c r="DE548" i="1"/>
  <c r="DE549" i="1"/>
  <c r="DE550" i="1"/>
  <c r="DE551" i="1"/>
  <c r="DE552" i="1"/>
  <c r="DE553" i="1"/>
  <c r="DE554" i="1"/>
  <c r="DE555" i="1"/>
  <c r="DE556" i="1"/>
  <c r="DE557" i="1"/>
  <c r="DE558" i="1"/>
  <c r="DE559" i="1"/>
  <c r="DE560" i="1"/>
  <c r="DE561" i="1"/>
  <c r="DE562" i="1"/>
  <c r="DE563" i="1"/>
  <c r="DE564" i="1"/>
  <c r="DE565" i="1"/>
  <c r="DE566" i="1"/>
  <c r="DE567" i="1"/>
  <c r="DE568" i="1"/>
  <c r="DE569" i="1"/>
  <c r="DE570" i="1"/>
  <c r="DE571" i="1"/>
  <c r="DE572" i="1"/>
  <c r="DE573" i="1"/>
  <c r="DE574" i="1"/>
  <c r="DE575" i="1"/>
  <c r="DE576" i="1"/>
  <c r="DE577" i="1"/>
  <c r="DE578" i="1"/>
  <c r="DE579" i="1"/>
  <c r="DE580" i="1"/>
  <c r="DE581" i="1"/>
  <c r="DE582" i="1"/>
  <c r="DE583" i="1"/>
  <c r="DE584" i="1"/>
  <c r="DE585" i="1"/>
  <c r="DE586" i="1"/>
  <c r="DE587" i="1"/>
  <c r="DE588" i="1"/>
  <c r="DE589" i="1"/>
  <c r="DE590" i="1"/>
  <c r="DE591" i="1"/>
  <c r="DE592" i="1"/>
  <c r="DE593" i="1"/>
  <c r="DE594" i="1"/>
  <c r="DE595" i="1"/>
  <c r="DE596" i="1"/>
  <c r="DE597" i="1"/>
  <c r="DE598" i="1"/>
  <c r="DE599" i="1"/>
  <c r="DE600" i="1"/>
  <c r="DE601" i="1"/>
  <c r="DE602" i="1"/>
  <c r="DE603" i="1"/>
  <c r="DE604" i="1"/>
  <c r="DE605" i="1"/>
  <c r="DE606" i="1"/>
  <c r="DE607" i="1"/>
  <c r="DE608" i="1"/>
  <c r="DE609" i="1"/>
  <c r="DE610" i="1"/>
  <c r="DE611" i="1"/>
  <c r="DE612" i="1"/>
  <c r="DE613" i="1"/>
  <c r="DE614" i="1"/>
  <c r="DE615" i="1"/>
  <c r="DE616" i="1"/>
  <c r="DE617" i="1"/>
  <c r="DE618" i="1"/>
  <c r="DE619" i="1"/>
  <c r="DE620" i="1"/>
  <c r="DE621" i="1"/>
  <c r="DE622" i="1"/>
  <c r="DE623" i="1"/>
  <c r="DE624" i="1"/>
  <c r="DE625" i="1"/>
  <c r="DE626" i="1"/>
  <c r="DE627" i="1"/>
  <c r="DE628" i="1"/>
  <c r="DE629" i="1"/>
  <c r="DE630" i="1"/>
  <c r="DE631" i="1"/>
  <c r="DE632" i="1"/>
  <c r="DE633" i="1"/>
  <c r="DE634" i="1"/>
  <c r="DE635" i="1"/>
  <c r="DE636" i="1"/>
  <c r="DE637" i="1"/>
  <c r="DE638" i="1"/>
  <c r="DE639" i="1"/>
  <c r="DE640" i="1"/>
  <c r="DE641" i="1"/>
  <c r="DE642" i="1"/>
  <c r="DE643" i="1"/>
  <c r="DE644" i="1"/>
  <c r="DE645" i="1"/>
  <c r="DE646" i="1"/>
  <c r="DE647" i="1"/>
  <c r="DE648" i="1"/>
  <c r="DE649" i="1"/>
  <c r="DE650" i="1"/>
  <c r="DE651" i="1"/>
  <c r="DE652" i="1"/>
  <c r="DE653" i="1"/>
  <c r="DE654" i="1"/>
  <c r="DE655" i="1"/>
  <c r="DE656" i="1"/>
  <c r="DE657" i="1"/>
  <c r="DE658" i="1"/>
  <c r="DE659" i="1"/>
  <c r="DE660" i="1"/>
  <c r="DE661" i="1"/>
  <c r="DE662" i="1"/>
  <c r="DE663" i="1"/>
  <c r="DE664" i="1"/>
  <c r="DE665" i="1"/>
  <c r="DE666" i="1"/>
  <c r="DE667" i="1"/>
  <c r="DE668" i="1"/>
  <c r="DE669" i="1"/>
  <c r="DE670" i="1"/>
  <c r="DE671" i="1"/>
  <c r="DE672" i="1"/>
  <c r="DE673" i="1"/>
  <c r="DE674" i="1"/>
  <c r="DE675" i="1"/>
  <c r="DE676" i="1"/>
  <c r="DE677" i="1"/>
  <c r="DE678" i="1"/>
  <c r="DE679" i="1"/>
  <c r="DE680" i="1"/>
  <c r="DE681" i="1"/>
  <c r="DE682" i="1"/>
  <c r="DE683" i="1"/>
  <c r="DE684" i="1"/>
  <c r="DE685" i="1"/>
  <c r="DE686" i="1"/>
  <c r="DE687" i="1"/>
  <c r="DE688" i="1"/>
  <c r="DE689" i="1"/>
  <c r="DE690" i="1"/>
  <c r="DE691" i="1"/>
  <c r="DE692" i="1"/>
  <c r="DE693" i="1"/>
  <c r="DE694" i="1"/>
  <c r="DE695" i="1"/>
  <c r="DE696" i="1"/>
  <c r="DE697" i="1"/>
  <c r="DE698" i="1"/>
  <c r="DE699" i="1"/>
  <c r="DE700" i="1"/>
  <c r="DE701" i="1"/>
  <c r="DE702" i="1"/>
  <c r="DE703" i="1"/>
  <c r="DE704" i="1"/>
  <c r="DE705" i="1"/>
  <c r="DE706" i="1"/>
  <c r="DE707" i="1"/>
  <c r="DE708" i="1"/>
  <c r="DE709" i="1"/>
  <c r="DE710" i="1"/>
  <c r="DE711" i="1"/>
  <c r="DE712" i="1"/>
  <c r="DE713" i="1"/>
  <c r="DE714" i="1"/>
  <c r="DE715" i="1"/>
  <c r="DE716" i="1"/>
  <c r="DE717" i="1"/>
  <c r="DE718" i="1"/>
  <c r="DE719" i="1"/>
  <c r="DE720" i="1"/>
  <c r="DE721" i="1"/>
  <c r="DE722" i="1"/>
  <c r="DE723" i="1"/>
  <c r="DE724" i="1"/>
  <c r="DE725" i="1"/>
  <c r="DE726" i="1"/>
  <c r="DE727" i="1"/>
  <c r="DE728" i="1"/>
  <c r="DE729" i="1"/>
  <c r="DE730" i="1"/>
  <c r="DE731" i="1"/>
  <c r="DE732" i="1"/>
  <c r="DE733" i="1"/>
  <c r="DE734" i="1"/>
  <c r="DE735" i="1"/>
  <c r="DE736" i="1"/>
  <c r="DE737" i="1"/>
  <c r="DE738" i="1"/>
  <c r="DE739" i="1"/>
  <c r="DE740" i="1"/>
  <c r="DE741" i="1"/>
  <c r="DE742" i="1"/>
  <c r="DE743" i="1"/>
  <c r="DE744" i="1"/>
  <c r="DE745" i="1"/>
  <c r="DE746" i="1"/>
  <c r="DE747" i="1"/>
  <c r="DE748" i="1"/>
  <c r="DE749" i="1"/>
  <c r="DE750" i="1"/>
  <c r="DE751" i="1"/>
  <c r="DE752" i="1"/>
  <c r="DE753" i="1"/>
  <c r="DE754" i="1"/>
  <c r="DE755" i="1"/>
  <c r="DE756" i="1"/>
  <c r="DE757" i="1"/>
  <c r="DE758" i="1"/>
  <c r="DE759" i="1"/>
  <c r="DE760" i="1"/>
  <c r="DE761" i="1"/>
  <c r="DE762" i="1"/>
  <c r="DE763" i="1"/>
  <c r="DE764" i="1"/>
  <c r="DE765" i="1"/>
  <c r="DE766" i="1"/>
  <c r="DE767" i="1"/>
  <c r="DE768" i="1"/>
  <c r="DE769" i="1"/>
  <c r="DE770" i="1"/>
  <c r="DE771" i="1"/>
  <c r="DE772" i="1"/>
  <c r="DE773" i="1"/>
  <c r="DE774" i="1"/>
  <c r="DE775" i="1"/>
  <c r="DE776" i="1"/>
  <c r="DE777" i="1"/>
  <c r="DE778" i="1"/>
  <c r="DE779" i="1"/>
  <c r="DE780" i="1"/>
  <c r="DE781" i="1"/>
  <c r="DE782" i="1"/>
  <c r="DE783" i="1"/>
  <c r="DE784" i="1"/>
  <c r="DE785" i="1"/>
  <c r="DE786" i="1"/>
  <c r="DE787" i="1"/>
  <c r="DE788" i="1"/>
  <c r="DE789" i="1"/>
  <c r="DE790" i="1"/>
  <c r="DE791" i="1"/>
  <c r="DE792" i="1"/>
  <c r="DE793" i="1"/>
  <c r="DE794" i="1"/>
  <c r="DE795" i="1"/>
  <c r="DE796" i="1"/>
  <c r="DE797" i="1"/>
  <c r="DE798" i="1"/>
  <c r="DE799" i="1"/>
  <c r="DE800" i="1"/>
  <c r="DE801" i="1"/>
  <c r="DE802" i="1"/>
  <c r="DE803" i="1"/>
  <c r="DE804" i="1"/>
  <c r="DE805" i="1"/>
  <c r="DE806" i="1"/>
  <c r="DE807" i="1"/>
  <c r="DE808" i="1"/>
  <c r="DE809" i="1"/>
  <c r="DE810" i="1"/>
  <c r="DE811" i="1"/>
  <c r="DE812" i="1"/>
  <c r="DE813" i="1"/>
  <c r="DE814" i="1"/>
  <c r="DE815" i="1"/>
  <c r="DE816" i="1"/>
  <c r="DE817" i="1"/>
  <c r="DE818" i="1"/>
  <c r="DE819" i="1"/>
  <c r="DE820" i="1"/>
  <c r="DE821" i="1"/>
  <c r="DE822" i="1"/>
  <c r="DE823" i="1"/>
  <c r="DE824" i="1"/>
  <c r="DE825" i="1"/>
  <c r="DE826" i="1"/>
  <c r="DE827" i="1"/>
  <c r="DE828" i="1"/>
  <c r="DE829" i="1"/>
  <c r="DE830" i="1"/>
  <c r="DE831" i="1"/>
  <c r="DE832" i="1"/>
  <c r="DE833" i="1"/>
  <c r="DE834" i="1"/>
  <c r="DE835" i="1"/>
  <c r="DE836" i="1"/>
  <c r="DE837" i="1"/>
  <c r="DE838" i="1"/>
  <c r="DE839" i="1"/>
  <c r="DE840" i="1"/>
  <c r="DE841" i="1"/>
  <c r="DE842" i="1"/>
  <c r="DE843" i="1"/>
  <c r="DE844" i="1"/>
  <c r="DE845" i="1"/>
  <c r="DE846" i="1"/>
  <c r="DE847" i="1"/>
  <c r="DE848" i="1"/>
  <c r="DE849" i="1"/>
  <c r="DE850" i="1"/>
  <c r="DE851" i="1"/>
  <c r="DE852" i="1"/>
  <c r="DE853" i="1"/>
  <c r="DE854" i="1"/>
  <c r="DE855" i="1"/>
  <c r="DE856" i="1"/>
  <c r="DE857" i="1"/>
  <c r="DE858" i="1"/>
  <c r="DE859" i="1"/>
  <c r="DE860" i="1"/>
  <c r="DE861" i="1"/>
  <c r="DE862" i="1"/>
  <c r="DE863" i="1"/>
  <c r="DE864" i="1"/>
  <c r="DE865" i="1"/>
  <c r="DE866" i="1"/>
  <c r="DE867" i="1"/>
  <c r="DE868" i="1"/>
  <c r="DE869" i="1"/>
  <c r="DE870" i="1"/>
  <c r="DE871" i="1"/>
  <c r="DE872" i="1"/>
  <c r="DE873" i="1"/>
  <c r="DE874" i="1"/>
  <c r="DE875" i="1"/>
  <c r="DE876" i="1"/>
  <c r="DE877" i="1"/>
  <c r="DE878" i="1"/>
  <c r="DE879" i="1"/>
  <c r="DE880" i="1"/>
  <c r="DE881" i="1"/>
  <c r="DE882" i="1"/>
  <c r="DE883" i="1"/>
  <c r="DE884" i="1"/>
  <c r="DE885" i="1"/>
  <c r="DE886" i="1"/>
  <c r="DE887" i="1"/>
  <c r="DE888" i="1"/>
  <c r="DE889" i="1"/>
  <c r="DE890" i="1"/>
  <c r="DE891" i="1"/>
  <c r="DE892" i="1"/>
  <c r="DE893" i="1"/>
  <c r="DE894" i="1"/>
  <c r="DE895" i="1"/>
  <c r="DE896" i="1"/>
  <c r="DE897" i="1"/>
  <c r="DE898" i="1"/>
  <c r="DE899" i="1"/>
  <c r="DE900" i="1"/>
  <c r="DE901" i="1"/>
  <c r="DE902" i="1"/>
  <c r="DE903" i="1"/>
  <c r="DE904" i="1"/>
  <c r="DE905" i="1"/>
  <c r="DE906" i="1"/>
  <c r="DE907" i="1"/>
  <c r="DE908" i="1"/>
  <c r="DE909" i="1"/>
  <c r="DE910" i="1"/>
  <c r="DE911" i="1"/>
  <c r="DE912" i="1"/>
  <c r="DE913" i="1"/>
  <c r="DE914" i="1"/>
  <c r="DE915" i="1"/>
  <c r="DE916" i="1"/>
  <c r="DE917" i="1"/>
  <c r="DE918" i="1"/>
  <c r="DE919" i="1"/>
  <c r="DE920" i="1"/>
  <c r="DE921" i="1"/>
  <c r="DE922" i="1"/>
  <c r="DE923" i="1"/>
  <c r="DE924" i="1"/>
  <c r="DE925" i="1"/>
  <c r="DE926" i="1"/>
  <c r="DE927" i="1"/>
  <c r="DE928" i="1"/>
  <c r="DE929" i="1"/>
  <c r="DE930" i="1"/>
  <c r="DE931" i="1"/>
  <c r="DE932" i="1"/>
  <c r="DE933" i="1"/>
  <c r="DE934" i="1"/>
  <c r="DE935" i="1"/>
  <c r="DE936" i="1"/>
  <c r="DE937" i="1"/>
  <c r="DE938" i="1"/>
  <c r="DE939" i="1"/>
  <c r="DE940" i="1"/>
  <c r="DE941" i="1"/>
  <c r="DE942" i="1"/>
  <c r="DE943" i="1"/>
  <c r="DE944" i="1"/>
  <c r="DE945" i="1"/>
  <c r="DE946" i="1"/>
  <c r="DE947" i="1"/>
  <c r="DE948" i="1"/>
  <c r="DE949" i="1"/>
  <c r="DE950" i="1"/>
  <c r="DE951" i="1"/>
  <c r="DE952" i="1"/>
  <c r="DE953" i="1"/>
  <c r="DE954" i="1"/>
  <c r="DE955" i="1"/>
  <c r="DE956" i="1"/>
  <c r="DE957" i="1"/>
  <c r="DE958" i="1"/>
  <c r="DE959" i="1"/>
  <c r="DE960" i="1"/>
  <c r="DE961" i="1"/>
  <c r="DE962" i="1"/>
  <c r="DE963" i="1"/>
  <c r="DE964" i="1"/>
  <c r="DE965" i="1"/>
  <c r="DE966" i="1"/>
  <c r="DE967" i="1"/>
  <c r="DE968" i="1"/>
  <c r="DE969" i="1"/>
  <c r="DE970" i="1"/>
  <c r="DE971" i="1"/>
  <c r="DE972" i="1"/>
  <c r="DE973" i="1"/>
  <c r="DE974" i="1"/>
  <c r="DE975" i="1"/>
  <c r="DE976" i="1"/>
  <c r="DE977" i="1"/>
  <c r="DE978" i="1"/>
  <c r="DE979" i="1"/>
  <c r="DE980" i="1"/>
  <c r="DE981" i="1"/>
  <c r="DE982" i="1"/>
  <c r="DE983" i="1"/>
  <c r="DE984" i="1"/>
  <c r="DE985" i="1"/>
  <c r="DE986" i="1"/>
  <c r="DE987" i="1"/>
  <c r="DE988" i="1"/>
  <c r="DE989" i="1"/>
  <c r="DE990" i="1"/>
  <c r="DE991" i="1"/>
  <c r="DE992" i="1"/>
  <c r="DE993" i="1"/>
  <c r="DE994" i="1"/>
  <c r="DE995" i="1"/>
  <c r="DE996" i="1"/>
  <c r="DE997" i="1"/>
  <c r="DE998" i="1"/>
  <c r="DE999" i="1"/>
  <c r="DE1000" i="1"/>
  <c r="DE1001" i="1"/>
  <c r="DE1002" i="1"/>
  <c r="DE1003" i="1"/>
  <c r="DE1004" i="1"/>
  <c r="DE1005" i="1"/>
  <c r="DE1006" i="1"/>
  <c r="DE1007" i="1"/>
  <c r="DE1008" i="1"/>
  <c r="DE1009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B316" i="1"/>
  <c r="DB317" i="1"/>
  <c r="DB318" i="1"/>
  <c r="DB319" i="1"/>
  <c r="DB320" i="1"/>
  <c r="DB321" i="1"/>
  <c r="DB322" i="1"/>
  <c r="DB323" i="1"/>
  <c r="DB324" i="1"/>
  <c r="DB325" i="1"/>
  <c r="DB326" i="1"/>
  <c r="DB327" i="1"/>
  <c r="DB328" i="1"/>
  <c r="DB329" i="1"/>
  <c r="DB330" i="1"/>
  <c r="DB331" i="1"/>
  <c r="DB332" i="1"/>
  <c r="DB333" i="1"/>
  <c r="DB334" i="1"/>
  <c r="DB335" i="1"/>
  <c r="DB336" i="1"/>
  <c r="DB337" i="1"/>
  <c r="DB338" i="1"/>
  <c r="DB339" i="1"/>
  <c r="DB340" i="1"/>
  <c r="DB341" i="1"/>
  <c r="DB342" i="1"/>
  <c r="DB343" i="1"/>
  <c r="DB344" i="1"/>
  <c r="DB345" i="1"/>
  <c r="DB346" i="1"/>
  <c r="DB347" i="1"/>
  <c r="DB348" i="1"/>
  <c r="DB349" i="1"/>
  <c r="DB350" i="1"/>
  <c r="DB351" i="1"/>
  <c r="DB352" i="1"/>
  <c r="DB353" i="1"/>
  <c r="DB354" i="1"/>
  <c r="DB355" i="1"/>
  <c r="DB356" i="1"/>
  <c r="DB357" i="1"/>
  <c r="DB358" i="1"/>
  <c r="DB359" i="1"/>
  <c r="DB360" i="1"/>
  <c r="DB361" i="1"/>
  <c r="DB362" i="1"/>
  <c r="DB363" i="1"/>
  <c r="DB364" i="1"/>
  <c r="DB365" i="1"/>
  <c r="DB366" i="1"/>
  <c r="DB367" i="1"/>
  <c r="DB368" i="1"/>
  <c r="DB369" i="1"/>
  <c r="DB370" i="1"/>
  <c r="DB371" i="1"/>
  <c r="DB372" i="1"/>
  <c r="DB373" i="1"/>
  <c r="DB374" i="1"/>
  <c r="DB375" i="1"/>
  <c r="DB376" i="1"/>
  <c r="DB377" i="1"/>
  <c r="DB378" i="1"/>
  <c r="DB379" i="1"/>
  <c r="DB380" i="1"/>
  <c r="DB381" i="1"/>
  <c r="DB382" i="1"/>
  <c r="DB383" i="1"/>
  <c r="DB384" i="1"/>
  <c r="DB385" i="1"/>
  <c r="DB386" i="1"/>
  <c r="DB387" i="1"/>
  <c r="DB388" i="1"/>
  <c r="DB389" i="1"/>
  <c r="DB390" i="1"/>
  <c r="DB391" i="1"/>
  <c r="DB392" i="1"/>
  <c r="DB393" i="1"/>
  <c r="DB394" i="1"/>
  <c r="DB395" i="1"/>
  <c r="DB396" i="1"/>
  <c r="DB397" i="1"/>
  <c r="DB398" i="1"/>
  <c r="DB399" i="1"/>
  <c r="DB400" i="1"/>
  <c r="DB401" i="1"/>
  <c r="DB402" i="1"/>
  <c r="DB403" i="1"/>
  <c r="DB404" i="1"/>
  <c r="DB405" i="1"/>
  <c r="DB406" i="1"/>
  <c r="DB407" i="1"/>
  <c r="DB408" i="1"/>
  <c r="DB409" i="1"/>
  <c r="DB410" i="1"/>
  <c r="DB411" i="1"/>
  <c r="DB412" i="1"/>
  <c r="DB413" i="1"/>
  <c r="DB414" i="1"/>
  <c r="DB415" i="1"/>
  <c r="DB416" i="1"/>
  <c r="DB417" i="1"/>
  <c r="DB418" i="1"/>
  <c r="DB419" i="1"/>
  <c r="DB420" i="1"/>
  <c r="DB421" i="1"/>
  <c r="DB422" i="1"/>
  <c r="DB423" i="1"/>
  <c r="DB424" i="1"/>
  <c r="DB425" i="1"/>
  <c r="DB426" i="1"/>
  <c r="DB427" i="1"/>
  <c r="DB428" i="1"/>
  <c r="DB429" i="1"/>
  <c r="DB430" i="1"/>
  <c r="DB431" i="1"/>
  <c r="DB432" i="1"/>
  <c r="DB433" i="1"/>
  <c r="DB434" i="1"/>
  <c r="DB435" i="1"/>
  <c r="DB436" i="1"/>
  <c r="DB437" i="1"/>
  <c r="DB438" i="1"/>
  <c r="DB439" i="1"/>
  <c r="DB440" i="1"/>
  <c r="DB441" i="1"/>
  <c r="DB442" i="1"/>
  <c r="DB443" i="1"/>
  <c r="DB444" i="1"/>
  <c r="DB445" i="1"/>
  <c r="DB446" i="1"/>
  <c r="DB447" i="1"/>
  <c r="DB448" i="1"/>
  <c r="DB449" i="1"/>
  <c r="DB450" i="1"/>
  <c r="DB451" i="1"/>
  <c r="DB452" i="1"/>
  <c r="DB453" i="1"/>
  <c r="DB454" i="1"/>
  <c r="DB455" i="1"/>
  <c r="DB456" i="1"/>
  <c r="DB457" i="1"/>
  <c r="DB458" i="1"/>
  <c r="DB459" i="1"/>
  <c r="DB460" i="1"/>
  <c r="DB461" i="1"/>
  <c r="DB462" i="1"/>
  <c r="DB463" i="1"/>
  <c r="DB464" i="1"/>
  <c r="DB465" i="1"/>
  <c r="DB466" i="1"/>
  <c r="DB467" i="1"/>
  <c r="DB468" i="1"/>
  <c r="DB469" i="1"/>
  <c r="DB470" i="1"/>
  <c r="DB471" i="1"/>
  <c r="DB472" i="1"/>
  <c r="DB473" i="1"/>
  <c r="DB474" i="1"/>
  <c r="DB475" i="1"/>
  <c r="DB476" i="1"/>
  <c r="DB477" i="1"/>
  <c r="DB478" i="1"/>
  <c r="DB479" i="1"/>
  <c r="DB480" i="1"/>
  <c r="DB481" i="1"/>
  <c r="DB482" i="1"/>
  <c r="DB483" i="1"/>
  <c r="DB484" i="1"/>
  <c r="DB485" i="1"/>
  <c r="DB486" i="1"/>
  <c r="DB487" i="1"/>
  <c r="DB488" i="1"/>
  <c r="DB489" i="1"/>
  <c r="DB490" i="1"/>
  <c r="DB491" i="1"/>
  <c r="DB492" i="1"/>
  <c r="DB493" i="1"/>
  <c r="DB494" i="1"/>
  <c r="DB495" i="1"/>
  <c r="DB496" i="1"/>
  <c r="DB497" i="1"/>
  <c r="DB498" i="1"/>
  <c r="DB499" i="1"/>
  <c r="DB500" i="1"/>
  <c r="DB501" i="1"/>
  <c r="DB502" i="1"/>
  <c r="DB503" i="1"/>
  <c r="DB504" i="1"/>
  <c r="DB505" i="1"/>
  <c r="DB506" i="1"/>
  <c r="DB507" i="1"/>
  <c r="DB508" i="1"/>
  <c r="DB509" i="1"/>
  <c r="DB510" i="1"/>
  <c r="DB511" i="1"/>
  <c r="DB512" i="1"/>
  <c r="DB513" i="1"/>
  <c r="DB514" i="1"/>
  <c r="DB515" i="1"/>
  <c r="DB516" i="1"/>
  <c r="DB517" i="1"/>
  <c r="DB518" i="1"/>
  <c r="DB519" i="1"/>
  <c r="DB520" i="1"/>
  <c r="DB521" i="1"/>
  <c r="DB522" i="1"/>
  <c r="DB523" i="1"/>
  <c r="DB524" i="1"/>
  <c r="DB525" i="1"/>
  <c r="DB526" i="1"/>
  <c r="DB527" i="1"/>
  <c r="DB528" i="1"/>
  <c r="DB529" i="1"/>
  <c r="DB530" i="1"/>
  <c r="DB531" i="1"/>
  <c r="DB532" i="1"/>
  <c r="DB533" i="1"/>
  <c r="DB534" i="1"/>
  <c r="DB535" i="1"/>
  <c r="DB536" i="1"/>
  <c r="DB537" i="1"/>
  <c r="DB538" i="1"/>
  <c r="DB539" i="1"/>
  <c r="DB540" i="1"/>
  <c r="DB541" i="1"/>
  <c r="DB542" i="1"/>
  <c r="DB543" i="1"/>
  <c r="DB544" i="1"/>
  <c r="DB545" i="1"/>
  <c r="DB546" i="1"/>
  <c r="DB547" i="1"/>
  <c r="DB548" i="1"/>
  <c r="DB549" i="1"/>
  <c r="DB550" i="1"/>
  <c r="DB551" i="1"/>
  <c r="DB552" i="1"/>
  <c r="DB553" i="1"/>
  <c r="DB554" i="1"/>
  <c r="DB555" i="1"/>
  <c r="DB556" i="1"/>
  <c r="DB557" i="1"/>
  <c r="DB558" i="1"/>
  <c r="DB559" i="1"/>
  <c r="DB560" i="1"/>
  <c r="DB561" i="1"/>
  <c r="DB562" i="1"/>
  <c r="DB563" i="1"/>
  <c r="DB564" i="1"/>
  <c r="DB565" i="1"/>
  <c r="DB566" i="1"/>
  <c r="DB567" i="1"/>
  <c r="DB568" i="1"/>
  <c r="DB569" i="1"/>
  <c r="DB570" i="1"/>
  <c r="DB571" i="1"/>
  <c r="DB572" i="1"/>
  <c r="DB573" i="1"/>
  <c r="DB574" i="1"/>
  <c r="DB575" i="1"/>
  <c r="DB576" i="1"/>
  <c r="DB577" i="1"/>
  <c r="DB578" i="1"/>
  <c r="DB579" i="1"/>
  <c r="DB580" i="1"/>
  <c r="DB581" i="1"/>
  <c r="DB582" i="1"/>
  <c r="DB583" i="1"/>
  <c r="DB584" i="1"/>
  <c r="DB585" i="1"/>
  <c r="DB586" i="1"/>
  <c r="DB587" i="1"/>
  <c r="DB588" i="1"/>
  <c r="DB589" i="1"/>
  <c r="DB590" i="1"/>
  <c r="DB591" i="1"/>
  <c r="DB592" i="1"/>
  <c r="DB593" i="1"/>
  <c r="DB594" i="1"/>
  <c r="DB595" i="1"/>
  <c r="DB596" i="1"/>
  <c r="DB597" i="1"/>
  <c r="DB598" i="1"/>
  <c r="DB599" i="1"/>
  <c r="DB600" i="1"/>
  <c r="DB601" i="1"/>
  <c r="DB602" i="1"/>
  <c r="DB603" i="1"/>
  <c r="DB604" i="1"/>
  <c r="DB605" i="1"/>
  <c r="DB606" i="1"/>
  <c r="DB607" i="1"/>
  <c r="DB608" i="1"/>
  <c r="DB609" i="1"/>
  <c r="DB610" i="1"/>
  <c r="DB611" i="1"/>
  <c r="DB612" i="1"/>
  <c r="DB613" i="1"/>
  <c r="DB614" i="1"/>
  <c r="DB615" i="1"/>
  <c r="DB616" i="1"/>
  <c r="DB617" i="1"/>
  <c r="DB618" i="1"/>
  <c r="DB619" i="1"/>
  <c r="DB620" i="1"/>
  <c r="DB621" i="1"/>
  <c r="DB622" i="1"/>
  <c r="DB623" i="1"/>
  <c r="DB624" i="1"/>
  <c r="DB625" i="1"/>
  <c r="DB626" i="1"/>
  <c r="DB627" i="1"/>
  <c r="DB628" i="1"/>
  <c r="DB629" i="1"/>
  <c r="DB630" i="1"/>
  <c r="DB631" i="1"/>
  <c r="DB632" i="1"/>
  <c r="DB633" i="1"/>
  <c r="DB634" i="1"/>
  <c r="DB635" i="1"/>
  <c r="DB636" i="1"/>
  <c r="DB637" i="1"/>
  <c r="DB638" i="1"/>
  <c r="DB639" i="1"/>
  <c r="DB640" i="1"/>
  <c r="DB641" i="1"/>
  <c r="DB642" i="1"/>
  <c r="DB643" i="1"/>
  <c r="DB644" i="1"/>
  <c r="DB645" i="1"/>
  <c r="DB646" i="1"/>
  <c r="DB647" i="1"/>
  <c r="DB648" i="1"/>
  <c r="DB649" i="1"/>
  <c r="DB650" i="1"/>
  <c r="DB651" i="1"/>
  <c r="DB652" i="1"/>
  <c r="DB653" i="1"/>
  <c r="DB654" i="1"/>
  <c r="DB655" i="1"/>
  <c r="DB656" i="1"/>
  <c r="DB657" i="1"/>
  <c r="DB658" i="1"/>
  <c r="DB659" i="1"/>
  <c r="DB660" i="1"/>
  <c r="DB661" i="1"/>
  <c r="DB662" i="1"/>
  <c r="DB663" i="1"/>
  <c r="DB664" i="1"/>
  <c r="DB665" i="1"/>
  <c r="DB666" i="1"/>
  <c r="DB667" i="1"/>
  <c r="DB668" i="1"/>
  <c r="DB669" i="1"/>
  <c r="DB670" i="1"/>
  <c r="DB671" i="1"/>
  <c r="DB672" i="1"/>
  <c r="DB673" i="1"/>
  <c r="DB674" i="1"/>
  <c r="DB675" i="1"/>
  <c r="DB676" i="1"/>
  <c r="DB677" i="1"/>
  <c r="DB678" i="1"/>
  <c r="DB679" i="1"/>
  <c r="DB680" i="1"/>
  <c r="DB681" i="1"/>
  <c r="DB682" i="1"/>
  <c r="DB683" i="1"/>
  <c r="DB684" i="1"/>
  <c r="DB685" i="1"/>
  <c r="DB686" i="1"/>
  <c r="DB687" i="1"/>
  <c r="DB688" i="1"/>
  <c r="DB689" i="1"/>
  <c r="DB690" i="1"/>
  <c r="DB691" i="1"/>
  <c r="DB692" i="1"/>
  <c r="DB693" i="1"/>
  <c r="DB694" i="1"/>
  <c r="DB695" i="1"/>
  <c r="DB696" i="1"/>
  <c r="DB697" i="1"/>
  <c r="DB698" i="1"/>
  <c r="DB699" i="1"/>
  <c r="DB700" i="1"/>
  <c r="DB701" i="1"/>
  <c r="DB702" i="1"/>
  <c r="DB703" i="1"/>
  <c r="DB704" i="1"/>
  <c r="DB705" i="1"/>
  <c r="DB706" i="1"/>
  <c r="DB707" i="1"/>
  <c r="DB708" i="1"/>
  <c r="DB709" i="1"/>
  <c r="DB710" i="1"/>
  <c r="DB711" i="1"/>
  <c r="DB712" i="1"/>
  <c r="DB713" i="1"/>
  <c r="DB714" i="1"/>
  <c r="DB715" i="1"/>
  <c r="DB716" i="1"/>
  <c r="DB717" i="1"/>
  <c r="DB718" i="1"/>
  <c r="DB719" i="1"/>
  <c r="DB720" i="1"/>
  <c r="DB721" i="1"/>
  <c r="DB722" i="1"/>
  <c r="DB723" i="1"/>
  <c r="DB724" i="1"/>
  <c r="DB725" i="1"/>
  <c r="DB726" i="1"/>
  <c r="DB727" i="1"/>
  <c r="DB728" i="1"/>
  <c r="DB729" i="1"/>
  <c r="DB730" i="1"/>
  <c r="DB731" i="1"/>
  <c r="DB732" i="1"/>
  <c r="DB733" i="1"/>
  <c r="DB734" i="1"/>
  <c r="DB735" i="1"/>
  <c r="DB736" i="1"/>
  <c r="DB737" i="1"/>
  <c r="DB738" i="1"/>
  <c r="DB739" i="1"/>
  <c r="DB740" i="1"/>
  <c r="DB741" i="1"/>
  <c r="DB742" i="1"/>
  <c r="DB743" i="1"/>
  <c r="DB744" i="1"/>
  <c r="DB745" i="1"/>
  <c r="DB746" i="1"/>
  <c r="DB747" i="1"/>
  <c r="DB748" i="1"/>
  <c r="DB749" i="1"/>
  <c r="DB750" i="1"/>
  <c r="DB751" i="1"/>
  <c r="DB752" i="1"/>
  <c r="DB753" i="1"/>
  <c r="DB754" i="1"/>
  <c r="DB755" i="1"/>
  <c r="DB756" i="1"/>
  <c r="DB757" i="1"/>
  <c r="DB758" i="1"/>
  <c r="DB759" i="1"/>
  <c r="DB760" i="1"/>
  <c r="DB761" i="1"/>
  <c r="DB762" i="1"/>
  <c r="DB763" i="1"/>
  <c r="DB764" i="1"/>
  <c r="DB765" i="1"/>
  <c r="DB766" i="1"/>
  <c r="DB767" i="1"/>
  <c r="DB768" i="1"/>
  <c r="DB769" i="1"/>
  <c r="DB770" i="1"/>
  <c r="DB771" i="1"/>
  <c r="DB772" i="1"/>
  <c r="DB773" i="1"/>
  <c r="DB774" i="1"/>
  <c r="DB775" i="1"/>
  <c r="DB776" i="1"/>
  <c r="DB777" i="1"/>
  <c r="DB778" i="1"/>
  <c r="DB779" i="1"/>
  <c r="DB780" i="1"/>
  <c r="DB781" i="1"/>
  <c r="DB782" i="1"/>
  <c r="DB783" i="1"/>
  <c r="DB784" i="1"/>
  <c r="DB785" i="1"/>
  <c r="DB786" i="1"/>
  <c r="DB787" i="1"/>
  <c r="DB788" i="1"/>
  <c r="DB789" i="1"/>
  <c r="DB790" i="1"/>
  <c r="DB791" i="1"/>
  <c r="DB792" i="1"/>
  <c r="DB793" i="1"/>
  <c r="DB794" i="1"/>
  <c r="DB795" i="1"/>
  <c r="DB796" i="1"/>
  <c r="DB797" i="1"/>
  <c r="DB798" i="1"/>
  <c r="DB799" i="1"/>
  <c r="DB800" i="1"/>
  <c r="DB801" i="1"/>
  <c r="DB802" i="1"/>
  <c r="DB803" i="1"/>
  <c r="DB804" i="1"/>
  <c r="DB805" i="1"/>
  <c r="DB806" i="1"/>
  <c r="DB807" i="1"/>
  <c r="DB808" i="1"/>
  <c r="DB809" i="1"/>
  <c r="DB810" i="1"/>
  <c r="DB811" i="1"/>
  <c r="DB812" i="1"/>
  <c r="DB813" i="1"/>
  <c r="DB814" i="1"/>
  <c r="DB815" i="1"/>
  <c r="DB816" i="1"/>
  <c r="DB817" i="1"/>
  <c r="DB818" i="1"/>
  <c r="DB819" i="1"/>
  <c r="DB820" i="1"/>
  <c r="DB821" i="1"/>
  <c r="DB822" i="1"/>
  <c r="DB823" i="1"/>
  <c r="DB824" i="1"/>
  <c r="DB825" i="1"/>
  <c r="DB826" i="1"/>
  <c r="DB827" i="1"/>
  <c r="DB828" i="1"/>
  <c r="DB829" i="1"/>
  <c r="DB830" i="1"/>
  <c r="DB831" i="1"/>
  <c r="DB832" i="1"/>
  <c r="DB833" i="1"/>
  <c r="DB834" i="1"/>
  <c r="DB835" i="1"/>
  <c r="DB836" i="1"/>
  <c r="DB837" i="1"/>
  <c r="DB838" i="1"/>
  <c r="DB839" i="1"/>
  <c r="DB840" i="1"/>
  <c r="DB841" i="1"/>
  <c r="DB842" i="1"/>
  <c r="DB843" i="1"/>
  <c r="DB844" i="1"/>
  <c r="DB845" i="1"/>
  <c r="DB846" i="1"/>
  <c r="DB847" i="1"/>
  <c r="DB848" i="1"/>
  <c r="DB849" i="1"/>
  <c r="DB850" i="1"/>
  <c r="DB851" i="1"/>
  <c r="DB852" i="1"/>
  <c r="DB853" i="1"/>
  <c r="DB854" i="1"/>
  <c r="DB855" i="1"/>
  <c r="DB856" i="1"/>
  <c r="DB857" i="1"/>
  <c r="DB858" i="1"/>
  <c r="DB859" i="1"/>
  <c r="DB860" i="1"/>
  <c r="DB861" i="1"/>
  <c r="DB862" i="1"/>
  <c r="DB863" i="1"/>
  <c r="DB864" i="1"/>
  <c r="DB865" i="1"/>
  <c r="DB866" i="1"/>
  <c r="DB867" i="1"/>
  <c r="DB868" i="1"/>
  <c r="DB869" i="1"/>
  <c r="DB870" i="1"/>
  <c r="DB871" i="1"/>
  <c r="DB872" i="1"/>
  <c r="DB873" i="1"/>
  <c r="DB874" i="1"/>
  <c r="DB875" i="1"/>
  <c r="DB876" i="1"/>
  <c r="DB877" i="1"/>
  <c r="DB878" i="1"/>
  <c r="DB879" i="1"/>
  <c r="DB880" i="1"/>
  <c r="DB881" i="1"/>
  <c r="DB882" i="1"/>
  <c r="DB883" i="1"/>
  <c r="DB884" i="1"/>
  <c r="DB885" i="1"/>
  <c r="DB886" i="1"/>
  <c r="DB887" i="1"/>
  <c r="DB888" i="1"/>
  <c r="DB889" i="1"/>
  <c r="DB890" i="1"/>
  <c r="DB891" i="1"/>
  <c r="DB892" i="1"/>
  <c r="DB893" i="1"/>
  <c r="DB894" i="1"/>
  <c r="DB895" i="1"/>
  <c r="DB896" i="1"/>
  <c r="DB897" i="1"/>
  <c r="DB898" i="1"/>
  <c r="DB899" i="1"/>
  <c r="DB900" i="1"/>
  <c r="DB901" i="1"/>
  <c r="DB902" i="1"/>
  <c r="DB903" i="1"/>
  <c r="DB904" i="1"/>
  <c r="DB905" i="1"/>
  <c r="DB906" i="1"/>
  <c r="DB907" i="1"/>
  <c r="DB908" i="1"/>
  <c r="DB909" i="1"/>
  <c r="DB910" i="1"/>
  <c r="DB911" i="1"/>
  <c r="DB912" i="1"/>
  <c r="DB913" i="1"/>
  <c r="DB914" i="1"/>
  <c r="DB915" i="1"/>
  <c r="DB916" i="1"/>
  <c r="DB917" i="1"/>
  <c r="DB918" i="1"/>
  <c r="DB919" i="1"/>
  <c r="DB920" i="1"/>
  <c r="DB921" i="1"/>
  <c r="DB922" i="1"/>
  <c r="DB923" i="1"/>
  <c r="DB924" i="1"/>
  <c r="DB925" i="1"/>
  <c r="DB926" i="1"/>
  <c r="DB927" i="1"/>
  <c r="DB928" i="1"/>
  <c r="DB929" i="1"/>
  <c r="DB930" i="1"/>
  <c r="DB931" i="1"/>
  <c r="DB932" i="1"/>
  <c r="DB933" i="1"/>
  <c r="DB934" i="1"/>
  <c r="DB935" i="1"/>
  <c r="DB936" i="1"/>
  <c r="DB937" i="1"/>
  <c r="DB938" i="1"/>
  <c r="DB939" i="1"/>
  <c r="DB940" i="1"/>
  <c r="DB941" i="1"/>
  <c r="DB942" i="1"/>
  <c r="DB943" i="1"/>
  <c r="DB944" i="1"/>
  <c r="DB945" i="1"/>
  <c r="DB946" i="1"/>
  <c r="DB947" i="1"/>
  <c r="DB948" i="1"/>
  <c r="DB949" i="1"/>
  <c r="DB950" i="1"/>
  <c r="DB951" i="1"/>
  <c r="DB952" i="1"/>
  <c r="DB953" i="1"/>
  <c r="DB954" i="1"/>
  <c r="DB955" i="1"/>
  <c r="DB956" i="1"/>
  <c r="DB957" i="1"/>
  <c r="DB958" i="1"/>
  <c r="DB959" i="1"/>
  <c r="DB960" i="1"/>
  <c r="DB961" i="1"/>
  <c r="DB962" i="1"/>
  <c r="DB963" i="1"/>
  <c r="DB964" i="1"/>
  <c r="DB965" i="1"/>
  <c r="DB966" i="1"/>
  <c r="DB967" i="1"/>
  <c r="DB968" i="1"/>
  <c r="DB969" i="1"/>
  <c r="DB970" i="1"/>
  <c r="DB971" i="1"/>
  <c r="DB972" i="1"/>
  <c r="DB973" i="1"/>
  <c r="DB974" i="1"/>
  <c r="DB975" i="1"/>
  <c r="DB976" i="1"/>
  <c r="DB977" i="1"/>
  <c r="DB978" i="1"/>
  <c r="DB979" i="1"/>
  <c r="DB980" i="1"/>
  <c r="DB981" i="1"/>
  <c r="DB982" i="1"/>
  <c r="DB983" i="1"/>
  <c r="DB984" i="1"/>
  <c r="DB985" i="1"/>
  <c r="DB986" i="1"/>
  <c r="DB987" i="1"/>
  <c r="DB988" i="1"/>
  <c r="DB989" i="1"/>
  <c r="DB990" i="1"/>
  <c r="DB991" i="1"/>
  <c r="DB992" i="1"/>
  <c r="DB993" i="1"/>
  <c r="DB994" i="1"/>
  <c r="DB995" i="1"/>
  <c r="DB996" i="1"/>
  <c r="DB997" i="1"/>
  <c r="DB998" i="1"/>
  <c r="DB999" i="1"/>
  <c r="DB1000" i="1"/>
  <c r="DB1001" i="1"/>
  <c r="DB1002" i="1"/>
  <c r="DB1003" i="1"/>
  <c r="DB1004" i="1"/>
  <c r="DB1005" i="1"/>
  <c r="DB1006" i="1"/>
  <c r="DB1007" i="1"/>
  <c r="DB1008" i="1"/>
  <c r="DB1009" i="1"/>
  <c r="DB8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8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162" i="1"/>
  <c r="CS163" i="1"/>
  <c r="CS164" i="1"/>
  <c r="CS165" i="1"/>
  <c r="CS166" i="1"/>
  <c r="CS167" i="1"/>
  <c r="CS168" i="1"/>
  <c r="CS169" i="1"/>
  <c r="CS170" i="1"/>
  <c r="CS171" i="1"/>
  <c r="CS172" i="1"/>
  <c r="CS173" i="1"/>
  <c r="CS174" i="1"/>
  <c r="CS175" i="1"/>
  <c r="CS176" i="1"/>
  <c r="CS177" i="1"/>
  <c r="CS178" i="1"/>
  <c r="CS179" i="1"/>
  <c r="CS180" i="1"/>
  <c r="CS181" i="1"/>
  <c r="CS182" i="1"/>
  <c r="CS183" i="1"/>
  <c r="CS184" i="1"/>
  <c r="CS185" i="1"/>
  <c r="CS186" i="1"/>
  <c r="CS187" i="1"/>
  <c r="CS188" i="1"/>
  <c r="CS189" i="1"/>
  <c r="CS190" i="1"/>
  <c r="CS191" i="1"/>
  <c r="CS192" i="1"/>
  <c r="CS193" i="1"/>
  <c r="CS194" i="1"/>
  <c r="CS195" i="1"/>
  <c r="CS196" i="1"/>
  <c r="CS197" i="1"/>
  <c r="CS198" i="1"/>
  <c r="CS199" i="1"/>
  <c r="CS200" i="1"/>
  <c r="CS201" i="1"/>
  <c r="CS202" i="1"/>
  <c r="CS203" i="1"/>
  <c r="CS204" i="1"/>
  <c r="CS205" i="1"/>
  <c r="CS206" i="1"/>
  <c r="CS207" i="1"/>
  <c r="CS208" i="1"/>
  <c r="CS209" i="1"/>
  <c r="CS210" i="1"/>
  <c r="CS211" i="1"/>
  <c r="CS212" i="1"/>
  <c r="CS213" i="1"/>
  <c r="CS214" i="1"/>
  <c r="CS215" i="1"/>
  <c r="CS216" i="1"/>
  <c r="CS217" i="1"/>
  <c r="CS218" i="1"/>
  <c r="CS219" i="1"/>
  <c r="CS220" i="1"/>
  <c r="CS221" i="1"/>
  <c r="CS222" i="1"/>
  <c r="CS223" i="1"/>
  <c r="CS224" i="1"/>
  <c r="CS225" i="1"/>
  <c r="CS226" i="1"/>
  <c r="CS227" i="1"/>
  <c r="CS228" i="1"/>
  <c r="CS229" i="1"/>
  <c r="CS230" i="1"/>
  <c r="CS231" i="1"/>
  <c r="CS232" i="1"/>
  <c r="CS233" i="1"/>
  <c r="CS234" i="1"/>
  <c r="CS235" i="1"/>
  <c r="CS236" i="1"/>
  <c r="CS237" i="1"/>
  <c r="CS238" i="1"/>
  <c r="CS239" i="1"/>
  <c r="CS240" i="1"/>
  <c r="CS241" i="1"/>
  <c r="CS242" i="1"/>
  <c r="CS243" i="1"/>
  <c r="CS244" i="1"/>
  <c r="CS245" i="1"/>
  <c r="CS246" i="1"/>
  <c r="CS247" i="1"/>
  <c r="CS248" i="1"/>
  <c r="CS249" i="1"/>
  <c r="CS250" i="1"/>
  <c r="CS251" i="1"/>
  <c r="CS252" i="1"/>
  <c r="CS253" i="1"/>
  <c r="CS254" i="1"/>
  <c r="CS255" i="1"/>
  <c r="CS256" i="1"/>
  <c r="CS257" i="1"/>
  <c r="CS258" i="1"/>
  <c r="CS259" i="1"/>
  <c r="CS260" i="1"/>
  <c r="CS261" i="1"/>
  <c r="CS262" i="1"/>
  <c r="CS263" i="1"/>
  <c r="CS264" i="1"/>
  <c r="CS265" i="1"/>
  <c r="CS266" i="1"/>
  <c r="CS267" i="1"/>
  <c r="CS268" i="1"/>
  <c r="CS269" i="1"/>
  <c r="CS270" i="1"/>
  <c r="CS271" i="1"/>
  <c r="CS272" i="1"/>
  <c r="CS273" i="1"/>
  <c r="CS274" i="1"/>
  <c r="CS275" i="1"/>
  <c r="CS276" i="1"/>
  <c r="CS277" i="1"/>
  <c r="CS278" i="1"/>
  <c r="CS279" i="1"/>
  <c r="CS280" i="1"/>
  <c r="CS281" i="1"/>
  <c r="CS282" i="1"/>
  <c r="CS283" i="1"/>
  <c r="CS284" i="1"/>
  <c r="CS285" i="1"/>
  <c r="CS286" i="1"/>
  <c r="CS287" i="1"/>
  <c r="CS288" i="1"/>
  <c r="CS289" i="1"/>
  <c r="CS290" i="1"/>
  <c r="CS291" i="1"/>
  <c r="CS292" i="1"/>
  <c r="CS293" i="1"/>
  <c r="CS294" i="1"/>
  <c r="CS295" i="1"/>
  <c r="CS296" i="1"/>
  <c r="CS297" i="1"/>
  <c r="CS298" i="1"/>
  <c r="CS299" i="1"/>
  <c r="CS300" i="1"/>
  <c r="CS301" i="1"/>
  <c r="CS302" i="1"/>
  <c r="CS303" i="1"/>
  <c r="CS304" i="1"/>
  <c r="CS305" i="1"/>
  <c r="CS306" i="1"/>
  <c r="CS307" i="1"/>
  <c r="CS308" i="1"/>
  <c r="CS309" i="1"/>
  <c r="CS310" i="1"/>
  <c r="CS311" i="1"/>
  <c r="CS312" i="1"/>
  <c r="CS313" i="1"/>
  <c r="CS314" i="1"/>
  <c r="CS315" i="1"/>
  <c r="CS316" i="1"/>
  <c r="CS317" i="1"/>
  <c r="CS318" i="1"/>
  <c r="CS319" i="1"/>
  <c r="CS320" i="1"/>
  <c r="CS321" i="1"/>
  <c r="CS322" i="1"/>
  <c r="CS323" i="1"/>
  <c r="CS324" i="1"/>
  <c r="CS325" i="1"/>
  <c r="CS326" i="1"/>
  <c r="CS327" i="1"/>
  <c r="CS328" i="1"/>
  <c r="CS329" i="1"/>
  <c r="CS330" i="1"/>
  <c r="CS331" i="1"/>
  <c r="CS332" i="1"/>
  <c r="CS333" i="1"/>
  <c r="CS334" i="1"/>
  <c r="CS335" i="1"/>
  <c r="CS336" i="1"/>
  <c r="CS337" i="1"/>
  <c r="CS338" i="1"/>
  <c r="CS339" i="1"/>
  <c r="CS340" i="1"/>
  <c r="CS341" i="1"/>
  <c r="CS342" i="1"/>
  <c r="CS343" i="1"/>
  <c r="CS344" i="1"/>
  <c r="CS345" i="1"/>
  <c r="CS346" i="1"/>
  <c r="CS347" i="1"/>
  <c r="CS348" i="1"/>
  <c r="CS349" i="1"/>
  <c r="CS350" i="1"/>
  <c r="CS351" i="1"/>
  <c r="CS352" i="1"/>
  <c r="CS353" i="1"/>
  <c r="CS354" i="1"/>
  <c r="CS355" i="1"/>
  <c r="CS356" i="1"/>
  <c r="CS357" i="1"/>
  <c r="CS358" i="1"/>
  <c r="CS359" i="1"/>
  <c r="CS360" i="1"/>
  <c r="CS361" i="1"/>
  <c r="CS362" i="1"/>
  <c r="CS363" i="1"/>
  <c r="CS364" i="1"/>
  <c r="CS365" i="1"/>
  <c r="CS366" i="1"/>
  <c r="CS367" i="1"/>
  <c r="CS368" i="1"/>
  <c r="CS369" i="1"/>
  <c r="CS370" i="1"/>
  <c r="CS371" i="1"/>
  <c r="CS372" i="1"/>
  <c r="CS373" i="1"/>
  <c r="CS374" i="1"/>
  <c r="CS375" i="1"/>
  <c r="CS376" i="1"/>
  <c r="CS377" i="1"/>
  <c r="CS378" i="1"/>
  <c r="CS379" i="1"/>
  <c r="CS380" i="1"/>
  <c r="CS381" i="1"/>
  <c r="CS382" i="1"/>
  <c r="CS383" i="1"/>
  <c r="CS384" i="1"/>
  <c r="CS385" i="1"/>
  <c r="CS386" i="1"/>
  <c r="CS387" i="1"/>
  <c r="CS388" i="1"/>
  <c r="CS389" i="1"/>
  <c r="CS390" i="1"/>
  <c r="CS391" i="1"/>
  <c r="CS392" i="1"/>
  <c r="CS393" i="1"/>
  <c r="CS394" i="1"/>
  <c r="CS395" i="1"/>
  <c r="CS396" i="1"/>
  <c r="CS397" i="1"/>
  <c r="CS398" i="1"/>
  <c r="CS399" i="1"/>
  <c r="CS400" i="1"/>
  <c r="CS401" i="1"/>
  <c r="CS402" i="1"/>
  <c r="CS403" i="1"/>
  <c r="CS404" i="1"/>
  <c r="CS405" i="1"/>
  <c r="CS406" i="1"/>
  <c r="CS407" i="1"/>
  <c r="CS408" i="1"/>
  <c r="CS409" i="1"/>
  <c r="CS410" i="1"/>
  <c r="CS411" i="1"/>
  <c r="CS412" i="1"/>
  <c r="CS413" i="1"/>
  <c r="CS414" i="1"/>
  <c r="CS415" i="1"/>
  <c r="CS416" i="1"/>
  <c r="CS417" i="1"/>
  <c r="CS418" i="1"/>
  <c r="CS419" i="1"/>
  <c r="CS420" i="1"/>
  <c r="CS421" i="1"/>
  <c r="CS422" i="1"/>
  <c r="CS423" i="1"/>
  <c r="CS424" i="1"/>
  <c r="CS425" i="1"/>
  <c r="CS426" i="1"/>
  <c r="CS427" i="1"/>
  <c r="CS428" i="1"/>
  <c r="CS429" i="1"/>
  <c r="CS430" i="1"/>
  <c r="CS431" i="1"/>
  <c r="CS432" i="1"/>
  <c r="CS433" i="1"/>
  <c r="CS434" i="1"/>
  <c r="CS435" i="1"/>
  <c r="CS436" i="1"/>
  <c r="CS437" i="1"/>
  <c r="CS438" i="1"/>
  <c r="CS439" i="1"/>
  <c r="CS440" i="1"/>
  <c r="CS441" i="1"/>
  <c r="CS442" i="1"/>
  <c r="CS443" i="1"/>
  <c r="CS444" i="1"/>
  <c r="CS445" i="1"/>
  <c r="CS446" i="1"/>
  <c r="CS447" i="1"/>
  <c r="CS448" i="1"/>
  <c r="CS449" i="1"/>
  <c r="CS450" i="1"/>
  <c r="CS451" i="1"/>
  <c r="CS452" i="1"/>
  <c r="CS453" i="1"/>
  <c r="CS454" i="1"/>
  <c r="CS455" i="1"/>
  <c r="CS456" i="1"/>
  <c r="CS457" i="1"/>
  <c r="CS458" i="1"/>
  <c r="CS459" i="1"/>
  <c r="CS460" i="1"/>
  <c r="CS461" i="1"/>
  <c r="CS462" i="1"/>
  <c r="CS463" i="1"/>
  <c r="CS464" i="1"/>
  <c r="CS465" i="1"/>
  <c r="CS466" i="1"/>
  <c r="CS467" i="1"/>
  <c r="CS468" i="1"/>
  <c r="CS469" i="1"/>
  <c r="CS470" i="1"/>
  <c r="CS471" i="1"/>
  <c r="CS472" i="1"/>
  <c r="CS473" i="1"/>
  <c r="CS474" i="1"/>
  <c r="CS475" i="1"/>
  <c r="CS476" i="1"/>
  <c r="CS477" i="1"/>
  <c r="CS478" i="1"/>
  <c r="CS479" i="1"/>
  <c r="CS480" i="1"/>
  <c r="CS481" i="1"/>
  <c r="CS482" i="1"/>
  <c r="CS483" i="1"/>
  <c r="CS484" i="1"/>
  <c r="CS485" i="1"/>
  <c r="CS486" i="1"/>
  <c r="CS487" i="1"/>
  <c r="CS488" i="1"/>
  <c r="CS489" i="1"/>
  <c r="CS490" i="1"/>
  <c r="CS491" i="1"/>
  <c r="CS492" i="1"/>
  <c r="CS493" i="1"/>
  <c r="CS494" i="1"/>
  <c r="CS495" i="1"/>
  <c r="CS496" i="1"/>
  <c r="CS497" i="1"/>
  <c r="CS498" i="1"/>
  <c r="CS499" i="1"/>
  <c r="CS500" i="1"/>
  <c r="CS501" i="1"/>
  <c r="CS502" i="1"/>
  <c r="CS503" i="1"/>
  <c r="CS504" i="1"/>
  <c r="CS505" i="1"/>
  <c r="CS506" i="1"/>
  <c r="CS507" i="1"/>
  <c r="CS508" i="1"/>
  <c r="CS509" i="1"/>
  <c r="CS510" i="1"/>
  <c r="CS511" i="1"/>
  <c r="CS512" i="1"/>
  <c r="CS513" i="1"/>
  <c r="CS514" i="1"/>
  <c r="CS515" i="1"/>
  <c r="CS516" i="1"/>
  <c r="CS517" i="1"/>
  <c r="CS518" i="1"/>
  <c r="CS519" i="1"/>
  <c r="CS520" i="1"/>
  <c r="CS521" i="1"/>
  <c r="CS522" i="1"/>
  <c r="CS523" i="1"/>
  <c r="CS524" i="1"/>
  <c r="CS525" i="1"/>
  <c r="CS526" i="1"/>
  <c r="CS527" i="1"/>
  <c r="CS528" i="1"/>
  <c r="CS529" i="1"/>
  <c r="CS530" i="1"/>
  <c r="CS531" i="1"/>
  <c r="CS532" i="1"/>
  <c r="CS533" i="1"/>
  <c r="CS534" i="1"/>
  <c r="CS535" i="1"/>
  <c r="CS536" i="1"/>
  <c r="CS537" i="1"/>
  <c r="CS538" i="1"/>
  <c r="CS539" i="1"/>
  <c r="CS540" i="1"/>
  <c r="CS541" i="1"/>
  <c r="CS542" i="1"/>
  <c r="CS543" i="1"/>
  <c r="CS544" i="1"/>
  <c r="CS545" i="1"/>
  <c r="CS546" i="1"/>
  <c r="CS547" i="1"/>
  <c r="CS548" i="1"/>
  <c r="CS549" i="1"/>
  <c r="CS550" i="1"/>
  <c r="CS551" i="1"/>
  <c r="CS552" i="1"/>
  <c r="CS553" i="1"/>
  <c r="CS554" i="1"/>
  <c r="CS555" i="1"/>
  <c r="CS556" i="1"/>
  <c r="CS557" i="1"/>
  <c r="CS558" i="1"/>
  <c r="CS559" i="1"/>
  <c r="CS560" i="1"/>
  <c r="CS561" i="1"/>
  <c r="CS562" i="1"/>
  <c r="CS563" i="1"/>
  <c r="CS564" i="1"/>
  <c r="CS565" i="1"/>
  <c r="CS566" i="1"/>
  <c r="CS567" i="1"/>
  <c r="CS568" i="1"/>
  <c r="CS569" i="1"/>
  <c r="CS570" i="1"/>
  <c r="CS571" i="1"/>
  <c r="CS572" i="1"/>
  <c r="CS573" i="1"/>
  <c r="CS574" i="1"/>
  <c r="CS575" i="1"/>
  <c r="CS576" i="1"/>
  <c r="CS577" i="1"/>
  <c r="CS578" i="1"/>
  <c r="CS579" i="1"/>
  <c r="CS580" i="1"/>
  <c r="CS581" i="1"/>
  <c r="CS582" i="1"/>
  <c r="CS583" i="1"/>
  <c r="CS584" i="1"/>
  <c r="CS585" i="1"/>
  <c r="CS586" i="1"/>
  <c r="CS587" i="1"/>
  <c r="CS588" i="1"/>
  <c r="CS589" i="1"/>
  <c r="CS590" i="1"/>
  <c r="CS591" i="1"/>
  <c r="CS592" i="1"/>
  <c r="CS593" i="1"/>
  <c r="CS594" i="1"/>
  <c r="CS595" i="1"/>
  <c r="CS596" i="1"/>
  <c r="CS597" i="1"/>
  <c r="CS598" i="1"/>
  <c r="CS599" i="1"/>
  <c r="CS600" i="1"/>
  <c r="CS601" i="1"/>
  <c r="CS602" i="1"/>
  <c r="CS603" i="1"/>
  <c r="CS604" i="1"/>
  <c r="CS605" i="1"/>
  <c r="CS606" i="1"/>
  <c r="CS607" i="1"/>
  <c r="CS608" i="1"/>
  <c r="CS609" i="1"/>
  <c r="CS610" i="1"/>
  <c r="CS611" i="1"/>
  <c r="CS612" i="1"/>
  <c r="CS613" i="1"/>
  <c r="CS614" i="1"/>
  <c r="CS615" i="1"/>
  <c r="CS616" i="1"/>
  <c r="CS617" i="1"/>
  <c r="CS618" i="1"/>
  <c r="CS619" i="1"/>
  <c r="CS620" i="1"/>
  <c r="CS621" i="1"/>
  <c r="CS622" i="1"/>
  <c r="CS623" i="1"/>
  <c r="CS624" i="1"/>
  <c r="CS625" i="1"/>
  <c r="CS626" i="1"/>
  <c r="CS627" i="1"/>
  <c r="CS628" i="1"/>
  <c r="CS629" i="1"/>
  <c r="CS630" i="1"/>
  <c r="CS631" i="1"/>
  <c r="CS632" i="1"/>
  <c r="CS633" i="1"/>
  <c r="CS634" i="1"/>
  <c r="CS635" i="1"/>
  <c r="CS636" i="1"/>
  <c r="CS637" i="1"/>
  <c r="CS638" i="1"/>
  <c r="CS639" i="1"/>
  <c r="CS640" i="1"/>
  <c r="CS641" i="1"/>
  <c r="CS642" i="1"/>
  <c r="CS643" i="1"/>
  <c r="CS644" i="1"/>
  <c r="CS645" i="1"/>
  <c r="CS646" i="1"/>
  <c r="CS647" i="1"/>
  <c r="CS648" i="1"/>
  <c r="CS649" i="1"/>
  <c r="CS650" i="1"/>
  <c r="CS651" i="1"/>
  <c r="CS652" i="1"/>
  <c r="CS653" i="1"/>
  <c r="CS654" i="1"/>
  <c r="CS655" i="1"/>
  <c r="CS656" i="1"/>
  <c r="CS657" i="1"/>
  <c r="CS658" i="1"/>
  <c r="CS659" i="1"/>
  <c r="CS660" i="1"/>
  <c r="CS661" i="1"/>
  <c r="CS662" i="1"/>
  <c r="CS663" i="1"/>
  <c r="CS664" i="1"/>
  <c r="CS665" i="1"/>
  <c r="CS666" i="1"/>
  <c r="CS667" i="1"/>
  <c r="CS668" i="1"/>
  <c r="CS669" i="1"/>
  <c r="CS670" i="1"/>
  <c r="CS671" i="1"/>
  <c r="CS672" i="1"/>
  <c r="CS673" i="1"/>
  <c r="CS674" i="1"/>
  <c r="CS675" i="1"/>
  <c r="CS676" i="1"/>
  <c r="CS677" i="1"/>
  <c r="CS678" i="1"/>
  <c r="CS679" i="1"/>
  <c r="CS680" i="1"/>
  <c r="CS681" i="1"/>
  <c r="CS682" i="1"/>
  <c r="CS683" i="1"/>
  <c r="CS684" i="1"/>
  <c r="CS685" i="1"/>
  <c r="CS686" i="1"/>
  <c r="CS687" i="1"/>
  <c r="CS688" i="1"/>
  <c r="CS689" i="1"/>
  <c r="CS690" i="1"/>
  <c r="CS691" i="1"/>
  <c r="CS692" i="1"/>
  <c r="CS693" i="1"/>
  <c r="CS694" i="1"/>
  <c r="CS695" i="1"/>
  <c r="CS696" i="1"/>
  <c r="CS697" i="1"/>
  <c r="CS698" i="1"/>
  <c r="CS699" i="1"/>
  <c r="CS700" i="1"/>
  <c r="CS701" i="1"/>
  <c r="CS702" i="1"/>
  <c r="CS703" i="1"/>
  <c r="CS704" i="1"/>
  <c r="CS705" i="1"/>
  <c r="CS706" i="1"/>
  <c r="CS707" i="1"/>
  <c r="CS708" i="1"/>
  <c r="CS709" i="1"/>
  <c r="CS710" i="1"/>
  <c r="CS711" i="1"/>
  <c r="CS712" i="1"/>
  <c r="CS713" i="1"/>
  <c r="CS714" i="1"/>
  <c r="CS715" i="1"/>
  <c r="CS716" i="1"/>
  <c r="CS717" i="1"/>
  <c r="CS718" i="1"/>
  <c r="CS719" i="1"/>
  <c r="CS720" i="1"/>
  <c r="CS721" i="1"/>
  <c r="CS722" i="1"/>
  <c r="CS723" i="1"/>
  <c r="CS724" i="1"/>
  <c r="CS725" i="1"/>
  <c r="CS726" i="1"/>
  <c r="CS727" i="1"/>
  <c r="CS728" i="1"/>
  <c r="CS729" i="1"/>
  <c r="CS730" i="1"/>
  <c r="CS731" i="1"/>
  <c r="CS732" i="1"/>
  <c r="CS733" i="1"/>
  <c r="CS734" i="1"/>
  <c r="CS735" i="1"/>
  <c r="CS736" i="1"/>
  <c r="CS737" i="1"/>
  <c r="CS738" i="1"/>
  <c r="CS739" i="1"/>
  <c r="CS740" i="1"/>
  <c r="CS741" i="1"/>
  <c r="CS742" i="1"/>
  <c r="CS743" i="1"/>
  <c r="CS744" i="1"/>
  <c r="CS745" i="1"/>
  <c r="CS746" i="1"/>
  <c r="CS747" i="1"/>
  <c r="CS748" i="1"/>
  <c r="CS749" i="1"/>
  <c r="CS750" i="1"/>
  <c r="CS751" i="1"/>
  <c r="CS752" i="1"/>
  <c r="CS753" i="1"/>
  <c r="CS754" i="1"/>
  <c r="CS755" i="1"/>
  <c r="CS756" i="1"/>
  <c r="CS757" i="1"/>
  <c r="CS758" i="1"/>
  <c r="CS759" i="1"/>
  <c r="CS760" i="1"/>
  <c r="CS761" i="1"/>
  <c r="CS762" i="1"/>
  <c r="CS763" i="1"/>
  <c r="CS764" i="1"/>
  <c r="CS765" i="1"/>
  <c r="CS766" i="1"/>
  <c r="CS767" i="1"/>
  <c r="CS768" i="1"/>
  <c r="CS769" i="1"/>
  <c r="CS770" i="1"/>
  <c r="CS771" i="1"/>
  <c r="CS772" i="1"/>
  <c r="CS773" i="1"/>
  <c r="CS774" i="1"/>
  <c r="CS775" i="1"/>
  <c r="CS776" i="1"/>
  <c r="CS777" i="1"/>
  <c r="CS778" i="1"/>
  <c r="CS779" i="1"/>
  <c r="CS780" i="1"/>
  <c r="CS781" i="1"/>
  <c r="CS782" i="1"/>
  <c r="CS783" i="1"/>
  <c r="CS784" i="1"/>
  <c r="CS785" i="1"/>
  <c r="CS786" i="1"/>
  <c r="CS787" i="1"/>
  <c r="CS788" i="1"/>
  <c r="CS789" i="1"/>
  <c r="CS790" i="1"/>
  <c r="CS791" i="1"/>
  <c r="CS792" i="1"/>
  <c r="CS793" i="1"/>
  <c r="CS794" i="1"/>
  <c r="CS795" i="1"/>
  <c r="CS796" i="1"/>
  <c r="CS797" i="1"/>
  <c r="CS798" i="1"/>
  <c r="CS799" i="1"/>
  <c r="CS800" i="1"/>
  <c r="CS801" i="1"/>
  <c r="CS802" i="1"/>
  <c r="CS803" i="1"/>
  <c r="CS804" i="1"/>
  <c r="CS805" i="1"/>
  <c r="CS806" i="1"/>
  <c r="CS807" i="1"/>
  <c r="CS808" i="1"/>
  <c r="CS809" i="1"/>
  <c r="CS810" i="1"/>
  <c r="CS811" i="1"/>
  <c r="CS812" i="1"/>
  <c r="CS813" i="1"/>
  <c r="CS814" i="1"/>
  <c r="CS815" i="1"/>
  <c r="CS816" i="1"/>
  <c r="CS817" i="1"/>
  <c r="CS818" i="1"/>
  <c r="CS819" i="1"/>
  <c r="CS820" i="1"/>
  <c r="CS821" i="1"/>
  <c r="CS822" i="1"/>
  <c r="CS823" i="1"/>
  <c r="CS824" i="1"/>
  <c r="CS825" i="1"/>
  <c r="CS826" i="1"/>
  <c r="CS827" i="1"/>
  <c r="CS828" i="1"/>
  <c r="CS829" i="1"/>
  <c r="CS830" i="1"/>
  <c r="CS831" i="1"/>
  <c r="CS832" i="1"/>
  <c r="CS833" i="1"/>
  <c r="CS834" i="1"/>
  <c r="CS835" i="1"/>
  <c r="CS836" i="1"/>
  <c r="CS837" i="1"/>
  <c r="CS838" i="1"/>
  <c r="CS839" i="1"/>
  <c r="CS840" i="1"/>
  <c r="CS841" i="1"/>
  <c r="CS842" i="1"/>
  <c r="CS843" i="1"/>
  <c r="CS844" i="1"/>
  <c r="CS845" i="1"/>
  <c r="CS846" i="1"/>
  <c r="CS847" i="1"/>
  <c r="CS848" i="1"/>
  <c r="CS849" i="1"/>
  <c r="CS850" i="1"/>
  <c r="CS851" i="1"/>
  <c r="CS852" i="1"/>
  <c r="CS853" i="1"/>
  <c r="CS854" i="1"/>
  <c r="CS855" i="1"/>
  <c r="CS856" i="1"/>
  <c r="CS857" i="1"/>
  <c r="CS858" i="1"/>
  <c r="CS859" i="1"/>
  <c r="CS860" i="1"/>
  <c r="CS861" i="1"/>
  <c r="CS862" i="1"/>
  <c r="CS863" i="1"/>
  <c r="CS864" i="1"/>
  <c r="CS865" i="1"/>
  <c r="CS866" i="1"/>
  <c r="CS867" i="1"/>
  <c r="CS868" i="1"/>
  <c r="CS869" i="1"/>
  <c r="CS870" i="1"/>
  <c r="CS871" i="1"/>
  <c r="CS872" i="1"/>
  <c r="CS873" i="1"/>
  <c r="CS874" i="1"/>
  <c r="CS875" i="1"/>
  <c r="CS876" i="1"/>
  <c r="CS877" i="1"/>
  <c r="CS878" i="1"/>
  <c r="CS879" i="1"/>
  <c r="CS880" i="1"/>
  <c r="CS881" i="1"/>
  <c r="CS882" i="1"/>
  <c r="CS883" i="1"/>
  <c r="CS884" i="1"/>
  <c r="CS885" i="1"/>
  <c r="CS886" i="1"/>
  <c r="CS887" i="1"/>
  <c r="CS888" i="1"/>
  <c r="CS889" i="1"/>
  <c r="CS890" i="1"/>
  <c r="CS891" i="1"/>
  <c r="CS892" i="1"/>
  <c r="CS893" i="1"/>
  <c r="CS894" i="1"/>
  <c r="CS895" i="1"/>
  <c r="CS896" i="1"/>
  <c r="CS897" i="1"/>
  <c r="CS898" i="1"/>
  <c r="CS899" i="1"/>
  <c r="CS900" i="1"/>
  <c r="CS901" i="1"/>
  <c r="CS902" i="1"/>
  <c r="CS903" i="1"/>
  <c r="CS904" i="1"/>
  <c r="CS905" i="1"/>
  <c r="CS906" i="1"/>
  <c r="CS907" i="1"/>
  <c r="CS908" i="1"/>
  <c r="CS909" i="1"/>
  <c r="CS910" i="1"/>
  <c r="CS911" i="1"/>
  <c r="CS912" i="1"/>
  <c r="CS913" i="1"/>
  <c r="CS914" i="1"/>
  <c r="CS915" i="1"/>
  <c r="CS916" i="1"/>
  <c r="CS917" i="1"/>
  <c r="CS918" i="1"/>
  <c r="CS919" i="1"/>
  <c r="CS920" i="1"/>
  <c r="CS921" i="1"/>
  <c r="CS922" i="1"/>
  <c r="CS923" i="1"/>
  <c r="CS924" i="1"/>
  <c r="CS925" i="1"/>
  <c r="CS926" i="1"/>
  <c r="CS927" i="1"/>
  <c r="CS928" i="1"/>
  <c r="CS929" i="1"/>
  <c r="CS930" i="1"/>
  <c r="CS931" i="1"/>
  <c r="CS932" i="1"/>
  <c r="CS933" i="1"/>
  <c r="CS934" i="1"/>
  <c r="CS935" i="1"/>
  <c r="CS936" i="1"/>
  <c r="CS937" i="1"/>
  <c r="CS938" i="1"/>
  <c r="CS939" i="1"/>
  <c r="CS940" i="1"/>
  <c r="CS941" i="1"/>
  <c r="CS942" i="1"/>
  <c r="CS943" i="1"/>
  <c r="CS944" i="1"/>
  <c r="CS945" i="1"/>
  <c r="CS946" i="1"/>
  <c r="CS947" i="1"/>
  <c r="CS948" i="1"/>
  <c r="CS949" i="1"/>
  <c r="CS950" i="1"/>
  <c r="CS951" i="1"/>
  <c r="CS952" i="1"/>
  <c r="CS953" i="1"/>
  <c r="CS954" i="1"/>
  <c r="CS955" i="1"/>
  <c r="CS956" i="1"/>
  <c r="CS957" i="1"/>
  <c r="CS958" i="1"/>
  <c r="CS959" i="1"/>
  <c r="CS960" i="1"/>
  <c r="CS961" i="1"/>
  <c r="CS962" i="1"/>
  <c r="CS963" i="1"/>
  <c r="CS964" i="1"/>
  <c r="CS965" i="1"/>
  <c r="CS966" i="1"/>
  <c r="CS967" i="1"/>
  <c r="CS968" i="1"/>
  <c r="CS969" i="1"/>
  <c r="CS970" i="1"/>
  <c r="CS971" i="1"/>
  <c r="CS972" i="1"/>
  <c r="CS973" i="1"/>
  <c r="CS974" i="1"/>
  <c r="CS975" i="1"/>
  <c r="CS976" i="1"/>
  <c r="CS977" i="1"/>
  <c r="CS978" i="1"/>
  <c r="CS979" i="1"/>
  <c r="CS980" i="1"/>
  <c r="CS981" i="1"/>
  <c r="CS982" i="1"/>
  <c r="CS983" i="1"/>
  <c r="CS984" i="1"/>
  <c r="CS985" i="1"/>
  <c r="CS986" i="1"/>
  <c r="CS987" i="1"/>
  <c r="CS988" i="1"/>
  <c r="CS989" i="1"/>
  <c r="CS990" i="1"/>
  <c r="CS991" i="1"/>
  <c r="CS992" i="1"/>
  <c r="CS993" i="1"/>
  <c r="CS994" i="1"/>
  <c r="CS995" i="1"/>
  <c r="CS996" i="1"/>
  <c r="CS997" i="1"/>
  <c r="CS998" i="1"/>
  <c r="CS999" i="1"/>
  <c r="CS1000" i="1"/>
  <c r="CS1001" i="1"/>
  <c r="CS1002" i="1"/>
  <c r="CS1003" i="1"/>
  <c r="CS1004" i="1"/>
  <c r="CS1005" i="1"/>
  <c r="CS1006" i="1"/>
  <c r="CS1007" i="1"/>
  <c r="CS1008" i="1"/>
  <c r="CS1009" i="1"/>
  <c r="CS8" i="1"/>
  <c r="CQ8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O145" i="1"/>
  <c r="CO146" i="1"/>
  <c r="CO147" i="1"/>
  <c r="CO148" i="1"/>
  <c r="CO149" i="1"/>
  <c r="CO150" i="1"/>
  <c r="CO151" i="1"/>
  <c r="CO152" i="1"/>
  <c r="CO153" i="1"/>
  <c r="CO154" i="1"/>
  <c r="CO155" i="1"/>
  <c r="CO156" i="1"/>
  <c r="CO157" i="1"/>
  <c r="CO158" i="1"/>
  <c r="CO159" i="1"/>
  <c r="CO160" i="1"/>
  <c r="CO161" i="1"/>
  <c r="CO162" i="1"/>
  <c r="CO163" i="1"/>
  <c r="CO164" i="1"/>
  <c r="CO165" i="1"/>
  <c r="CO166" i="1"/>
  <c r="CO167" i="1"/>
  <c r="CO168" i="1"/>
  <c r="CO169" i="1"/>
  <c r="CO170" i="1"/>
  <c r="CO171" i="1"/>
  <c r="CO172" i="1"/>
  <c r="CO173" i="1"/>
  <c r="CO174" i="1"/>
  <c r="CO175" i="1"/>
  <c r="CO176" i="1"/>
  <c r="CO177" i="1"/>
  <c r="CO178" i="1"/>
  <c r="CO179" i="1"/>
  <c r="CO180" i="1"/>
  <c r="CO181" i="1"/>
  <c r="CO182" i="1"/>
  <c r="CO183" i="1"/>
  <c r="CO184" i="1"/>
  <c r="CO185" i="1"/>
  <c r="CO186" i="1"/>
  <c r="CO187" i="1"/>
  <c r="CO188" i="1"/>
  <c r="CO189" i="1"/>
  <c r="CO190" i="1"/>
  <c r="CO191" i="1"/>
  <c r="CO192" i="1"/>
  <c r="CO193" i="1"/>
  <c r="CO194" i="1"/>
  <c r="CO195" i="1"/>
  <c r="CO196" i="1"/>
  <c r="CO197" i="1"/>
  <c r="CO198" i="1"/>
  <c r="CO199" i="1"/>
  <c r="CO200" i="1"/>
  <c r="CO201" i="1"/>
  <c r="CO202" i="1"/>
  <c r="CO203" i="1"/>
  <c r="CO204" i="1"/>
  <c r="CO205" i="1"/>
  <c r="CO206" i="1"/>
  <c r="CO207" i="1"/>
  <c r="CO208" i="1"/>
  <c r="CO209" i="1"/>
  <c r="CO210" i="1"/>
  <c r="CO211" i="1"/>
  <c r="CO212" i="1"/>
  <c r="CO213" i="1"/>
  <c r="CO214" i="1"/>
  <c r="CO215" i="1"/>
  <c r="CO216" i="1"/>
  <c r="CO217" i="1"/>
  <c r="CO218" i="1"/>
  <c r="CO219" i="1"/>
  <c r="CO220" i="1"/>
  <c r="CO221" i="1"/>
  <c r="CO222" i="1"/>
  <c r="CO223" i="1"/>
  <c r="CO224" i="1"/>
  <c r="CO225" i="1"/>
  <c r="CO226" i="1"/>
  <c r="CO227" i="1"/>
  <c r="CO228" i="1"/>
  <c r="CO229" i="1"/>
  <c r="CO230" i="1"/>
  <c r="CO231" i="1"/>
  <c r="CO232" i="1"/>
  <c r="CO233" i="1"/>
  <c r="CO234" i="1"/>
  <c r="CO235" i="1"/>
  <c r="CO236" i="1"/>
  <c r="CO237" i="1"/>
  <c r="CO238" i="1"/>
  <c r="CO239" i="1"/>
  <c r="CO240" i="1"/>
  <c r="CO241" i="1"/>
  <c r="CO242" i="1"/>
  <c r="CO243" i="1"/>
  <c r="CO244" i="1"/>
  <c r="CO245" i="1"/>
  <c r="CO246" i="1"/>
  <c r="CO247" i="1"/>
  <c r="CO248" i="1"/>
  <c r="CO249" i="1"/>
  <c r="CO250" i="1"/>
  <c r="CO251" i="1"/>
  <c r="CO252" i="1"/>
  <c r="CO253" i="1"/>
  <c r="CO254" i="1"/>
  <c r="CO255" i="1"/>
  <c r="CO256" i="1"/>
  <c r="CO257" i="1"/>
  <c r="CO258" i="1"/>
  <c r="CO259" i="1"/>
  <c r="CO260" i="1"/>
  <c r="CO261" i="1"/>
  <c r="CO262" i="1"/>
  <c r="CO263" i="1"/>
  <c r="CO264" i="1"/>
  <c r="CO265" i="1"/>
  <c r="CO266" i="1"/>
  <c r="CO267" i="1"/>
  <c r="CO268" i="1"/>
  <c r="CO269" i="1"/>
  <c r="CO270" i="1"/>
  <c r="CO271" i="1"/>
  <c r="CO272" i="1"/>
  <c r="CO273" i="1"/>
  <c r="CO274" i="1"/>
  <c r="CO275" i="1"/>
  <c r="CO276" i="1"/>
  <c r="CO277" i="1"/>
  <c r="CO278" i="1"/>
  <c r="CO279" i="1"/>
  <c r="CO280" i="1"/>
  <c r="CO281" i="1"/>
  <c r="CO282" i="1"/>
  <c r="CO283" i="1"/>
  <c r="CO284" i="1"/>
  <c r="CO285" i="1"/>
  <c r="CO286" i="1"/>
  <c r="CO287" i="1"/>
  <c r="CO288" i="1"/>
  <c r="CO289" i="1"/>
  <c r="CO290" i="1"/>
  <c r="CO291" i="1"/>
  <c r="CO292" i="1"/>
  <c r="CO293" i="1"/>
  <c r="CO294" i="1"/>
  <c r="CO295" i="1"/>
  <c r="CO296" i="1"/>
  <c r="CO297" i="1"/>
  <c r="CO298" i="1"/>
  <c r="CO299" i="1"/>
  <c r="CO300" i="1"/>
  <c r="CO301" i="1"/>
  <c r="CO302" i="1"/>
  <c r="CO303" i="1"/>
  <c r="CO304" i="1"/>
  <c r="CO305" i="1"/>
  <c r="CO306" i="1"/>
  <c r="CO307" i="1"/>
  <c r="CO308" i="1"/>
  <c r="CO309" i="1"/>
  <c r="CO310" i="1"/>
  <c r="CO311" i="1"/>
  <c r="CO312" i="1"/>
  <c r="CO313" i="1"/>
  <c r="CO314" i="1"/>
  <c r="CO315" i="1"/>
  <c r="CO316" i="1"/>
  <c r="CO317" i="1"/>
  <c r="CO318" i="1"/>
  <c r="CO319" i="1"/>
  <c r="CO320" i="1"/>
  <c r="CO321" i="1"/>
  <c r="CO322" i="1"/>
  <c r="CO323" i="1"/>
  <c r="CO324" i="1"/>
  <c r="CO325" i="1"/>
  <c r="CO326" i="1"/>
  <c r="CO327" i="1"/>
  <c r="CO328" i="1"/>
  <c r="CO329" i="1"/>
  <c r="CO330" i="1"/>
  <c r="CO331" i="1"/>
  <c r="CO332" i="1"/>
  <c r="CO333" i="1"/>
  <c r="CO334" i="1"/>
  <c r="CO335" i="1"/>
  <c r="CO336" i="1"/>
  <c r="CO337" i="1"/>
  <c r="CO338" i="1"/>
  <c r="CO339" i="1"/>
  <c r="CO340" i="1"/>
  <c r="CO341" i="1"/>
  <c r="CO342" i="1"/>
  <c r="CO343" i="1"/>
  <c r="CO344" i="1"/>
  <c r="CO345" i="1"/>
  <c r="CO346" i="1"/>
  <c r="CO347" i="1"/>
  <c r="CO348" i="1"/>
  <c r="CO349" i="1"/>
  <c r="CO350" i="1"/>
  <c r="CO351" i="1"/>
  <c r="CO352" i="1"/>
  <c r="CO353" i="1"/>
  <c r="CO354" i="1"/>
  <c r="CO355" i="1"/>
  <c r="CO356" i="1"/>
  <c r="CO357" i="1"/>
  <c r="CO358" i="1"/>
  <c r="CO359" i="1"/>
  <c r="CO360" i="1"/>
  <c r="CO361" i="1"/>
  <c r="CO362" i="1"/>
  <c r="CO363" i="1"/>
  <c r="CO364" i="1"/>
  <c r="CO365" i="1"/>
  <c r="CO366" i="1"/>
  <c r="CO367" i="1"/>
  <c r="CO368" i="1"/>
  <c r="CO369" i="1"/>
  <c r="CO370" i="1"/>
  <c r="CO371" i="1"/>
  <c r="CO372" i="1"/>
  <c r="CO373" i="1"/>
  <c r="CO374" i="1"/>
  <c r="CO375" i="1"/>
  <c r="CO376" i="1"/>
  <c r="CO377" i="1"/>
  <c r="CO378" i="1"/>
  <c r="CO379" i="1"/>
  <c r="CO380" i="1"/>
  <c r="CO381" i="1"/>
  <c r="CO382" i="1"/>
  <c r="CO383" i="1"/>
  <c r="CO384" i="1"/>
  <c r="CO385" i="1"/>
  <c r="CO386" i="1"/>
  <c r="CO387" i="1"/>
  <c r="CO388" i="1"/>
  <c r="CO389" i="1"/>
  <c r="CO390" i="1"/>
  <c r="CO391" i="1"/>
  <c r="CO392" i="1"/>
  <c r="CO393" i="1"/>
  <c r="CO394" i="1"/>
  <c r="CO395" i="1"/>
  <c r="CO396" i="1"/>
  <c r="CO397" i="1"/>
  <c r="CO398" i="1"/>
  <c r="CO399" i="1"/>
  <c r="CO400" i="1"/>
  <c r="CO401" i="1"/>
  <c r="CO402" i="1"/>
  <c r="CO403" i="1"/>
  <c r="CO404" i="1"/>
  <c r="CO405" i="1"/>
  <c r="CO406" i="1"/>
  <c r="CO407" i="1"/>
  <c r="CO408" i="1"/>
  <c r="CO409" i="1"/>
  <c r="CO410" i="1"/>
  <c r="CO411" i="1"/>
  <c r="CO412" i="1"/>
  <c r="CO413" i="1"/>
  <c r="CO414" i="1"/>
  <c r="CO415" i="1"/>
  <c r="CO416" i="1"/>
  <c r="CO417" i="1"/>
  <c r="CO418" i="1"/>
  <c r="CO419" i="1"/>
  <c r="CO420" i="1"/>
  <c r="CO421" i="1"/>
  <c r="CO422" i="1"/>
  <c r="CO423" i="1"/>
  <c r="CO424" i="1"/>
  <c r="CO425" i="1"/>
  <c r="CO426" i="1"/>
  <c r="CO427" i="1"/>
  <c r="CO428" i="1"/>
  <c r="CO429" i="1"/>
  <c r="CO430" i="1"/>
  <c r="CO431" i="1"/>
  <c r="CO432" i="1"/>
  <c r="CO433" i="1"/>
  <c r="CO434" i="1"/>
  <c r="CO435" i="1"/>
  <c r="CO436" i="1"/>
  <c r="CO437" i="1"/>
  <c r="CO438" i="1"/>
  <c r="CO439" i="1"/>
  <c r="CO440" i="1"/>
  <c r="CO441" i="1"/>
  <c r="CO442" i="1"/>
  <c r="CO443" i="1"/>
  <c r="CO444" i="1"/>
  <c r="CO445" i="1"/>
  <c r="CO446" i="1"/>
  <c r="CO447" i="1"/>
  <c r="CO448" i="1"/>
  <c r="CO449" i="1"/>
  <c r="CO450" i="1"/>
  <c r="CO451" i="1"/>
  <c r="CO452" i="1"/>
  <c r="CO453" i="1"/>
  <c r="CO454" i="1"/>
  <c r="CO455" i="1"/>
  <c r="CO456" i="1"/>
  <c r="CO457" i="1"/>
  <c r="CO458" i="1"/>
  <c r="CO459" i="1"/>
  <c r="CO460" i="1"/>
  <c r="CO461" i="1"/>
  <c r="CO462" i="1"/>
  <c r="CO463" i="1"/>
  <c r="CO464" i="1"/>
  <c r="CO465" i="1"/>
  <c r="CO466" i="1"/>
  <c r="CO467" i="1"/>
  <c r="CO468" i="1"/>
  <c r="CO469" i="1"/>
  <c r="CO470" i="1"/>
  <c r="CO471" i="1"/>
  <c r="CO472" i="1"/>
  <c r="CO473" i="1"/>
  <c r="CO474" i="1"/>
  <c r="CO475" i="1"/>
  <c r="CO476" i="1"/>
  <c r="CO477" i="1"/>
  <c r="CO478" i="1"/>
  <c r="CO479" i="1"/>
  <c r="CO480" i="1"/>
  <c r="CO481" i="1"/>
  <c r="CO482" i="1"/>
  <c r="CO483" i="1"/>
  <c r="CO484" i="1"/>
  <c r="CO485" i="1"/>
  <c r="CO486" i="1"/>
  <c r="CO487" i="1"/>
  <c r="CO488" i="1"/>
  <c r="CO489" i="1"/>
  <c r="CO490" i="1"/>
  <c r="CO491" i="1"/>
  <c r="CO492" i="1"/>
  <c r="CO493" i="1"/>
  <c r="CO494" i="1"/>
  <c r="CO495" i="1"/>
  <c r="CO496" i="1"/>
  <c r="CO497" i="1"/>
  <c r="CO498" i="1"/>
  <c r="CO499" i="1"/>
  <c r="CO500" i="1"/>
  <c r="CO501" i="1"/>
  <c r="CO502" i="1"/>
  <c r="CO503" i="1"/>
  <c r="CO504" i="1"/>
  <c r="CO505" i="1"/>
  <c r="CO506" i="1"/>
  <c r="CO507" i="1"/>
  <c r="CO508" i="1"/>
  <c r="CO509" i="1"/>
  <c r="CO510" i="1"/>
  <c r="CO511" i="1"/>
  <c r="CO512" i="1"/>
  <c r="CO513" i="1"/>
  <c r="CO514" i="1"/>
  <c r="CO515" i="1"/>
  <c r="CO516" i="1"/>
  <c r="CO517" i="1"/>
  <c r="CO518" i="1"/>
  <c r="CO519" i="1"/>
  <c r="CO520" i="1"/>
  <c r="CO521" i="1"/>
  <c r="CO522" i="1"/>
  <c r="CO523" i="1"/>
  <c r="CO524" i="1"/>
  <c r="CO525" i="1"/>
  <c r="CO526" i="1"/>
  <c r="CO527" i="1"/>
  <c r="CO528" i="1"/>
  <c r="CO529" i="1"/>
  <c r="CO530" i="1"/>
  <c r="CO531" i="1"/>
  <c r="CO532" i="1"/>
  <c r="CO533" i="1"/>
  <c r="CO534" i="1"/>
  <c r="CO535" i="1"/>
  <c r="CO536" i="1"/>
  <c r="CO537" i="1"/>
  <c r="CO538" i="1"/>
  <c r="CO539" i="1"/>
  <c r="CO540" i="1"/>
  <c r="CO541" i="1"/>
  <c r="CO542" i="1"/>
  <c r="CO543" i="1"/>
  <c r="CO544" i="1"/>
  <c r="CO545" i="1"/>
  <c r="CO546" i="1"/>
  <c r="CO547" i="1"/>
  <c r="CO548" i="1"/>
  <c r="CO549" i="1"/>
  <c r="CO550" i="1"/>
  <c r="CO551" i="1"/>
  <c r="CO552" i="1"/>
  <c r="CO553" i="1"/>
  <c r="CO554" i="1"/>
  <c r="CO555" i="1"/>
  <c r="CO556" i="1"/>
  <c r="CO557" i="1"/>
  <c r="CO558" i="1"/>
  <c r="CO559" i="1"/>
  <c r="CO560" i="1"/>
  <c r="CO561" i="1"/>
  <c r="CO562" i="1"/>
  <c r="CO563" i="1"/>
  <c r="CO564" i="1"/>
  <c r="CO565" i="1"/>
  <c r="CO566" i="1"/>
  <c r="CO567" i="1"/>
  <c r="CO568" i="1"/>
  <c r="CO569" i="1"/>
  <c r="CO570" i="1"/>
  <c r="CO571" i="1"/>
  <c r="CO572" i="1"/>
  <c r="CO573" i="1"/>
  <c r="CO574" i="1"/>
  <c r="CO575" i="1"/>
  <c r="CO576" i="1"/>
  <c r="CO577" i="1"/>
  <c r="CO578" i="1"/>
  <c r="CO579" i="1"/>
  <c r="CO580" i="1"/>
  <c r="CO581" i="1"/>
  <c r="CO582" i="1"/>
  <c r="CO583" i="1"/>
  <c r="CO584" i="1"/>
  <c r="CO585" i="1"/>
  <c r="CO586" i="1"/>
  <c r="CO587" i="1"/>
  <c r="CO588" i="1"/>
  <c r="CO589" i="1"/>
  <c r="CO590" i="1"/>
  <c r="CO591" i="1"/>
  <c r="CO592" i="1"/>
  <c r="CO593" i="1"/>
  <c r="CO594" i="1"/>
  <c r="CO595" i="1"/>
  <c r="CO596" i="1"/>
  <c r="CO597" i="1"/>
  <c r="CO598" i="1"/>
  <c r="CO599" i="1"/>
  <c r="CO600" i="1"/>
  <c r="CO601" i="1"/>
  <c r="CO602" i="1"/>
  <c r="CO603" i="1"/>
  <c r="CO604" i="1"/>
  <c r="CO605" i="1"/>
  <c r="CO606" i="1"/>
  <c r="CO607" i="1"/>
  <c r="CO608" i="1"/>
  <c r="CO609" i="1"/>
  <c r="CO610" i="1"/>
  <c r="CO611" i="1"/>
  <c r="CO612" i="1"/>
  <c r="CO613" i="1"/>
  <c r="CO614" i="1"/>
  <c r="CO615" i="1"/>
  <c r="CO616" i="1"/>
  <c r="CO617" i="1"/>
  <c r="CO618" i="1"/>
  <c r="CO619" i="1"/>
  <c r="CO620" i="1"/>
  <c r="CO621" i="1"/>
  <c r="CO622" i="1"/>
  <c r="CO623" i="1"/>
  <c r="CO624" i="1"/>
  <c r="CO625" i="1"/>
  <c r="CO626" i="1"/>
  <c r="CO627" i="1"/>
  <c r="CO628" i="1"/>
  <c r="CO629" i="1"/>
  <c r="CO630" i="1"/>
  <c r="CO631" i="1"/>
  <c r="CO632" i="1"/>
  <c r="CO633" i="1"/>
  <c r="CO634" i="1"/>
  <c r="CO635" i="1"/>
  <c r="CO636" i="1"/>
  <c r="CO637" i="1"/>
  <c r="CO638" i="1"/>
  <c r="CO639" i="1"/>
  <c r="CO640" i="1"/>
  <c r="CO641" i="1"/>
  <c r="CO642" i="1"/>
  <c r="CO643" i="1"/>
  <c r="CO644" i="1"/>
  <c r="CO645" i="1"/>
  <c r="CO646" i="1"/>
  <c r="CO647" i="1"/>
  <c r="CO648" i="1"/>
  <c r="CO649" i="1"/>
  <c r="CO650" i="1"/>
  <c r="CO651" i="1"/>
  <c r="CO652" i="1"/>
  <c r="CO653" i="1"/>
  <c r="CO654" i="1"/>
  <c r="CO655" i="1"/>
  <c r="CO656" i="1"/>
  <c r="CO657" i="1"/>
  <c r="CO658" i="1"/>
  <c r="CO659" i="1"/>
  <c r="CO660" i="1"/>
  <c r="CO661" i="1"/>
  <c r="CO662" i="1"/>
  <c r="CO663" i="1"/>
  <c r="CO664" i="1"/>
  <c r="CO665" i="1"/>
  <c r="CO666" i="1"/>
  <c r="CO667" i="1"/>
  <c r="CO668" i="1"/>
  <c r="CO669" i="1"/>
  <c r="CO670" i="1"/>
  <c r="CO671" i="1"/>
  <c r="CO672" i="1"/>
  <c r="CO673" i="1"/>
  <c r="CO674" i="1"/>
  <c r="CO675" i="1"/>
  <c r="CO676" i="1"/>
  <c r="CO677" i="1"/>
  <c r="CO678" i="1"/>
  <c r="CO679" i="1"/>
  <c r="CO680" i="1"/>
  <c r="CO681" i="1"/>
  <c r="CO682" i="1"/>
  <c r="CO683" i="1"/>
  <c r="CO684" i="1"/>
  <c r="CO685" i="1"/>
  <c r="CO686" i="1"/>
  <c r="CO687" i="1"/>
  <c r="CO688" i="1"/>
  <c r="CO689" i="1"/>
  <c r="CO690" i="1"/>
  <c r="CO691" i="1"/>
  <c r="CO692" i="1"/>
  <c r="CO693" i="1"/>
  <c r="CO694" i="1"/>
  <c r="CO695" i="1"/>
  <c r="CO696" i="1"/>
  <c r="CO697" i="1"/>
  <c r="CO698" i="1"/>
  <c r="CO699" i="1"/>
  <c r="CO700" i="1"/>
  <c r="CO701" i="1"/>
  <c r="CO702" i="1"/>
  <c r="CO703" i="1"/>
  <c r="CO704" i="1"/>
  <c r="CO705" i="1"/>
  <c r="CO706" i="1"/>
  <c r="CO707" i="1"/>
  <c r="CO708" i="1"/>
  <c r="CO709" i="1"/>
  <c r="CO710" i="1"/>
  <c r="CO711" i="1"/>
  <c r="CO712" i="1"/>
  <c r="CO713" i="1"/>
  <c r="CO714" i="1"/>
  <c r="CO715" i="1"/>
  <c r="CO716" i="1"/>
  <c r="CO717" i="1"/>
  <c r="CO718" i="1"/>
  <c r="CO719" i="1"/>
  <c r="CO720" i="1"/>
  <c r="CO721" i="1"/>
  <c r="CO722" i="1"/>
  <c r="CO723" i="1"/>
  <c r="CO724" i="1"/>
  <c r="CO725" i="1"/>
  <c r="CO726" i="1"/>
  <c r="CO727" i="1"/>
  <c r="CO728" i="1"/>
  <c r="CO729" i="1"/>
  <c r="CO730" i="1"/>
  <c r="CO731" i="1"/>
  <c r="CO732" i="1"/>
  <c r="CO733" i="1"/>
  <c r="CO734" i="1"/>
  <c r="CO735" i="1"/>
  <c r="CO736" i="1"/>
  <c r="CO737" i="1"/>
  <c r="CO738" i="1"/>
  <c r="CO739" i="1"/>
  <c r="CO740" i="1"/>
  <c r="CO741" i="1"/>
  <c r="CO742" i="1"/>
  <c r="CO743" i="1"/>
  <c r="CO744" i="1"/>
  <c r="CO745" i="1"/>
  <c r="CO746" i="1"/>
  <c r="CO747" i="1"/>
  <c r="CO748" i="1"/>
  <c r="CO749" i="1"/>
  <c r="CO750" i="1"/>
  <c r="CO751" i="1"/>
  <c r="CO752" i="1"/>
  <c r="CO753" i="1"/>
  <c r="CO754" i="1"/>
  <c r="CO755" i="1"/>
  <c r="CO756" i="1"/>
  <c r="CO757" i="1"/>
  <c r="CO758" i="1"/>
  <c r="CO759" i="1"/>
  <c r="CO760" i="1"/>
  <c r="CO761" i="1"/>
  <c r="CO762" i="1"/>
  <c r="CO763" i="1"/>
  <c r="CO764" i="1"/>
  <c r="CO765" i="1"/>
  <c r="CO766" i="1"/>
  <c r="CO767" i="1"/>
  <c r="CO768" i="1"/>
  <c r="CO769" i="1"/>
  <c r="CO770" i="1"/>
  <c r="CO771" i="1"/>
  <c r="CO772" i="1"/>
  <c r="CO773" i="1"/>
  <c r="CO774" i="1"/>
  <c r="CO775" i="1"/>
  <c r="CO776" i="1"/>
  <c r="CO777" i="1"/>
  <c r="CO778" i="1"/>
  <c r="CO779" i="1"/>
  <c r="CO780" i="1"/>
  <c r="CO781" i="1"/>
  <c r="CO782" i="1"/>
  <c r="CO783" i="1"/>
  <c r="CO784" i="1"/>
  <c r="CO785" i="1"/>
  <c r="CO786" i="1"/>
  <c r="CO787" i="1"/>
  <c r="CO788" i="1"/>
  <c r="CO789" i="1"/>
  <c r="CO790" i="1"/>
  <c r="CO791" i="1"/>
  <c r="CO792" i="1"/>
  <c r="CO793" i="1"/>
  <c r="CO794" i="1"/>
  <c r="CO795" i="1"/>
  <c r="CO796" i="1"/>
  <c r="CO797" i="1"/>
  <c r="CO798" i="1"/>
  <c r="CO799" i="1"/>
  <c r="CO800" i="1"/>
  <c r="CO801" i="1"/>
  <c r="CO802" i="1"/>
  <c r="CO803" i="1"/>
  <c r="CO804" i="1"/>
  <c r="CO805" i="1"/>
  <c r="CO806" i="1"/>
  <c r="CO807" i="1"/>
  <c r="CO808" i="1"/>
  <c r="CO809" i="1"/>
  <c r="CO810" i="1"/>
  <c r="CO811" i="1"/>
  <c r="CO812" i="1"/>
  <c r="CO813" i="1"/>
  <c r="CO814" i="1"/>
  <c r="CO815" i="1"/>
  <c r="CO816" i="1"/>
  <c r="CO817" i="1"/>
  <c r="CO818" i="1"/>
  <c r="CO819" i="1"/>
  <c r="CO820" i="1"/>
  <c r="CO821" i="1"/>
  <c r="CO822" i="1"/>
  <c r="CO823" i="1"/>
  <c r="CO824" i="1"/>
  <c r="CO825" i="1"/>
  <c r="CO826" i="1"/>
  <c r="CO827" i="1"/>
  <c r="CO828" i="1"/>
  <c r="CO829" i="1"/>
  <c r="CO830" i="1"/>
  <c r="CO831" i="1"/>
  <c r="CO832" i="1"/>
  <c r="CO833" i="1"/>
  <c r="CO834" i="1"/>
  <c r="CO835" i="1"/>
  <c r="CO836" i="1"/>
  <c r="CO837" i="1"/>
  <c r="CO838" i="1"/>
  <c r="CO839" i="1"/>
  <c r="CO840" i="1"/>
  <c r="CO841" i="1"/>
  <c r="CO842" i="1"/>
  <c r="CO843" i="1"/>
  <c r="CO844" i="1"/>
  <c r="CO845" i="1"/>
  <c r="CO846" i="1"/>
  <c r="CO847" i="1"/>
  <c r="CO848" i="1"/>
  <c r="CO849" i="1"/>
  <c r="CO850" i="1"/>
  <c r="CO851" i="1"/>
  <c r="CO852" i="1"/>
  <c r="CO853" i="1"/>
  <c r="CO854" i="1"/>
  <c r="CO855" i="1"/>
  <c r="CO856" i="1"/>
  <c r="CO857" i="1"/>
  <c r="CO858" i="1"/>
  <c r="CO859" i="1"/>
  <c r="CO860" i="1"/>
  <c r="CO861" i="1"/>
  <c r="CO862" i="1"/>
  <c r="CO863" i="1"/>
  <c r="CO864" i="1"/>
  <c r="CO865" i="1"/>
  <c r="CO866" i="1"/>
  <c r="CO867" i="1"/>
  <c r="CO868" i="1"/>
  <c r="CO869" i="1"/>
  <c r="CO870" i="1"/>
  <c r="CO871" i="1"/>
  <c r="CO872" i="1"/>
  <c r="CO873" i="1"/>
  <c r="CO874" i="1"/>
  <c r="CO875" i="1"/>
  <c r="CO876" i="1"/>
  <c r="CO877" i="1"/>
  <c r="CO878" i="1"/>
  <c r="CO879" i="1"/>
  <c r="CO880" i="1"/>
  <c r="CO881" i="1"/>
  <c r="CO882" i="1"/>
  <c r="CO883" i="1"/>
  <c r="CO884" i="1"/>
  <c r="CO885" i="1"/>
  <c r="CO886" i="1"/>
  <c r="CO887" i="1"/>
  <c r="CO888" i="1"/>
  <c r="CO889" i="1"/>
  <c r="CO890" i="1"/>
  <c r="CO891" i="1"/>
  <c r="CO892" i="1"/>
  <c r="CO893" i="1"/>
  <c r="CO894" i="1"/>
  <c r="CO895" i="1"/>
  <c r="CO896" i="1"/>
  <c r="CO897" i="1"/>
  <c r="CO898" i="1"/>
  <c r="CO899" i="1"/>
  <c r="CO900" i="1"/>
  <c r="CO901" i="1"/>
  <c r="CO902" i="1"/>
  <c r="CO903" i="1"/>
  <c r="CO904" i="1"/>
  <c r="CO905" i="1"/>
  <c r="CO906" i="1"/>
  <c r="CO907" i="1"/>
  <c r="CO908" i="1"/>
  <c r="CO909" i="1"/>
  <c r="CO910" i="1"/>
  <c r="CO911" i="1"/>
  <c r="CO912" i="1"/>
  <c r="CO913" i="1"/>
  <c r="CO914" i="1"/>
  <c r="CO915" i="1"/>
  <c r="CO916" i="1"/>
  <c r="CO917" i="1"/>
  <c r="CO918" i="1"/>
  <c r="CO919" i="1"/>
  <c r="CO920" i="1"/>
  <c r="CO921" i="1"/>
  <c r="CO922" i="1"/>
  <c r="CO923" i="1"/>
  <c r="CO924" i="1"/>
  <c r="CO925" i="1"/>
  <c r="CO926" i="1"/>
  <c r="CO927" i="1"/>
  <c r="CO928" i="1"/>
  <c r="CO929" i="1"/>
  <c r="CO930" i="1"/>
  <c r="CO931" i="1"/>
  <c r="CO932" i="1"/>
  <c r="CO933" i="1"/>
  <c r="CO934" i="1"/>
  <c r="CO935" i="1"/>
  <c r="CO936" i="1"/>
  <c r="CO937" i="1"/>
  <c r="CO938" i="1"/>
  <c r="CO939" i="1"/>
  <c r="CO940" i="1"/>
  <c r="CO941" i="1"/>
  <c r="CO942" i="1"/>
  <c r="CO943" i="1"/>
  <c r="CO944" i="1"/>
  <c r="CO945" i="1"/>
  <c r="CO946" i="1"/>
  <c r="CO947" i="1"/>
  <c r="CO948" i="1"/>
  <c r="CO949" i="1"/>
  <c r="CO950" i="1"/>
  <c r="CO951" i="1"/>
  <c r="CO952" i="1"/>
  <c r="CO953" i="1"/>
  <c r="CO954" i="1"/>
  <c r="CO955" i="1"/>
  <c r="CO956" i="1"/>
  <c r="CO957" i="1"/>
  <c r="CO958" i="1"/>
  <c r="CO959" i="1"/>
  <c r="CO960" i="1"/>
  <c r="CO961" i="1"/>
  <c r="CO962" i="1"/>
  <c r="CO963" i="1"/>
  <c r="CO964" i="1"/>
  <c r="CO965" i="1"/>
  <c r="CO966" i="1"/>
  <c r="CO967" i="1"/>
  <c r="CO968" i="1"/>
  <c r="CO969" i="1"/>
  <c r="CO970" i="1"/>
  <c r="CO971" i="1"/>
  <c r="CO972" i="1"/>
  <c r="CO973" i="1"/>
  <c r="CO974" i="1"/>
  <c r="CO975" i="1"/>
  <c r="CO976" i="1"/>
  <c r="CO977" i="1"/>
  <c r="CO978" i="1"/>
  <c r="CO979" i="1"/>
  <c r="CO980" i="1"/>
  <c r="CO981" i="1"/>
  <c r="CO982" i="1"/>
  <c r="CO983" i="1"/>
  <c r="CO984" i="1"/>
  <c r="CO985" i="1"/>
  <c r="CO986" i="1"/>
  <c r="CO987" i="1"/>
  <c r="CO988" i="1"/>
  <c r="CO989" i="1"/>
  <c r="CO990" i="1"/>
  <c r="CO991" i="1"/>
  <c r="CO992" i="1"/>
  <c r="CO993" i="1"/>
  <c r="CO994" i="1"/>
  <c r="CO995" i="1"/>
  <c r="CO996" i="1"/>
  <c r="CO997" i="1"/>
  <c r="CO998" i="1"/>
  <c r="CO999" i="1"/>
  <c r="CO1000" i="1"/>
  <c r="CO1001" i="1"/>
  <c r="CO1002" i="1"/>
  <c r="CO1003" i="1"/>
  <c r="CO1004" i="1"/>
  <c r="CO1005" i="1"/>
  <c r="CO1006" i="1"/>
  <c r="CO1007" i="1"/>
  <c r="CO1008" i="1"/>
  <c r="CO1009" i="1"/>
  <c r="DR7" i="1" l="1"/>
  <c r="DR6" i="1"/>
  <c r="DP7" i="1"/>
  <c r="DQ7" i="1"/>
  <c r="DP6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CO7" i="1"/>
  <c r="AJ7" i="1"/>
  <c r="AK7" i="1" l="1"/>
  <c r="DQ6" i="1"/>
  <c r="X8" i="1"/>
  <c r="AA8" i="1" s="1"/>
  <c r="AL7" i="1" l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AI5" i="1"/>
  <c r="AF9" i="1"/>
  <c r="AF10" i="1"/>
  <c r="AF11" i="1"/>
  <c r="AE11" i="1" s="1"/>
  <c r="AF12" i="1"/>
  <c r="AE12" i="1" s="1"/>
  <c r="AF13" i="1"/>
  <c r="AF15" i="1"/>
  <c r="AE15" i="1" s="1"/>
  <c r="AF16" i="1"/>
  <c r="AF17" i="1"/>
  <c r="AF18" i="1"/>
  <c r="AF19" i="1"/>
  <c r="AE19" i="1" s="1"/>
  <c r="AF20" i="1"/>
  <c r="AE20" i="1" s="1"/>
  <c r="AF21" i="1"/>
  <c r="AF22" i="1"/>
  <c r="AF23" i="1"/>
  <c r="AE23" i="1" s="1"/>
  <c r="AF24" i="1"/>
  <c r="AF26" i="1"/>
  <c r="AE26" i="1" s="1"/>
  <c r="AF27" i="1"/>
  <c r="AE27" i="1" s="1"/>
  <c r="AF28" i="1"/>
  <c r="AE28" i="1" s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D69" i="1" s="1"/>
  <c r="AF70" i="1"/>
  <c r="AD70" i="1" s="1"/>
  <c r="AF71" i="1"/>
  <c r="AD71" i="1" s="1"/>
  <c r="AF72" i="1"/>
  <c r="AD72" i="1" s="1"/>
  <c r="AF73" i="1"/>
  <c r="AD73" i="1" s="1"/>
  <c r="AF74" i="1"/>
  <c r="AD74" i="1" s="1"/>
  <c r="AF75" i="1"/>
  <c r="AD75" i="1" s="1"/>
  <c r="AF76" i="1"/>
  <c r="AD76" i="1" s="1"/>
  <c r="AF77" i="1"/>
  <c r="AD77" i="1" s="1"/>
  <c r="AF78" i="1"/>
  <c r="AD78" i="1" s="1"/>
  <c r="AF79" i="1"/>
  <c r="AD79" i="1" s="1"/>
  <c r="AF80" i="1"/>
  <c r="AD80" i="1" s="1"/>
  <c r="AF81" i="1"/>
  <c r="AD81" i="1" s="1"/>
  <c r="AF82" i="1"/>
  <c r="AD82" i="1" s="1"/>
  <c r="AF83" i="1"/>
  <c r="AD83" i="1" s="1"/>
  <c r="AF84" i="1"/>
  <c r="AD84" i="1" s="1"/>
  <c r="AF85" i="1"/>
  <c r="AD85" i="1" s="1"/>
  <c r="AF86" i="1"/>
  <c r="AD86" i="1" s="1"/>
  <c r="AF87" i="1"/>
  <c r="AD87" i="1" s="1"/>
  <c r="AF88" i="1"/>
  <c r="AD88" i="1" s="1"/>
  <c r="AF89" i="1"/>
  <c r="AD89" i="1" s="1"/>
  <c r="AF90" i="1"/>
  <c r="AD90" i="1" s="1"/>
  <c r="AF91" i="1"/>
  <c r="AD91" i="1" s="1"/>
  <c r="AF92" i="1"/>
  <c r="AD92" i="1" s="1"/>
  <c r="AF93" i="1"/>
  <c r="AD93" i="1" s="1"/>
  <c r="AF94" i="1"/>
  <c r="AD94" i="1" s="1"/>
  <c r="AF95" i="1"/>
  <c r="AD95" i="1" s="1"/>
  <c r="AF96" i="1"/>
  <c r="AD96" i="1" s="1"/>
  <c r="AF97" i="1"/>
  <c r="AD97" i="1" s="1"/>
  <c r="AF98" i="1"/>
  <c r="AD98" i="1" s="1"/>
  <c r="AF99" i="1"/>
  <c r="AD99" i="1" s="1"/>
  <c r="AF100" i="1"/>
  <c r="AD100" i="1" s="1"/>
  <c r="AF101" i="1"/>
  <c r="AD101" i="1" s="1"/>
  <c r="AF102" i="1"/>
  <c r="AD102" i="1" s="1"/>
  <c r="AF103" i="1"/>
  <c r="AD103" i="1" s="1"/>
  <c r="AF104" i="1"/>
  <c r="AD104" i="1" s="1"/>
  <c r="AF105" i="1"/>
  <c r="AD105" i="1" s="1"/>
  <c r="AF106" i="1"/>
  <c r="AD106" i="1" s="1"/>
  <c r="AF107" i="1"/>
  <c r="AD107" i="1" s="1"/>
  <c r="AF108" i="1"/>
  <c r="AD108" i="1" s="1"/>
  <c r="AF109" i="1"/>
  <c r="AD109" i="1" s="1"/>
  <c r="AF110" i="1"/>
  <c r="AD110" i="1" s="1"/>
  <c r="AF111" i="1"/>
  <c r="AD111" i="1" s="1"/>
  <c r="AF112" i="1"/>
  <c r="AD112" i="1" s="1"/>
  <c r="AF113" i="1"/>
  <c r="AD113" i="1" s="1"/>
  <c r="AF114" i="1"/>
  <c r="AD114" i="1" s="1"/>
  <c r="AF115" i="1"/>
  <c r="AD115" i="1" s="1"/>
  <c r="AF116" i="1"/>
  <c r="AD116" i="1" s="1"/>
  <c r="AF117" i="1"/>
  <c r="AD117" i="1" s="1"/>
  <c r="AF118" i="1"/>
  <c r="AD118" i="1" s="1"/>
  <c r="AF119" i="1"/>
  <c r="AD119" i="1" s="1"/>
  <c r="AF120" i="1"/>
  <c r="AD120" i="1" s="1"/>
  <c r="AF121" i="1"/>
  <c r="AD121" i="1" s="1"/>
  <c r="AF122" i="1"/>
  <c r="AD122" i="1" s="1"/>
  <c r="AF123" i="1"/>
  <c r="AD123" i="1" s="1"/>
  <c r="AF124" i="1"/>
  <c r="AD124" i="1" s="1"/>
  <c r="AF125" i="1"/>
  <c r="AD125" i="1" s="1"/>
  <c r="AF126" i="1"/>
  <c r="AD126" i="1" s="1"/>
  <c r="AF127" i="1"/>
  <c r="AD127" i="1" s="1"/>
  <c r="AF128" i="1"/>
  <c r="AD128" i="1" s="1"/>
  <c r="AF129" i="1"/>
  <c r="AD129" i="1" s="1"/>
  <c r="AF130" i="1"/>
  <c r="AD130" i="1" s="1"/>
  <c r="AF131" i="1"/>
  <c r="AD131" i="1" s="1"/>
  <c r="AF132" i="1"/>
  <c r="AD132" i="1" s="1"/>
  <c r="AF133" i="1"/>
  <c r="AD133" i="1" s="1"/>
  <c r="AF134" i="1"/>
  <c r="AD134" i="1" s="1"/>
  <c r="AF135" i="1"/>
  <c r="AD135" i="1" s="1"/>
  <c r="AF136" i="1"/>
  <c r="AD136" i="1" s="1"/>
  <c r="AF137" i="1"/>
  <c r="AD137" i="1" s="1"/>
  <c r="AF138" i="1"/>
  <c r="AD138" i="1" s="1"/>
  <c r="AF139" i="1"/>
  <c r="AD139" i="1" s="1"/>
  <c r="AF140" i="1"/>
  <c r="AD140" i="1" s="1"/>
  <c r="AF141" i="1"/>
  <c r="AD141" i="1" s="1"/>
  <c r="AF142" i="1"/>
  <c r="AD142" i="1" s="1"/>
  <c r="AF143" i="1"/>
  <c r="AD143" i="1" s="1"/>
  <c r="AF144" i="1"/>
  <c r="AD144" i="1" s="1"/>
  <c r="AF145" i="1"/>
  <c r="AD145" i="1" s="1"/>
  <c r="AF146" i="1"/>
  <c r="AD146" i="1" s="1"/>
  <c r="AF147" i="1"/>
  <c r="AD147" i="1" s="1"/>
  <c r="AF148" i="1"/>
  <c r="AD148" i="1" s="1"/>
  <c r="AF149" i="1"/>
  <c r="AD149" i="1" s="1"/>
  <c r="AF150" i="1"/>
  <c r="AD150" i="1" s="1"/>
  <c r="AF151" i="1"/>
  <c r="AD151" i="1" s="1"/>
  <c r="AF152" i="1"/>
  <c r="AD152" i="1" s="1"/>
  <c r="AF153" i="1"/>
  <c r="AD153" i="1" s="1"/>
  <c r="AF154" i="1"/>
  <c r="AD154" i="1" s="1"/>
  <c r="AF155" i="1"/>
  <c r="AD155" i="1" s="1"/>
  <c r="AF156" i="1"/>
  <c r="AD156" i="1" s="1"/>
  <c r="AF157" i="1"/>
  <c r="AD157" i="1" s="1"/>
  <c r="AF158" i="1"/>
  <c r="AD158" i="1" s="1"/>
  <c r="AF159" i="1"/>
  <c r="AD159" i="1" s="1"/>
  <c r="AF160" i="1"/>
  <c r="AD160" i="1" s="1"/>
  <c r="AF161" i="1"/>
  <c r="AD161" i="1" s="1"/>
  <c r="AF162" i="1"/>
  <c r="AD162" i="1" s="1"/>
  <c r="AF163" i="1"/>
  <c r="AD163" i="1" s="1"/>
  <c r="AF164" i="1"/>
  <c r="AD164" i="1" s="1"/>
  <c r="AF165" i="1"/>
  <c r="AD165" i="1" s="1"/>
  <c r="AF166" i="1"/>
  <c r="AD166" i="1" s="1"/>
  <c r="AF167" i="1"/>
  <c r="AD167" i="1" s="1"/>
  <c r="AF168" i="1"/>
  <c r="AD168" i="1" s="1"/>
  <c r="AF169" i="1"/>
  <c r="AD169" i="1" s="1"/>
  <c r="AF170" i="1"/>
  <c r="AD170" i="1" s="1"/>
  <c r="AF171" i="1"/>
  <c r="AD171" i="1" s="1"/>
  <c r="AF172" i="1"/>
  <c r="AD172" i="1" s="1"/>
  <c r="AF173" i="1"/>
  <c r="AD173" i="1" s="1"/>
  <c r="AF174" i="1"/>
  <c r="AD174" i="1" s="1"/>
  <c r="AF175" i="1"/>
  <c r="AD175" i="1" s="1"/>
  <c r="AF176" i="1"/>
  <c r="AD176" i="1" s="1"/>
  <c r="AF177" i="1"/>
  <c r="AD177" i="1" s="1"/>
  <c r="AF178" i="1"/>
  <c r="AD178" i="1" s="1"/>
  <c r="AF179" i="1"/>
  <c r="AD179" i="1" s="1"/>
  <c r="AF180" i="1"/>
  <c r="AD180" i="1" s="1"/>
  <c r="AF181" i="1"/>
  <c r="AD181" i="1" s="1"/>
  <c r="AF182" i="1"/>
  <c r="AD182" i="1" s="1"/>
  <c r="AF183" i="1"/>
  <c r="AD183" i="1" s="1"/>
  <c r="AF184" i="1"/>
  <c r="AD184" i="1" s="1"/>
  <c r="AF185" i="1"/>
  <c r="AD185" i="1" s="1"/>
  <c r="AF186" i="1"/>
  <c r="AD186" i="1" s="1"/>
  <c r="AF187" i="1"/>
  <c r="AD187" i="1" s="1"/>
  <c r="AF188" i="1"/>
  <c r="AD188" i="1" s="1"/>
  <c r="AF189" i="1"/>
  <c r="AD189" i="1" s="1"/>
  <c r="AF190" i="1"/>
  <c r="AD190" i="1" s="1"/>
  <c r="AF191" i="1"/>
  <c r="AD191" i="1" s="1"/>
  <c r="AF192" i="1"/>
  <c r="AD192" i="1" s="1"/>
  <c r="AF193" i="1"/>
  <c r="AD193" i="1" s="1"/>
  <c r="AF194" i="1"/>
  <c r="AD194" i="1" s="1"/>
  <c r="AF195" i="1"/>
  <c r="AD195" i="1" s="1"/>
  <c r="AF196" i="1"/>
  <c r="AD196" i="1" s="1"/>
  <c r="AF197" i="1"/>
  <c r="AD197" i="1" s="1"/>
  <c r="AF198" i="1"/>
  <c r="AD198" i="1" s="1"/>
  <c r="AF199" i="1"/>
  <c r="AD199" i="1" s="1"/>
  <c r="AF200" i="1"/>
  <c r="AD200" i="1" s="1"/>
  <c r="AF201" i="1"/>
  <c r="AD201" i="1" s="1"/>
  <c r="AF202" i="1"/>
  <c r="AD202" i="1" s="1"/>
  <c r="AF203" i="1"/>
  <c r="AD203" i="1" s="1"/>
  <c r="AF204" i="1"/>
  <c r="AD204" i="1" s="1"/>
  <c r="AF205" i="1"/>
  <c r="AD205" i="1" s="1"/>
  <c r="AF206" i="1"/>
  <c r="AD206" i="1" s="1"/>
  <c r="AF207" i="1"/>
  <c r="AD207" i="1" s="1"/>
  <c r="AF208" i="1"/>
  <c r="AD208" i="1" s="1"/>
  <c r="AF209" i="1"/>
  <c r="AD209" i="1" s="1"/>
  <c r="AF210" i="1"/>
  <c r="AD210" i="1" s="1"/>
  <c r="AF211" i="1"/>
  <c r="AD211" i="1" s="1"/>
  <c r="AF212" i="1"/>
  <c r="AD212" i="1" s="1"/>
  <c r="AF213" i="1"/>
  <c r="AD213" i="1" s="1"/>
  <c r="AF214" i="1"/>
  <c r="AD214" i="1" s="1"/>
  <c r="AF215" i="1"/>
  <c r="AD215" i="1" s="1"/>
  <c r="AF216" i="1"/>
  <c r="AD216" i="1" s="1"/>
  <c r="AF217" i="1"/>
  <c r="AD217" i="1" s="1"/>
  <c r="AF218" i="1"/>
  <c r="AD218" i="1" s="1"/>
  <c r="AF219" i="1"/>
  <c r="AD219" i="1" s="1"/>
  <c r="AF220" i="1"/>
  <c r="AD220" i="1" s="1"/>
  <c r="AF221" i="1"/>
  <c r="AD221" i="1" s="1"/>
  <c r="AF222" i="1"/>
  <c r="AD222" i="1" s="1"/>
  <c r="AF223" i="1"/>
  <c r="AD223" i="1" s="1"/>
  <c r="AF224" i="1"/>
  <c r="AD224" i="1" s="1"/>
  <c r="AF225" i="1"/>
  <c r="AD225" i="1" s="1"/>
  <c r="AF226" i="1"/>
  <c r="AD226" i="1" s="1"/>
  <c r="AF227" i="1"/>
  <c r="AD227" i="1" s="1"/>
  <c r="AF228" i="1"/>
  <c r="AD228" i="1" s="1"/>
  <c r="AF229" i="1"/>
  <c r="AD229" i="1" s="1"/>
  <c r="AF230" i="1"/>
  <c r="AD230" i="1" s="1"/>
  <c r="AF231" i="1"/>
  <c r="AD231" i="1" s="1"/>
  <c r="AF232" i="1"/>
  <c r="AD232" i="1" s="1"/>
  <c r="AF233" i="1"/>
  <c r="AD233" i="1" s="1"/>
  <c r="AF234" i="1"/>
  <c r="AD234" i="1" s="1"/>
  <c r="AF235" i="1"/>
  <c r="AD235" i="1" s="1"/>
  <c r="AF236" i="1"/>
  <c r="AD236" i="1" s="1"/>
  <c r="AF237" i="1"/>
  <c r="AD237" i="1" s="1"/>
  <c r="AF238" i="1"/>
  <c r="AD238" i="1" s="1"/>
  <c r="AF239" i="1"/>
  <c r="AD239" i="1" s="1"/>
  <c r="AF240" i="1"/>
  <c r="AD240" i="1" s="1"/>
  <c r="AF241" i="1"/>
  <c r="AD241" i="1" s="1"/>
  <c r="AF242" i="1"/>
  <c r="AD242" i="1" s="1"/>
  <c r="AF243" i="1"/>
  <c r="AD243" i="1" s="1"/>
  <c r="AF244" i="1"/>
  <c r="AD244" i="1" s="1"/>
  <c r="AF245" i="1"/>
  <c r="AD245" i="1" s="1"/>
  <c r="AF246" i="1"/>
  <c r="AD246" i="1" s="1"/>
  <c r="AF247" i="1"/>
  <c r="AD247" i="1" s="1"/>
  <c r="AF248" i="1"/>
  <c r="AD248" i="1" s="1"/>
  <c r="AF249" i="1"/>
  <c r="AD249" i="1" s="1"/>
  <c r="AF250" i="1"/>
  <c r="AD250" i="1" s="1"/>
  <c r="AF251" i="1"/>
  <c r="AD251" i="1" s="1"/>
  <c r="AF252" i="1"/>
  <c r="AD252" i="1" s="1"/>
  <c r="AF253" i="1"/>
  <c r="AD253" i="1" s="1"/>
  <c r="AF254" i="1"/>
  <c r="AD254" i="1" s="1"/>
  <c r="AF255" i="1"/>
  <c r="AD255" i="1" s="1"/>
  <c r="AF256" i="1"/>
  <c r="AD256" i="1" s="1"/>
  <c r="AF257" i="1"/>
  <c r="AD257" i="1" s="1"/>
  <c r="AF258" i="1"/>
  <c r="AD258" i="1" s="1"/>
  <c r="AF259" i="1"/>
  <c r="AD259" i="1" s="1"/>
  <c r="AF260" i="1"/>
  <c r="AD260" i="1" s="1"/>
  <c r="AF261" i="1"/>
  <c r="AD261" i="1" s="1"/>
  <c r="AF262" i="1"/>
  <c r="AD262" i="1" s="1"/>
  <c r="AF263" i="1"/>
  <c r="AD263" i="1" s="1"/>
  <c r="AF264" i="1"/>
  <c r="AD264" i="1" s="1"/>
  <c r="AF265" i="1"/>
  <c r="AD265" i="1" s="1"/>
  <c r="AF266" i="1"/>
  <c r="AD266" i="1" s="1"/>
  <c r="AF267" i="1"/>
  <c r="AD267" i="1" s="1"/>
  <c r="AF268" i="1"/>
  <c r="AD268" i="1" s="1"/>
  <c r="AF269" i="1"/>
  <c r="AD269" i="1" s="1"/>
  <c r="AF270" i="1"/>
  <c r="AD270" i="1" s="1"/>
  <c r="AF271" i="1"/>
  <c r="AD271" i="1" s="1"/>
  <c r="AF272" i="1"/>
  <c r="AD272" i="1" s="1"/>
  <c r="AF273" i="1"/>
  <c r="AD273" i="1" s="1"/>
  <c r="AF274" i="1"/>
  <c r="AD274" i="1" s="1"/>
  <c r="AF275" i="1"/>
  <c r="AD275" i="1" s="1"/>
  <c r="AF276" i="1"/>
  <c r="AD276" i="1" s="1"/>
  <c r="AF277" i="1"/>
  <c r="AD277" i="1" s="1"/>
  <c r="AF278" i="1"/>
  <c r="AD278" i="1" s="1"/>
  <c r="AF279" i="1"/>
  <c r="AD279" i="1" s="1"/>
  <c r="AF280" i="1"/>
  <c r="AD280" i="1" s="1"/>
  <c r="AF281" i="1"/>
  <c r="AD281" i="1" s="1"/>
  <c r="AF282" i="1"/>
  <c r="AD282" i="1" s="1"/>
  <c r="AF283" i="1"/>
  <c r="AD283" i="1" s="1"/>
  <c r="AF284" i="1"/>
  <c r="AD284" i="1" s="1"/>
  <c r="AF285" i="1"/>
  <c r="AD285" i="1" s="1"/>
  <c r="AF286" i="1"/>
  <c r="AD286" i="1" s="1"/>
  <c r="AF287" i="1"/>
  <c r="AD287" i="1" s="1"/>
  <c r="AF288" i="1"/>
  <c r="AD288" i="1" s="1"/>
  <c r="AF289" i="1"/>
  <c r="AD289" i="1" s="1"/>
  <c r="AF290" i="1"/>
  <c r="AD290" i="1" s="1"/>
  <c r="AF291" i="1"/>
  <c r="AD291" i="1" s="1"/>
  <c r="AF292" i="1"/>
  <c r="AD292" i="1" s="1"/>
  <c r="AF293" i="1"/>
  <c r="AD293" i="1" s="1"/>
  <c r="AF294" i="1"/>
  <c r="AD294" i="1" s="1"/>
  <c r="AF295" i="1"/>
  <c r="AD295" i="1" s="1"/>
  <c r="AF296" i="1"/>
  <c r="AD296" i="1" s="1"/>
  <c r="AF297" i="1"/>
  <c r="AD297" i="1" s="1"/>
  <c r="AF298" i="1"/>
  <c r="AD298" i="1" s="1"/>
  <c r="AF299" i="1"/>
  <c r="AD299" i="1" s="1"/>
  <c r="AF300" i="1"/>
  <c r="AD300" i="1" s="1"/>
  <c r="AF301" i="1"/>
  <c r="AD301" i="1" s="1"/>
  <c r="AF302" i="1"/>
  <c r="AD302" i="1" s="1"/>
  <c r="AF303" i="1"/>
  <c r="AD303" i="1" s="1"/>
  <c r="AF304" i="1"/>
  <c r="AD304" i="1" s="1"/>
  <c r="AF305" i="1"/>
  <c r="AD305" i="1" s="1"/>
  <c r="AF306" i="1"/>
  <c r="AD306" i="1" s="1"/>
  <c r="AF307" i="1"/>
  <c r="AD307" i="1" s="1"/>
  <c r="AF308" i="1"/>
  <c r="AD308" i="1" s="1"/>
  <c r="AF309" i="1"/>
  <c r="AD309" i="1" s="1"/>
  <c r="AF310" i="1"/>
  <c r="AD310" i="1" s="1"/>
  <c r="AF311" i="1"/>
  <c r="AD311" i="1" s="1"/>
  <c r="AF312" i="1"/>
  <c r="AD312" i="1" s="1"/>
  <c r="AF313" i="1"/>
  <c r="AD313" i="1" s="1"/>
  <c r="AF314" i="1"/>
  <c r="AD314" i="1" s="1"/>
  <c r="AF315" i="1"/>
  <c r="AD315" i="1" s="1"/>
  <c r="AF316" i="1"/>
  <c r="AD316" i="1" s="1"/>
  <c r="AF317" i="1"/>
  <c r="AD317" i="1" s="1"/>
  <c r="AF318" i="1"/>
  <c r="AD318" i="1" s="1"/>
  <c r="AF319" i="1"/>
  <c r="AD319" i="1" s="1"/>
  <c r="AF320" i="1"/>
  <c r="AD320" i="1" s="1"/>
  <c r="AF321" i="1"/>
  <c r="AD321" i="1" s="1"/>
  <c r="AF322" i="1"/>
  <c r="AD322" i="1" s="1"/>
  <c r="AF323" i="1"/>
  <c r="AD323" i="1" s="1"/>
  <c r="AF324" i="1"/>
  <c r="AD324" i="1" s="1"/>
  <c r="AF325" i="1"/>
  <c r="AD325" i="1" s="1"/>
  <c r="AF326" i="1"/>
  <c r="AD326" i="1" s="1"/>
  <c r="AF327" i="1"/>
  <c r="AD327" i="1" s="1"/>
  <c r="AF328" i="1"/>
  <c r="AD328" i="1" s="1"/>
  <c r="AF329" i="1"/>
  <c r="AD329" i="1" s="1"/>
  <c r="AF330" i="1"/>
  <c r="AD330" i="1" s="1"/>
  <c r="AF331" i="1"/>
  <c r="AD331" i="1" s="1"/>
  <c r="AF332" i="1"/>
  <c r="AD332" i="1" s="1"/>
  <c r="AF333" i="1"/>
  <c r="AD333" i="1" s="1"/>
  <c r="AF334" i="1"/>
  <c r="AD334" i="1" s="1"/>
  <c r="AF335" i="1"/>
  <c r="AD335" i="1" s="1"/>
  <c r="AF336" i="1"/>
  <c r="AD336" i="1" s="1"/>
  <c r="AF337" i="1"/>
  <c r="AD337" i="1" s="1"/>
  <c r="AF338" i="1"/>
  <c r="AD338" i="1" s="1"/>
  <c r="AF339" i="1"/>
  <c r="AD339" i="1" s="1"/>
  <c r="AF340" i="1"/>
  <c r="AD340" i="1" s="1"/>
  <c r="AF341" i="1"/>
  <c r="AD341" i="1" s="1"/>
  <c r="AF342" i="1"/>
  <c r="AD342" i="1" s="1"/>
  <c r="AF343" i="1"/>
  <c r="AD343" i="1" s="1"/>
  <c r="AF344" i="1"/>
  <c r="AD344" i="1" s="1"/>
  <c r="AF345" i="1"/>
  <c r="AD345" i="1" s="1"/>
  <c r="AF346" i="1"/>
  <c r="AD346" i="1" s="1"/>
  <c r="AF347" i="1"/>
  <c r="AD347" i="1" s="1"/>
  <c r="AF348" i="1"/>
  <c r="AD348" i="1" s="1"/>
  <c r="AF349" i="1"/>
  <c r="AD349" i="1" s="1"/>
  <c r="AF350" i="1"/>
  <c r="AD350" i="1" s="1"/>
  <c r="AF351" i="1"/>
  <c r="AD351" i="1" s="1"/>
  <c r="AF352" i="1"/>
  <c r="AD352" i="1" s="1"/>
  <c r="AF353" i="1"/>
  <c r="AD353" i="1" s="1"/>
  <c r="AF354" i="1"/>
  <c r="AD354" i="1" s="1"/>
  <c r="AF355" i="1"/>
  <c r="AD355" i="1" s="1"/>
  <c r="AF356" i="1"/>
  <c r="AD356" i="1" s="1"/>
  <c r="AF357" i="1"/>
  <c r="AD357" i="1" s="1"/>
  <c r="AF358" i="1"/>
  <c r="AD358" i="1" s="1"/>
  <c r="AF359" i="1"/>
  <c r="AD359" i="1" s="1"/>
  <c r="AF360" i="1"/>
  <c r="AD360" i="1" s="1"/>
  <c r="AF361" i="1"/>
  <c r="AD361" i="1" s="1"/>
  <c r="AF362" i="1"/>
  <c r="AD362" i="1" s="1"/>
  <c r="AF363" i="1"/>
  <c r="AD363" i="1" s="1"/>
  <c r="AF364" i="1"/>
  <c r="AD364" i="1" s="1"/>
  <c r="AF365" i="1"/>
  <c r="AD365" i="1" s="1"/>
  <c r="AF366" i="1"/>
  <c r="AD366" i="1" s="1"/>
  <c r="AF367" i="1"/>
  <c r="AD367" i="1" s="1"/>
  <c r="AF368" i="1"/>
  <c r="AD368" i="1" s="1"/>
  <c r="AF369" i="1"/>
  <c r="AD369" i="1" s="1"/>
  <c r="AF370" i="1"/>
  <c r="AD370" i="1" s="1"/>
  <c r="AF371" i="1"/>
  <c r="AD371" i="1" s="1"/>
  <c r="AF372" i="1"/>
  <c r="AD372" i="1" s="1"/>
  <c r="AF373" i="1"/>
  <c r="AD373" i="1" s="1"/>
  <c r="AF374" i="1"/>
  <c r="AD374" i="1" s="1"/>
  <c r="AF375" i="1"/>
  <c r="AD375" i="1" s="1"/>
  <c r="AF376" i="1"/>
  <c r="AD376" i="1" s="1"/>
  <c r="AF377" i="1"/>
  <c r="AD377" i="1" s="1"/>
  <c r="AF378" i="1"/>
  <c r="AD378" i="1" s="1"/>
  <c r="AF379" i="1"/>
  <c r="AD379" i="1" s="1"/>
  <c r="AF380" i="1"/>
  <c r="AD380" i="1" s="1"/>
  <c r="AF381" i="1"/>
  <c r="AD381" i="1" s="1"/>
  <c r="AF382" i="1"/>
  <c r="AD382" i="1" s="1"/>
  <c r="AF383" i="1"/>
  <c r="AD383" i="1" s="1"/>
  <c r="AF384" i="1"/>
  <c r="AD384" i="1" s="1"/>
  <c r="AF385" i="1"/>
  <c r="AD385" i="1" s="1"/>
  <c r="AF386" i="1"/>
  <c r="AD386" i="1" s="1"/>
  <c r="AF387" i="1"/>
  <c r="AD387" i="1" s="1"/>
  <c r="AF388" i="1"/>
  <c r="AD388" i="1" s="1"/>
  <c r="AF389" i="1"/>
  <c r="AD389" i="1" s="1"/>
  <c r="AF390" i="1"/>
  <c r="AD390" i="1" s="1"/>
  <c r="AF391" i="1"/>
  <c r="AD391" i="1" s="1"/>
  <c r="AF392" i="1"/>
  <c r="AD392" i="1" s="1"/>
  <c r="AF393" i="1"/>
  <c r="AD393" i="1" s="1"/>
  <c r="AF394" i="1"/>
  <c r="AD394" i="1" s="1"/>
  <c r="AF395" i="1"/>
  <c r="AD395" i="1" s="1"/>
  <c r="AF396" i="1"/>
  <c r="AD396" i="1" s="1"/>
  <c r="AF397" i="1"/>
  <c r="AD397" i="1" s="1"/>
  <c r="AF398" i="1"/>
  <c r="AD398" i="1" s="1"/>
  <c r="AF399" i="1"/>
  <c r="AD399" i="1" s="1"/>
  <c r="AF400" i="1"/>
  <c r="AD400" i="1" s="1"/>
  <c r="AF401" i="1"/>
  <c r="AD401" i="1" s="1"/>
  <c r="AF402" i="1"/>
  <c r="AD402" i="1" s="1"/>
  <c r="AF403" i="1"/>
  <c r="AD403" i="1" s="1"/>
  <c r="AF404" i="1"/>
  <c r="AD404" i="1" s="1"/>
  <c r="AF405" i="1"/>
  <c r="AD405" i="1" s="1"/>
  <c r="AF406" i="1"/>
  <c r="AD406" i="1" s="1"/>
  <c r="AF407" i="1"/>
  <c r="AD407" i="1" s="1"/>
  <c r="AF408" i="1"/>
  <c r="AD408" i="1" s="1"/>
  <c r="AF409" i="1"/>
  <c r="AD409" i="1" s="1"/>
  <c r="AF410" i="1"/>
  <c r="AD410" i="1" s="1"/>
  <c r="AF411" i="1"/>
  <c r="AD411" i="1" s="1"/>
  <c r="AF412" i="1"/>
  <c r="AD412" i="1" s="1"/>
  <c r="AF413" i="1"/>
  <c r="AD413" i="1" s="1"/>
  <c r="AF414" i="1"/>
  <c r="AD414" i="1" s="1"/>
  <c r="AF415" i="1"/>
  <c r="AD415" i="1" s="1"/>
  <c r="AF416" i="1"/>
  <c r="AD416" i="1" s="1"/>
  <c r="AF417" i="1"/>
  <c r="AD417" i="1" s="1"/>
  <c r="AF418" i="1"/>
  <c r="AD418" i="1" s="1"/>
  <c r="AF419" i="1"/>
  <c r="AD419" i="1" s="1"/>
  <c r="AF420" i="1"/>
  <c r="AD420" i="1" s="1"/>
  <c r="AF421" i="1"/>
  <c r="AD421" i="1" s="1"/>
  <c r="AF422" i="1"/>
  <c r="AD422" i="1" s="1"/>
  <c r="AF423" i="1"/>
  <c r="AD423" i="1" s="1"/>
  <c r="AF424" i="1"/>
  <c r="AD424" i="1" s="1"/>
  <c r="AF425" i="1"/>
  <c r="AD425" i="1" s="1"/>
  <c r="AF426" i="1"/>
  <c r="AD426" i="1" s="1"/>
  <c r="AF427" i="1"/>
  <c r="AD427" i="1" s="1"/>
  <c r="AF428" i="1"/>
  <c r="AD428" i="1" s="1"/>
  <c r="AF429" i="1"/>
  <c r="AD429" i="1" s="1"/>
  <c r="AF430" i="1"/>
  <c r="AD430" i="1" s="1"/>
  <c r="AF431" i="1"/>
  <c r="AD431" i="1" s="1"/>
  <c r="AF432" i="1"/>
  <c r="AD432" i="1" s="1"/>
  <c r="AF433" i="1"/>
  <c r="AD433" i="1" s="1"/>
  <c r="AF434" i="1"/>
  <c r="AD434" i="1" s="1"/>
  <c r="AF435" i="1"/>
  <c r="AD435" i="1" s="1"/>
  <c r="AF436" i="1"/>
  <c r="AD436" i="1" s="1"/>
  <c r="AF437" i="1"/>
  <c r="AD437" i="1" s="1"/>
  <c r="AF438" i="1"/>
  <c r="AD438" i="1" s="1"/>
  <c r="AF439" i="1"/>
  <c r="AD439" i="1" s="1"/>
  <c r="AF440" i="1"/>
  <c r="AD440" i="1" s="1"/>
  <c r="AF441" i="1"/>
  <c r="AD441" i="1" s="1"/>
  <c r="AF442" i="1"/>
  <c r="AD442" i="1" s="1"/>
  <c r="AF443" i="1"/>
  <c r="AD443" i="1" s="1"/>
  <c r="AF444" i="1"/>
  <c r="AD444" i="1" s="1"/>
  <c r="AF445" i="1"/>
  <c r="AD445" i="1" s="1"/>
  <c r="AF446" i="1"/>
  <c r="AD446" i="1" s="1"/>
  <c r="AF447" i="1"/>
  <c r="AD447" i="1" s="1"/>
  <c r="AF448" i="1"/>
  <c r="AD448" i="1" s="1"/>
  <c r="AF449" i="1"/>
  <c r="AD449" i="1" s="1"/>
  <c r="AF450" i="1"/>
  <c r="AD450" i="1" s="1"/>
  <c r="AF451" i="1"/>
  <c r="AD451" i="1" s="1"/>
  <c r="AF452" i="1"/>
  <c r="AD452" i="1" s="1"/>
  <c r="AF453" i="1"/>
  <c r="AD453" i="1" s="1"/>
  <c r="AF454" i="1"/>
  <c r="AD454" i="1" s="1"/>
  <c r="AF455" i="1"/>
  <c r="AD455" i="1" s="1"/>
  <c r="AF456" i="1"/>
  <c r="AD456" i="1" s="1"/>
  <c r="AF457" i="1"/>
  <c r="AD457" i="1" s="1"/>
  <c r="AF458" i="1"/>
  <c r="AD458" i="1" s="1"/>
  <c r="AF459" i="1"/>
  <c r="AD459" i="1" s="1"/>
  <c r="AF460" i="1"/>
  <c r="AD460" i="1" s="1"/>
  <c r="AF461" i="1"/>
  <c r="AD461" i="1" s="1"/>
  <c r="AF462" i="1"/>
  <c r="AD462" i="1" s="1"/>
  <c r="AF463" i="1"/>
  <c r="AD463" i="1" s="1"/>
  <c r="AF464" i="1"/>
  <c r="AD464" i="1" s="1"/>
  <c r="AF465" i="1"/>
  <c r="AD465" i="1" s="1"/>
  <c r="AF466" i="1"/>
  <c r="AD466" i="1" s="1"/>
  <c r="AF467" i="1"/>
  <c r="AD467" i="1" s="1"/>
  <c r="AF468" i="1"/>
  <c r="AD468" i="1" s="1"/>
  <c r="AF469" i="1"/>
  <c r="AD469" i="1" s="1"/>
  <c r="AF470" i="1"/>
  <c r="AD470" i="1" s="1"/>
  <c r="AF471" i="1"/>
  <c r="AD471" i="1" s="1"/>
  <c r="AF472" i="1"/>
  <c r="AD472" i="1" s="1"/>
  <c r="AF473" i="1"/>
  <c r="AD473" i="1" s="1"/>
  <c r="AF474" i="1"/>
  <c r="AD474" i="1" s="1"/>
  <c r="AF475" i="1"/>
  <c r="AD475" i="1" s="1"/>
  <c r="AF476" i="1"/>
  <c r="AD476" i="1" s="1"/>
  <c r="AF477" i="1"/>
  <c r="AD477" i="1" s="1"/>
  <c r="AF478" i="1"/>
  <c r="AD478" i="1" s="1"/>
  <c r="AF479" i="1"/>
  <c r="AD479" i="1" s="1"/>
  <c r="AF480" i="1"/>
  <c r="AD480" i="1" s="1"/>
  <c r="AF481" i="1"/>
  <c r="AD481" i="1" s="1"/>
  <c r="AF482" i="1"/>
  <c r="AD482" i="1" s="1"/>
  <c r="AF483" i="1"/>
  <c r="AD483" i="1" s="1"/>
  <c r="AF484" i="1"/>
  <c r="AD484" i="1" s="1"/>
  <c r="AF485" i="1"/>
  <c r="AD485" i="1" s="1"/>
  <c r="AF486" i="1"/>
  <c r="AD486" i="1" s="1"/>
  <c r="AF487" i="1"/>
  <c r="AD487" i="1" s="1"/>
  <c r="AF488" i="1"/>
  <c r="AD488" i="1" s="1"/>
  <c r="AF489" i="1"/>
  <c r="AD489" i="1" s="1"/>
  <c r="AF490" i="1"/>
  <c r="AD490" i="1" s="1"/>
  <c r="AF491" i="1"/>
  <c r="AD491" i="1" s="1"/>
  <c r="AF492" i="1"/>
  <c r="AD492" i="1" s="1"/>
  <c r="AF493" i="1"/>
  <c r="AD493" i="1" s="1"/>
  <c r="AF494" i="1"/>
  <c r="AD494" i="1" s="1"/>
  <c r="AF495" i="1"/>
  <c r="AD495" i="1" s="1"/>
  <c r="AF496" i="1"/>
  <c r="AD496" i="1" s="1"/>
  <c r="AF497" i="1"/>
  <c r="AD497" i="1" s="1"/>
  <c r="AF498" i="1"/>
  <c r="AD498" i="1" s="1"/>
  <c r="AF499" i="1"/>
  <c r="AD499" i="1" s="1"/>
  <c r="AF500" i="1"/>
  <c r="AD500" i="1" s="1"/>
  <c r="AF501" i="1"/>
  <c r="AD501" i="1" s="1"/>
  <c r="AF502" i="1"/>
  <c r="AD502" i="1" s="1"/>
  <c r="AF503" i="1"/>
  <c r="AD503" i="1" s="1"/>
  <c r="AF504" i="1"/>
  <c r="AD504" i="1" s="1"/>
  <c r="AF505" i="1"/>
  <c r="AD505" i="1" s="1"/>
  <c r="AF506" i="1"/>
  <c r="AD506" i="1" s="1"/>
  <c r="AF507" i="1"/>
  <c r="AD507" i="1" s="1"/>
  <c r="AF508" i="1"/>
  <c r="AD508" i="1" s="1"/>
  <c r="AF509" i="1"/>
  <c r="AD509" i="1" s="1"/>
  <c r="AF510" i="1"/>
  <c r="AD510" i="1" s="1"/>
  <c r="AF511" i="1"/>
  <c r="AD511" i="1" s="1"/>
  <c r="AF512" i="1"/>
  <c r="AD512" i="1" s="1"/>
  <c r="AF513" i="1"/>
  <c r="AD513" i="1" s="1"/>
  <c r="AF514" i="1"/>
  <c r="AD514" i="1" s="1"/>
  <c r="AF515" i="1"/>
  <c r="AD515" i="1" s="1"/>
  <c r="AF516" i="1"/>
  <c r="AD516" i="1" s="1"/>
  <c r="AF517" i="1"/>
  <c r="AD517" i="1" s="1"/>
  <c r="AF518" i="1"/>
  <c r="AD518" i="1" s="1"/>
  <c r="AF519" i="1"/>
  <c r="AD519" i="1" s="1"/>
  <c r="AF520" i="1"/>
  <c r="AD520" i="1" s="1"/>
  <c r="AF521" i="1"/>
  <c r="AD521" i="1" s="1"/>
  <c r="AF522" i="1"/>
  <c r="AD522" i="1" s="1"/>
  <c r="AF523" i="1"/>
  <c r="AD523" i="1" s="1"/>
  <c r="AF524" i="1"/>
  <c r="AD524" i="1" s="1"/>
  <c r="AF525" i="1"/>
  <c r="AD525" i="1" s="1"/>
  <c r="AF526" i="1"/>
  <c r="AD526" i="1" s="1"/>
  <c r="AF527" i="1"/>
  <c r="AD527" i="1" s="1"/>
  <c r="AF528" i="1"/>
  <c r="AD528" i="1" s="1"/>
  <c r="AF529" i="1"/>
  <c r="AD529" i="1" s="1"/>
  <c r="AF530" i="1"/>
  <c r="AD530" i="1" s="1"/>
  <c r="AF531" i="1"/>
  <c r="AD531" i="1" s="1"/>
  <c r="AF532" i="1"/>
  <c r="AD532" i="1" s="1"/>
  <c r="AF533" i="1"/>
  <c r="AD533" i="1" s="1"/>
  <c r="AF534" i="1"/>
  <c r="AD534" i="1" s="1"/>
  <c r="AF535" i="1"/>
  <c r="AD535" i="1" s="1"/>
  <c r="AF536" i="1"/>
  <c r="AD536" i="1" s="1"/>
  <c r="AF537" i="1"/>
  <c r="AD537" i="1" s="1"/>
  <c r="AF538" i="1"/>
  <c r="AD538" i="1" s="1"/>
  <c r="AF539" i="1"/>
  <c r="AD539" i="1" s="1"/>
  <c r="AF540" i="1"/>
  <c r="AD540" i="1" s="1"/>
  <c r="AF541" i="1"/>
  <c r="AD541" i="1" s="1"/>
  <c r="AF542" i="1"/>
  <c r="AD542" i="1" s="1"/>
  <c r="AF543" i="1"/>
  <c r="AD543" i="1" s="1"/>
  <c r="AF544" i="1"/>
  <c r="AD544" i="1" s="1"/>
  <c r="AF545" i="1"/>
  <c r="AD545" i="1" s="1"/>
  <c r="AF546" i="1"/>
  <c r="AD546" i="1" s="1"/>
  <c r="AF547" i="1"/>
  <c r="AD547" i="1" s="1"/>
  <c r="AF548" i="1"/>
  <c r="AD548" i="1" s="1"/>
  <c r="AF549" i="1"/>
  <c r="AD549" i="1" s="1"/>
  <c r="AF550" i="1"/>
  <c r="AD550" i="1" s="1"/>
  <c r="AF551" i="1"/>
  <c r="AD551" i="1" s="1"/>
  <c r="AF552" i="1"/>
  <c r="AD552" i="1" s="1"/>
  <c r="AF553" i="1"/>
  <c r="AD553" i="1" s="1"/>
  <c r="AF554" i="1"/>
  <c r="AD554" i="1" s="1"/>
  <c r="AF555" i="1"/>
  <c r="AD555" i="1" s="1"/>
  <c r="AF556" i="1"/>
  <c r="AD556" i="1" s="1"/>
  <c r="AF557" i="1"/>
  <c r="AD557" i="1" s="1"/>
  <c r="AF558" i="1"/>
  <c r="AD558" i="1" s="1"/>
  <c r="AF559" i="1"/>
  <c r="AD559" i="1" s="1"/>
  <c r="AF560" i="1"/>
  <c r="AD560" i="1" s="1"/>
  <c r="AF561" i="1"/>
  <c r="AD561" i="1" s="1"/>
  <c r="AF562" i="1"/>
  <c r="AD562" i="1" s="1"/>
  <c r="AF563" i="1"/>
  <c r="AD563" i="1" s="1"/>
  <c r="AF564" i="1"/>
  <c r="AD564" i="1" s="1"/>
  <c r="AF565" i="1"/>
  <c r="AD565" i="1" s="1"/>
  <c r="AF566" i="1"/>
  <c r="AD566" i="1" s="1"/>
  <c r="AF567" i="1"/>
  <c r="AD567" i="1" s="1"/>
  <c r="AF568" i="1"/>
  <c r="AD568" i="1" s="1"/>
  <c r="AF569" i="1"/>
  <c r="AD569" i="1" s="1"/>
  <c r="AF570" i="1"/>
  <c r="AD570" i="1" s="1"/>
  <c r="AF571" i="1"/>
  <c r="AD571" i="1" s="1"/>
  <c r="AF572" i="1"/>
  <c r="AD572" i="1" s="1"/>
  <c r="AF573" i="1"/>
  <c r="AD573" i="1" s="1"/>
  <c r="AF574" i="1"/>
  <c r="AD574" i="1" s="1"/>
  <c r="AF575" i="1"/>
  <c r="AD575" i="1" s="1"/>
  <c r="AF576" i="1"/>
  <c r="AD576" i="1" s="1"/>
  <c r="AF577" i="1"/>
  <c r="AD577" i="1" s="1"/>
  <c r="AF578" i="1"/>
  <c r="AD578" i="1" s="1"/>
  <c r="AF579" i="1"/>
  <c r="AD579" i="1" s="1"/>
  <c r="AF580" i="1"/>
  <c r="AD580" i="1" s="1"/>
  <c r="AF581" i="1"/>
  <c r="AD581" i="1" s="1"/>
  <c r="AF582" i="1"/>
  <c r="AD582" i="1" s="1"/>
  <c r="AF583" i="1"/>
  <c r="AD583" i="1" s="1"/>
  <c r="AF584" i="1"/>
  <c r="AD584" i="1" s="1"/>
  <c r="AF585" i="1"/>
  <c r="AD585" i="1" s="1"/>
  <c r="AF586" i="1"/>
  <c r="AD586" i="1" s="1"/>
  <c r="AF587" i="1"/>
  <c r="AD587" i="1" s="1"/>
  <c r="AF588" i="1"/>
  <c r="AD588" i="1" s="1"/>
  <c r="AF589" i="1"/>
  <c r="AD589" i="1" s="1"/>
  <c r="AF590" i="1"/>
  <c r="AD590" i="1" s="1"/>
  <c r="AF591" i="1"/>
  <c r="AD591" i="1" s="1"/>
  <c r="AF592" i="1"/>
  <c r="AD592" i="1" s="1"/>
  <c r="AF593" i="1"/>
  <c r="AD593" i="1" s="1"/>
  <c r="AF594" i="1"/>
  <c r="AD594" i="1" s="1"/>
  <c r="AF595" i="1"/>
  <c r="AD595" i="1" s="1"/>
  <c r="AF596" i="1"/>
  <c r="AD596" i="1" s="1"/>
  <c r="AF597" i="1"/>
  <c r="AD597" i="1" s="1"/>
  <c r="AF598" i="1"/>
  <c r="AD598" i="1" s="1"/>
  <c r="AF599" i="1"/>
  <c r="AD599" i="1" s="1"/>
  <c r="AF600" i="1"/>
  <c r="AD600" i="1" s="1"/>
  <c r="AF601" i="1"/>
  <c r="AD601" i="1" s="1"/>
  <c r="AF602" i="1"/>
  <c r="AD602" i="1" s="1"/>
  <c r="AF603" i="1"/>
  <c r="AD603" i="1" s="1"/>
  <c r="AF604" i="1"/>
  <c r="AD604" i="1" s="1"/>
  <c r="AF605" i="1"/>
  <c r="AD605" i="1" s="1"/>
  <c r="AF606" i="1"/>
  <c r="AD606" i="1" s="1"/>
  <c r="AF607" i="1"/>
  <c r="AD607" i="1" s="1"/>
  <c r="AF608" i="1"/>
  <c r="AD608" i="1" s="1"/>
  <c r="AF609" i="1"/>
  <c r="AD609" i="1" s="1"/>
  <c r="AF610" i="1"/>
  <c r="AD610" i="1" s="1"/>
  <c r="AF611" i="1"/>
  <c r="AD611" i="1" s="1"/>
  <c r="AF612" i="1"/>
  <c r="AD612" i="1" s="1"/>
  <c r="AF613" i="1"/>
  <c r="AD613" i="1" s="1"/>
  <c r="AF614" i="1"/>
  <c r="AD614" i="1" s="1"/>
  <c r="AF615" i="1"/>
  <c r="AD615" i="1" s="1"/>
  <c r="AF616" i="1"/>
  <c r="AD616" i="1" s="1"/>
  <c r="AF617" i="1"/>
  <c r="AD617" i="1" s="1"/>
  <c r="AF618" i="1"/>
  <c r="AD618" i="1" s="1"/>
  <c r="AF619" i="1"/>
  <c r="AD619" i="1" s="1"/>
  <c r="AF620" i="1"/>
  <c r="AD620" i="1" s="1"/>
  <c r="AF621" i="1"/>
  <c r="AD621" i="1" s="1"/>
  <c r="AF622" i="1"/>
  <c r="AD622" i="1" s="1"/>
  <c r="AF623" i="1"/>
  <c r="AD623" i="1" s="1"/>
  <c r="AF624" i="1"/>
  <c r="AD624" i="1" s="1"/>
  <c r="AF625" i="1"/>
  <c r="AD625" i="1" s="1"/>
  <c r="AF626" i="1"/>
  <c r="AD626" i="1" s="1"/>
  <c r="AF627" i="1"/>
  <c r="AD627" i="1" s="1"/>
  <c r="AF628" i="1"/>
  <c r="AD628" i="1" s="1"/>
  <c r="AF629" i="1"/>
  <c r="AD629" i="1" s="1"/>
  <c r="AF630" i="1"/>
  <c r="AD630" i="1" s="1"/>
  <c r="AF631" i="1"/>
  <c r="AD631" i="1" s="1"/>
  <c r="AF632" i="1"/>
  <c r="AD632" i="1" s="1"/>
  <c r="AF633" i="1"/>
  <c r="AD633" i="1" s="1"/>
  <c r="AF634" i="1"/>
  <c r="AD634" i="1" s="1"/>
  <c r="AF635" i="1"/>
  <c r="AD635" i="1" s="1"/>
  <c r="AF636" i="1"/>
  <c r="AD636" i="1" s="1"/>
  <c r="AF637" i="1"/>
  <c r="AD637" i="1" s="1"/>
  <c r="AF638" i="1"/>
  <c r="AD638" i="1" s="1"/>
  <c r="AF639" i="1"/>
  <c r="AD639" i="1" s="1"/>
  <c r="AF640" i="1"/>
  <c r="AD640" i="1" s="1"/>
  <c r="AF641" i="1"/>
  <c r="AD641" i="1" s="1"/>
  <c r="AF642" i="1"/>
  <c r="AD642" i="1" s="1"/>
  <c r="AF643" i="1"/>
  <c r="AD643" i="1" s="1"/>
  <c r="AF644" i="1"/>
  <c r="AD644" i="1" s="1"/>
  <c r="AF645" i="1"/>
  <c r="AD645" i="1" s="1"/>
  <c r="AF646" i="1"/>
  <c r="AD646" i="1" s="1"/>
  <c r="AF647" i="1"/>
  <c r="AD647" i="1" s="1"/>
  <c r="AF648" i="1"/>
  <c r="AD648" i="1" s="1"/>
  <c r="AF649" i="1"/>
  <c r="AD649" i="1" s="1"/>
  <c r="AF650" i="1"/>
  <c r="AD650" i="1" s="1"/>
  <c r="AF651" i="1"/>
  <c r="AD651" i="1" s="1"/>
  <c r="AF652" i="1"/>
  <c r="AD652" i="1" s="1"/>
  <c r="AF653" i="1"/>
  <c r="AD653" i="1" s="1"/>
  <c r="AF654" i="1"/>
  <c r="AD654" i="1" s="1"/>
  <c r="AF655" i="1"/>
  <c r="AD655" i="1" s="1"/>
  <c r="AF656" i="1"/>
  <c r="AD656" i="1" s="1"/>
  <c r="AF657" i="1"/>
  <c r="AD657" i="1" s="1"/>
  <c r="AF658" i="1"/>
  <c r="AD658" i="1" s="1"/>
  <c r="AF659" i="1"/>
  <c r="AD659" i="1" s="1"/>
  <c r="AF660" i="1"/>
  <c r="AD660" i="1" s="1"/>
  <c r="AF661" i="1"/>
  <c r="AD661" i="1" s="1"/>
  <c r="AF662" i="1"/>
  <c r="AD662" i="1" s="1"/>
  <c r="AF663" i="1"/>
  <c r="AD663" i="1" s="1"/>
  <c r="AF664" i="1"/>
  <c r="AD664" i="1" s="1"/>
  <c r="AF665" i="1"/>
  <c r="AD665" i="1" s="1"/>
  <c r="AF666" i="1"/>
  <c r="AD666" i="1" s="1"/>
  <c r="AF667" i="1"/>
  <c r="AD667" i="1" s="1"/>
  <c r="AF668" i="1"/>
  <c r="AD668" i="1" s="1"/>
  <c r="AF669" i="1"/>
  <c r="AD669" i="1" s="1"/>
  <c r="AF670" i="1"/>
  <c r="AD670" i="1" s="1"/>
  <c r="AF671" i="1"/>
  <c r="AD671" i="1" s="1"/>
  <c r="AF672" i="1"/>
  <c r="AD672" i="1" s="1"/>
  <c r="AF673" i="1"/>
  <c r="AD673" i="1" s="1"/>
  <c r="AF674" i="1"/>
  <c r="AD674" i="1" s="1"/>
  <c r="AF675" i="1"/>
  <c r="AD675" i="1" s="1"/>
  <c r="AF676" i="1"/>
  <c r="AD676" i="1" s="1"/>
  <c r="AF677" i="1"/>
  <c r="AD677" i="1" s="1"/>
  <c r="AF678" i="1"/>
  <c r="AD678" i="1" s="1"/>
  <c r="AF679" i="1"/>
  <c r="AD679" i="1" s="1"/>
  <c r="AF680" i="1"/>
  <c r="AD680" i="1" s="1"/>
  <c r="AF681" i="1"/>
  <c r="AD681" i="1" s="1"/>
  <c r="AF682" i="1"/>
  <c r="AD682" i="1" s="1"/>
  <c r="AF683" i="1"/>
  <c r="AD683" i="1" s="1"/>
  <c r="AF684" i="1"/>
  <c r="AD684" i="1" s="1"/>
  <c r="AF685" i="1"/>
  <c r="AD685" i="1" s="1"/>
  <c r="AF686" i="1"/>
  <c r="AD686" i="1" s="1"/>
  <c r="AF687" i="1"/>
  <c r="AD687" i="1" s="1"/>
  <c r="AF688" i="1"/>
  <c r="AD688" i="1" s="1"/>
  <c r="AF689" i="1"/>
  <c r="AD689" i="1" s="1"/>
  <c r="AF690" i="1"/>
  <c r="AD690" i="1" s="1"/>
  <c r="AF691" i="1"/>
  <c r="AD691" i="1" s="1"/>
  <c r="AF692" i="1"/>
  <c r="AD692" i="1" s="1"/>
  <c r="AF693" i="1"/>
  <c r="AD693" i="1" s="1"/>
  <c r="AF694" i="1"/>
  <c r="AD694" i="1" s="1"/>
  <c r="AF695" i="1"/>
  <c r="AD695" i="1" s="1"/>
  <c r="AF696" i="1"/>
  <c r="AD696" i="1" s="1"/>
  <c r="AF697" i="1"/>
  <c r="AD697" i="1" s="1"/>
  <c r="AF698" i="1"/>
  <c r="AD698" i="1" s="1"/>
  <c r="AF699" i="1"/>
  <c r="AD699" i="1" s="1"/>
  <c r="AF700" i="1"/>
  <c r="AD700" i="1" s="1"/>
  <c r="AF701" i="1"/>
  <c r="AD701" i="1" s="1"/>
  <c r="AF702" i="1"/>
  <c r="AD702" i="1" s="1"/>
  <c r="AF703" i="1"/>
  <c r="AD703" i="1" s="1"/>
  <c r="AF704" i="1"/>
  <c r="AD704" i="1" s="1"/>
  <c r="AF705" i="1"/>
  <c r="AD705" i="1" s="1"/>
  <c r="AF706" i="1"/>
  <c r="AD706" i="1" s="1"/>
  <c r="AF707" i="1"/>
  <c r="AD707" i="1" s="1"/>
  <c r="AF708" i="1"/>
  <c r="AD708" i="1" s="1"/>
  <c r="AF709" i="1"/>
  <c r="AD709" i="1" s="1"/>
  <c r="AF710" i="1"/>
  <c r="AD710" i="1" s="1"/>
  <c r="AF711" i="1"/>
  <c r="AD711" i="1" s="1"/>
  <c r="AF712" i="1"/>
  <c r="AD712" i="1" s="1"/>
  <c r="AF713" i="1"/>
  <c r="AD713" i="1" s="1"/>
  <c r="AF714" i="1"/>
  <c r="AD714" i="1" s="1"/>
  <c r="AF715" i="1"/>
  <c r="AD715" i="1" s="1"/>
  <c r="AF716" i="1"/>
  <c r="AD716" i="1" s="1"/>
  <c r="AF717" i="1"/>
  <c r="AD717" i="1" s="1"/>
  <c r="AF718" i="1"/>
  <c r="AD718" i="1" s="1"/>
  <c r="AF719" i="1"/>
  <c r="AD719" i="1" s="1"/>
  <c r="AF720" i="1"/>
  <c r="AD720" i="1" s="1"/>
  <c r="AF721" i="1"/>
  <c r="AD721" i="1" s="1"/>
  <c r="AF722" i="1"/>
  <c r="AD722" i="1" s="1"/>
  <c r="AF723" i="1"/>
  <c r="AD723" i="1" s="1"/>
  <c r="AF724" i="1"/>
  <c r="AD724" i="1" s="1"/>
  <c r="AF725" i="1"/>
  <c r="AD725" i="1" s="1"/>
  <c r="AF726" i="1"/>
  <c r="AD726" i="1" s="1"/>
  <c r="AF727" i="1"/>
  <c r="AD727" i="1" s="1"/>
  <c r="AF728" i="1"/>
  <c r="AD728" i="1" s="1"/>
  <c r="AF729" i="1"/>
  <c r="AD729" i="1" s="1"/>
  <c r="AF730" i="1"/>
  <c r="AD730" i="1" s="1"/>
  <c r="AF731" i="1"/>
  <c r="AD731" i="1" s="1"/>
  <c r="AF732" i="1"/>
  <c r="AD732" i="1" s="1"/>
  <c r="AF733" i="1"/>
  <c r="AD733" i="1" s="1"/>
  <c r="AF734" i="1"/>
  <c r="AD734" i="1" s="1"/>
  <c r="AF735" i="1"/>
  <c r="AD735" i="1" s="1"/>
  <c r="AF736" i="1"/>
  <c r="AD736" i="1" s="1"/>
  <c r="AF737" i="1"/>
  <c r="AD737" i="1" s="1"/>
  <c r="AF738" i="1"/>
  <c r="AD738" i="1" s="1"/>
  <c r="AF739" i="1"/>
  <c r="AD739" i="1" s="1"/>
  <c r="AF740" i="1"/>
  <c r="AD740" i="1" s="1"/>
  <c r="AF741" i="1"/>
  <c r="AD741" i="1" s="1"/>
  <c r="AF742" i="1"/>
  <c r="AD742" i="1" s="1"/>
  <c r="AF743" i="1"/>
  <c r="AD743" i="1" s="1"/>
  <c r="AF744" i="1"/>
  <c r="AD744" i="1" s="1"/>
  <c r="AF745" i="1"/>
  <c r="AD745" i="1" s="1"/>
  <c r="AF746" i="1"/>
  <c r="AD746" i="1" s="1"/>
  <c r="AF747" i="1"/>
  <c r="AD747" i="1" s="1"/>
  <c r="AF748" i="1"/>
  <c r="AD748" i="1" s="1"/>
  <c r="AF749" i="1"/>
  <c r="AD749" i="1" s="1"/>
  <c r="AF750" i="1"/>
  <c r="AD750" i="1" s="1"/>
  <c r="AF751" i="1"/>
  <c r="AD751" i="1" s="1"/>
  <c r="AF752" i="1"/>
  <c r="AD752" i="1" s="1"/>
  <c r="AF753" i="1"/>
  <c r="AD753" i="1" s="1"/>
  <c r="AF754" i="1"/>
  <c r="AD754" i="1" s="1"/>
  <c r="AF755" i="1"/>
  <c r="AD755" i="1" s="1"/>
  <c r="AF756" i="1"/>
  <c r="AD756" i="1" s="1"/>
  <c r="AF757" i="1"/>
  <c r="AD757" i="1" s="1"/>
  <c r="AF758" i="1"/>
  <c r="AD758" i="1" s="1"/>
  <c r="AF759" i="1"/>
  <c r="AD759" i="1" s="1"/>
  <c r="AF760" i="1"/>
  <c r="AD760" i="1" s="1"/>
  <c r="AF761" i="1"/>
  <c r="AD761" i="1" s="1"/>
  <c r="AF762" i="1"/>
  <c r="AD762" i="1" s="1"/>
  <c r="AF763" i="1"/>
  <c r="AD763" i="1" s="1"/>
  <c r="AF764" i="1"/>
  <c r="AD764" i="1" s="1"/>
  <c r="AF765" i="1"/>
  <c r="AD765" i="1" s="1"/>
  <c r="AF766" i="1"/>
  <c r="AD766" i="1" s="1"/>
  <c r="AF767" i="1"/>
  <c r="AD767" i="1" s="1"/>
  <c r="AF768" i="1"/>
  <c r="AD768" i="1" s="1"/>
  <c r="AF769" i="1"/>
  <c r="AD769" i="1" s="1"/>
  <c r="AF770" i="1"/>
  <c r="AD770" i="1" s="1"/>
  <c r="AF771" i="1"/>
  <c r="AD771" i="1" s="1"/>
  <c r="AF772" i="1"/>
  <c r="AD772" i="1" s="1"/>
  <c r="AF773" i="1"/>
  <c r="AD773" i="1" s="1"/>
  <c r="AF774" i="1"/>
  <c r="AD774" i="1" s="1"/>
  <c r="AF775" i="1"/>
  <c r="AD775" i="1" s="1"/>
  <c r="AF776" i="1"/>
  <c r="AD776" i="1" s="1"/>
  <c r="AF777" i="1"/>
  <c r="AD777" i="1" s="1"/>
  <c r="AF778" i="1"/>
  <c r="AD778" i="1" s="1"/>
  <c r="AF779" i="1"/>
  <c r="AD779" i="1" s="1"/>
  <c r="AF780" i="1"/>
  <c r="AD780" i="1" s="1"/>
  <c r="AF781" i="1"/>
  <c r="AD781" i="1" s="1"/>
  <c r="AF782" i="1"/>
  <c r="AD782" i="1" s="1"/>
  <c r="AF783" i="1"/>
  <c r="AD783" i="1" s="1"/>
  <c r="AF784" i="1"/>
  <c r="AD784" i="1" s="1"/>
  <c r="AF785" i="1"/>
  <c r="AD785" i="1" s="1"/>
  <c r="AF786" i="1"/>
  <c r="AD786" i="1" s="1"/>
  <c r="AF787" i="1"/>
  <c r="AD787" i="1" s="1"/>
  <c r="AF788" i="1"/>
  <c r="AD788" i="1" s="1"/>
  <c r="AF789" i="1"/>
  <c r="AD789" i="1" s="1"/>
  <c r="AF790" i="1"/>
  <c r="AD790" i="1" s="1"/>
  <c r="AF791" i="1"/>
  <c r="AD791" i="1" s="1"/>
  <c r="AF792" i="1"/>
  <c r="AD792" i="1" s="1"/>
  <c r="AF793" i="1"/>
  <c r="AD793" i="1" s="1"/>
  <c r="AF794" i="1"/>
  <c r="AD794" i="1" s="1"/>
  <c r="AF795" i="1"/>
  <c r="AD795" i="1" s="1"/>
  <c r="AF796" i="1"/>
  <c r="AD796" i="1" s="1"/>
  <c r="AF797" i="1"/>
  <c r="AD797" i="1" s="1"/>
  <c r="AF798" i="1"/>
  <c r="AD798" i="1" s="1"/>
  <c r="AF799" i="1"/>
  <c r="AD799" i="1" s="1"/>
  <c r="AF800" i="1"/>
  <c r="AD800" i="1" s="1"/>
  <c r="AF801" i="1"/>
  <c r="AD801" i="1" s="1"/>
  <c r="AF802" i="1"/>
  <c r="AD802" i="1" s="1"/>
  <c r="AF803" i="1"/>
  <c r="AD803" i="1" s="1"/>
  <c r="AF804" i="1"/>
  <c r="AD804" i="1" s="1"/>
  <c r="AF805" i="1"/>
  <c r="AD805" i="1" s="1"/>
  <c r="AF806" i="1"/>
  <c r="AD806" i="1" s="1"/>
  <c r="AF807" i="1"/>
  <c r="AD807" i="1" s="1"/>
  <c r="AF808" i="1"/>
  <c r="AD808" i="1" s="1"/>
  <c r="AF809" i="1"/>
  <c r="AD809" i="1" s="1"/>
  <c r="AF810" i="1"/>
  <c r="AD810" i="1" s="1"/>
  <c r="AF811" i="1"/>
  <c r="AD811" i="1" s="1"/>
  <c r="AF812" i="1"/>
  <c r="AD812" i="1" s="1"/>
  <c r="AF813" i="1"/>
  <c r="AD813" i="1" s="1"/>
  <c r="AF814" i="1"/>
  <c r="AD814" i="1" s="1"/>
  <c r="AF815" i="1"/>
  <c r="AD815" i="1" s="1"/>
  <c r="AF816" i="1"/>
  <c r="AD816" i="1" s="1"/>
  <c r="AF817" i="1"/>
  <c r="AD817" i="1" s="1"/>
  <c r="AF818" i="1"/>
  <c r="AD818" i="1" s="1"/>
  <c r="AF819" i="1"/>
  <c r="AD819" i="1" s="1"/>
  <c r="AF820" i="1"/>
  <c r="AD820" i="1" s="1"/>
  <c r="AF821" i="1"/>
  <c r="AD821" i="1" s="1"/>
  <c r="AF822" i="1"/>
  <c r="AD822" i="1" s="1"/>
  <c r="AF823" i="1"/>
  <c r="AD823" i="1" s="1"/>
  <c r="AF824" i="1"/>
  <c r="AD824" i="1" s="1"/>
  <c r="AF825" i="1"/>
  <c r="AD825" i="1" s="1"/>
  <c r="AF826" i="1"/>
  <c r="AD826" i="1" s="1"/>
  <c r="AF827" i="1"/>
  <c r="AD827" i="1" s="1"/>
  <c r="AF828" i="1"/>
  <c r="AD828" i="1" s="1"/>
  <c r="AF829" i="1"/>
  <c r="AD829" i="1" s="1"/>
  <c r="AF830" i="1"/>
  <c r="AD830" i="1" s="1"/>
  <c r="AF831" i="1"/>
  <c r="AD831" i="1" s="1"/>
  <c r="AF832" i="1"/>
  <c r="AD832" i="1" s="1"/>
  <c r="AF833" i="1"/>
  <c r="AD833" i="1" s="1"/>
  <c r="AF834" i="1"/>
  <c r="AD834" i="1" s="1"/>
  <c r="AF835" i="1"/>
  <c r="AD835" i="1" s="1"/>
  <c r="AF836" i="1"/>
  <c r="AD836" i="1" s="1"/>
  <c r="AF837" i="1"/>
  <c r="AD837" i="1" s="1"/>
  <c r="AF838" i="1"/>
  <c r="AD838" i="1" s="1"/>
  <c r="AF839" i="1"/>
  <c r="AD839" i="1" s="1"/>
  <c r="AF840" i="1"/>
  <c r="AD840" i="1" s="1"/>
  <c r="AF841" i="1"/>
  <c r="AD841" i="1" s="1"/>
  <c r="AF842" i="1"/>
  <c r="AD842" i="1" s="1"/>
  <c r="AF843" i="1"/>
  <c r="AD843" i="1" s="1"/>
  <c r="AF844" i="1"/>
  <c r="AD844" i="1" s="1"/>
  <c r="AF845" i="1"/>
  <c r="AD845" i="1" s="1"/>
  <c r="AF846" i="1"/>
  <c r="AD846" i="1" s="1"/>
  <c r="AF847" i="1"/>
  <c r="AD847" i="1" s="1"/>
  <c r="AF848" i="1"/>
  <c r="AD848" i="1" s="1"/>
  <c r="AF849" i="1"/>
  <c r="AD849" i="1" s="1"/>
  <c r="AF850" i="1"/>
  <c r="AD850" i="1" s="1"/>
  <c r="AF851" i="1"/>
  <c r="AD851" i="1" s="1"/>
  <c r="AF852" i="1"/>
  <c r="AD852" i="1" s="1"/>
  <c r="AF853" i="1"/>
  <c r="AD853" i="1" s="1"/>
  <c r="AF854" i="1"/>
  <c r="AD854" i="1" s="1"/>
  <c r="AF855" i="1"/>
  <c r="AD855" i="1" s="1"/>
  <c r="AF856" i="1"/>
  <c r="AD856" i="1" s="1"/>
  <c r="AF857" i="1"/>
  <c r="AD857" i="1" s="1"/>
  <c r="AF858" i="1"/>
  <c r="AD858" i="1" s="1"/>
  <c r="AF859" i="1"/>
  <c r="AD859" i="1" s="1"/>
  <c r="AF860" i="1"/>
  <c r="AD860" i="1" s="1"/>
  <c r="AF861" i="1"/>
  <c r="AD861" i="1" s="1"/>
  <c r="AF862" i="1"/>
  <c r="AD862" i="1" s="1"/>
  <c r="AF863" i="1"/>
  <c r="AD863" i="1" s="1"/>
  <c r="AF864" i="1"/>
  <c r="AD864" i="1" s="1"/>
  <c r="AF865" i="1"/>
  <c r="AD865" i="1" s="1"/>
  <c r="AF866" i="1"/>
  <c r="AD866" i="1" s="1"/>
  <c r="AF867" i="1"/>
  <c r="AD867" i="1" s="1"/>
  <c r="AF868" i="1"/>
  <c r="AD868" i="1" s="1"/>
  <c r="AF869" i="1"/>
  <c r="AD869" i="1" s="1"/>
  <c r="AF870" i="1"/>
  <c r="AD870" i="1" s="1"/>
  <c r="AF871" i="1"/>
  <c r="AD871" i="1" s="1"/>
  <c r="AF872" i="1"/>
  <c r="AD872" i="1" s="1"/>
  <c r="AF873" i="1"/>
  <c r="AD873" i="1" s="1"/>
  <c r="AF874" i="1"/>
  <c r="AD874" i="1" s="1"/>
  <c r="AF875" i="1"/>
  <c r="AD875" i="1" s="1"/>
  <c r="AF876" i="1"/>
  <c r="AD876" i="1" s="1"/>
  <c r="AF877" i="1"/>
  <c r="AD877" i="1" s="1"/>
  <c r="AF878" i="1"/>
  <c r="AD878" i="1" s="1"/>
  <c r="AF879" i="1"/>
  <c r="AD879" i="1" s="1"/>
  <c r="AF880" i="1"/>
  <c r="AD880" i="1" s="1"/>
  <c r="AF881" i="1"/>
  <c r="AD881" i="1" s="1"/>
  <c r="AF882" i="1"/>
  <c r="AD882" i="1" s="1"/>
  <c r="AF883" i="1"/>
  <c r="AD883" i="1" s="1"/>
  <c r="AF884" i="1"/>
  <c r="AD884" i="1" s="1"/>
  <c r="AF885" i="1"/>
  <c r="AD885" i="1" s="1"/>
  <c r="AF886" i="1"/>
  <c r="AD886" i="1" s="1"/>
  <c r="AF887" i="1"/>
  <c r="AD887" i="1" s="1"/>
  <c r="AF888" i="1"/>
  <c r="AD888" i="1" s="1"/>
  <c r="AF889" i="1"/>
  <c r="AD889" i="1" s="1"/>
  <c r="AF890" i="1"/>
  <c r="AD890" i="1" s="1"/>
  <c r="AF891" i="1"/>
  <c r="AD891" i="1" s="1"/>
  <c r="AF892" i="1"/>
  <c r="AD892" i="1" s="1"/>
  <c r="AF893" i="1"/>
  <c r="AD893" i="1" s="1"/>
  <c r="AF894" i="1"/>
  <c r="AD894" i="1" s="1"/>
  <c r="AF895" i="1"/>
  <c r="AD895" i="1" s="1"/>
  <c r="AF896" i="1"/>
  <c r="AD896" i="1" s="1"/>
  <c r="AF897" i="1"/>
  <c r="AD897" i="1" s="1"/>
  <c r="AF898" i="1"/>
  <c r="AD898" i="1" s="1"/>
  <c r="AF899" i="1"/>
  <c r="AD899" i="1" s="1"/>
  <c r="AF900" i="1"/>
  <c r="AD900" i="1" s="1"/>
  <c r="AF901" i="1"/>
  <c r="AD901" i="1" s="1"/>
  <c r="AF902" i="1"/>
  <c r="AD902" i="1" s="1"/>
  <c r="AF903" i="1"/>
  <c r="AD903" i="1" s="1"/>
  <c r="AF904" i="1"/>
  <c r="AD904" i="1" s="1"/>
  <c r="AF905" i="1"/>
  <c r="AD905" i="1" s="1"/>
  <c r="AF906" i="1"/>
  <c r="AD906" i="1" s="1"/>
  <c r="AF907" i="1"/>
  <c r="AD907" i="1" s="1"/>
  <c r="AF908" i="1"/>
  <c r="AD908" i="1" s="1"/>
  <c r="AF909" i="1"/>
  <c r="AD909" i="1" s="1"/>
  <c r="AF910" i="1"/>
  <c r="AD910" i="1" s="1"/>
  <c r="AF911" i="1"/>
  <c r="AD911" i="1" s="1"/>
  <c r="AF912" i="1"/>
  <c r="AD912" i="1" s="1"/>
  <c r="AF913" i="1"/>
  <c r="AD913" i="1" s="1"/>
  <c r="AF914" i="1"/>
  <c r="AD914" i="1" s="1"/>
  <c r="AF915" i="1"/>
  <c r="AD915" i="1" s="1"/>
  <c r="AF916" i="1"/>
  <c r="AD916" i="1" s="1"/>
  <c r="AF917" i="1"/>
  <c r="AD917" i="1" s="1"/>
  <c r="AF918" i="1"/>
  <c r="AD918" i="1" s="1"/>
  <c r="AF919" i="1"/>
  <c r="AD919" i="1" s="1"/>
  <c r="AF920" i="1"/>
  <c r="AD920" i="1" s="1"/>
  <c r="AF921" i="1"/>
  <c r="AD921" i="1" s="1"/>
  <c r="AF922" i="1"/>
  <c r="AD922" i="1" s="1"/>
  <c r="AF923" i="1"/>
  <c r="AD923" i="1" s="1"/>
  <c r="AF924" i="1"/>
  <c r="AD924" i="1" s="1"/>
  <c r="AF925" i="1"/>
  <c r="AD925" i="1" s="1"/>
  <c r="AF926" i="1"/>
  <c r="AD926" i="1" s="1"/>
  <c r="AF927" i="1"/>
  <c r="AD927" i="1" s="1"/>
  <c r="AF928" i="1"/>
  <c r="AD928" i="1" s="1"/>
  <c r="AF929" i="1"/>
  <c r="AD929" i="1" s="1"/>
  <c r="AF930" i="1"/>
  <c r="AD930" i="1" s="1"/>
  <c r="AF931" i="1"/>
  <c r="AD931" i="1" s="1"/>
  <c r="AF932" i="1"/>
  <c r="AD932" i="1" s="1"/>
  <c r="AF933" i="1"/>
  <c r="AD933" i="1" s="1"/>
  <c r="AF934" i="1"/>
  <c r="AD934" i="1" s="1"/>
  <c r="AF935" i="1"/>
  <c r="AD935" i="1" s="1"/>
  <c r="AF936" i="1"/>
  <c r="AD936" i="1" s="1"/>
  <c r="AF937" i="1"/>
  <c r="AD937" i="1" s="1"/>
  <c r="AF938" i="1"/>
  <c r="AD938" i="1" s="1"/>
  <c r="AF939" i="1"/>
  <c r="AD939" i="1" s="1"/>
  <c r="AF940" i="1"/>
  <c r="AD940" i="1" s="1"/>
  <c r="AF941" i="1"/>
  <c r="AD941" i="1" s="1"/>
  <c r="AF942" i="1"/>
  <c r="AD942" i="1" s="1"/>
  <c r="AF943" i="1"/>
  <c r="AD943" i="1" s="1"/>
  <c r="AF944" i="1"/>
  <c r="AD944" i="1" s="1"/>
  <c r="AF945" i="1"/>
  <c r="AD945" i="1" s="1"/>
  <c r="AF946" i="1"/>
  <c r="AD946" i="1" s="1"/>
  <c r="AF947" i="1"/>
  <c r="AD947" i="1" s="1"/>
  <c r="AF948" i="1"/>
  <c r="AD948" i="1" s="1"/>
  <c r="AF949" i="1"/>
  <c r="AD949" i="1" s="1"/>
  <c r="AF950" i="1"/>
  <c r="AD950" i="1" s="1"/>
  <c r="AF951" i="1"/>
  <c r="AD951" i="1" s="1"/>
  <c r="AF952" i="1"/>
  <c r="AD952" i="1" s="1"/>
  <c r="AF953" i="1"/>
  <c r="AD953" i="1" s="1"/>
  <c r="AF954" i="1"/>
  <c r="AD954" i="1" s="1"/>
  <c r="AF955" i="1"/>
  <c r="AD955" i="1" s="1"/>
  <c r="AF956" i="1"/>
  <c r="AD956" i="1" s="1"/>
  <c r="AF957" i="1"/>
  <c r="AD957" i="1" s="1"/>
  <c r="AF958" i="1"/>
  <c r="AD958" i="1" s="1"/>
  <c r="AF959" i="1"/>
  <c r="AD959" i="1" s="1"/>
  <c r="AF960" i="1"/>
  <c r="AD960" i="1" s="1"/>
  <c r="AF961" i="1"/>
  <c r="AD961" i="1" s="1"/>
  <c r="AF962" i="1"/>
  <c r="AD962" i="1" s="1"/>
  <c r="AF963" i="1"/>
  <c r="AD963" i="1" s="1"/>
  <c r="AF964" i="1"/>
  <c r="AD964" i="1" s="1"/>
  <c r="AF965" i="1"/>
  <c r="AD965" i="1" s="1"/>
  <c r="AF966" i="1"/>
  <c r="AD966" i="1" s="1"/>
  <c r="AF967" i="1"/>
  <c r="AD967" i="1" s="1"/>
  <c r="AF968" i="1"/>
  <c r="AD968" i="1" s="1"/>
  <c r="AF969" i="1"/>
  <c r="AD969" i="1" s="1"/>
  <c r="AF970" i="1"/>
  <c r="AD970" i="1" s="1"/>
  <c r="AF971" i="1"/>
  <c r="AD971" i="1" s="1"/>
  <c r="AF972" i="1"/>
  <c r="AD972" i="1" s="1"/>
  <c r="AF973" i="1"/>
  <c r="AD973" i="1" s="1"/>
  <c r="AF974" i="1"/>
  <c r="AD974" i="1" s="1"/>
  <c r="AF975" i="1"/>
  <c r="AD975" i="1" s="1"/>
  <c r="AF976" i="1"/>
  <c r="AD976" i="1" s="1"/>
  <c r="AF977" i="1"/>
  <c r="AD977" i="1" s="1"/>
  <c r="AF978" i="1"/>
  <c r="AD978" i="1" s="1"/>
  <c r="AF979" i="1"/>
  <c r="AD979" i="1" s="1"/>
  <c r="AF980" i="1"/>
  <c r="AD980" i="1" s="1"/>
  <c r="AF981" i="1"/>
  <c r="AD981" i="1" s="1"/>
  <c r="AF982" i="1"/>
  <c r="AD982" i="1" s="1"/>
  <c r="AF983" i="1"/>
  <c r="AD983" i="1" s="1"/>
  <c r="AF984" i="1"/>
  <c r="AD984" i="1" s="1"/>
  <c r="AF985" i="1"/>
  <c r="AD985" i="1" s="1"/>
  <c r="AF986" i="1"/>
  <c r="AD986" i="1" s="1"/>
  <c r="AF987" i="1"/>
  <c r="AD987" i="1" s="1"/>
  <c r="AF988" i="1"/>
  <c r="AD988" i="1" s="1"/>
  <c r="AF989" i="1"/>
  <c r="AD989" i="1" s="1"/>
  <c r="AF990" i="1"/>
  <c r="AD990" i="1" s="1"/>
  <c r="AF991" i="1"/>
  <c r="AD991" i="1" s="1"/>
  <c r="AF992" i="1"/>
  <c r="AD992" i="1" s="1"/>
  <c r="AF993" i="1"/>
  <c r="AD993" i="1" s="1"/>
  <c r="AF994" i="1"/>
  <c r="AD994" i="1" s="1"/>
  <c r="AF995" i="1"/>
  <c r="AD995" i="1" s="1"/>
  <c r="AF996" i="1"/>
  <c r="AD996" i="1" s="1"/>
  <c r="AF997" i="1"/>
  <c r="AD997" i="1" s="1"/>
  <c r="AF998" i="1"/>
  <c r="AD998" i="1" s="1"/>
  <c r="AF999" i="1"/>
  <c r="AD999" i="1" s="1"/>
  <c r="AF1000" i="1"/>
  <c r="AD1000" i="1" s="1"/>
  <c r="AF1001" i="1"/>
  <c r="AD1001" i="1" s="1"/>
  <c r="AF1002" i="1"/>
  <c r="AD1002" i="1" s="1"/>
  <c r="AF1003" i="1"/>
  <c r="AD1003" i="1" s="1"/>
  <c r="AF1004" i="1"/>
  <c r="AD1004" i="1" s="1"/>
  <c r="AF1005" i="1"/>
  <c r="AD1005" i="1" s="1"/>
  <c r="AF1006" i="1"/>
  <c r="AD1006" i="1" s="1"/>
  <c r="AF1007" i="1"/>
  <c r="AD1007" i="1" s="1"/>
  <c r="AF1008" i="1"/>
  <c r="AD1008" i="1" s="1"/>
  <c r="AF1009" i="1"/>
  <c r="AD1009" i="1" s="1"/>
  <c r="X9" i="1"/>
  <c r="AA9" i="1" s="1"/>
  <c r="X10" i="1"/>
  <c r="AA10" i="1" s="1"/>
  <c r="Y10" i="1" s="1"/>
  <c r="X11" i="1"/>
  <c r="AA11" i="1" s="1"/>
  <c r="Y11" i="1" s="1"/>
  <c r="X12" i="1"/>
  <c r="AA12" i="1" s="1"/>
  <c r="Y12" i="1" s="1"/>
  <c r="X13" i="1"/>
  <c r="AA13" i="1" s="1"/>
  <c r="Y13" i="1" s="1"/>
  <c r="X15" i="1"/>
  <c r="AA15" i="1" s="1"/>
  <c r="Y15" i="1" s="1"/>
  <c r="X16" i="1"/>
  <c r="AA16" i="1" s="1"/>
  <c r="Y16" i="1" s="1"/>
  <c r="X17" i="1"/>
  <c r="AA17" i="1" s="1"/>
  <c r="Y17" i="1" s="1"/>
  <c r="X18" i="1"/>
  <c r="AA18" i="1" s="1"/>
  <c r="Y18" i="1" s="1"/>
  <c r="X19" i="1"/>
  <c r="AA19" i="1" s="1"/>
  <c r="Y19" i="1" s="1"/>
  <c r="X20" i="1"/>
  <c r="AA20" i="1" s="1"/>
  <c r="Y20" i="1" s="1"/>
  <c r="AD68" i="1" l="1"/>
  <c r="AC68" i="1"/>
  <c r="AD67" i="1"/>
  <c r="AC67" i="1"/>
  <c r="AD45" i="1"/>
  <c r="AE45" i="1"/>
  <c r="AC45" i="1" s="1"/>
  <c r="AD52" i="1"/>
  <c r="AE52" i="1"/>
  <c r="AC52" i="1" s="1"/>
  <c r="AD51" i="1"/>
  <c r="AE51" i="1"/>
  <c r="AC51" i="1" s="1"/>
  <c r="AD57" i="1"/>
  <c r="AE57" i="1"/>
  <c r="AC57" i="1" s="1"/>
  <c r="AD56" i="1"/>
  <c r="AE56" i="1"/>
  <c r="AC56" i="1" s="1"/>
  <c r="AD62" i="1"/>
  <c r="AE62" i="1"/>
  <c r="AC62" i="1" s="1"/>
  <c r="AD48" i="1"/>
  <c r="AE48" i="1"/>
  <c r="AC48" i="1" s="1"/>
  <c r="AD63" i="1"/>
  <c r="AC63" i="1"/>
  <c r="AD47" i="1"/>
  <c r="AC47" i="1"/>
  <c r="AD54" i="1"/>
  <c r="AC54" i="1"/>
  <c r="AD46" i="1"/>
  <c r="AC46" i="1"/>
  <c r="AD55" i="1"/>
  <c r="AC55" i="1"/>
  <c r="AD61" i="1"/>
  <c r="AC61" i="1"/>
  <c r="AD53" i="1"/>
  <c r="AC53" i="1"/>
  <c r="AD59" i="1"/>
  <c r="AC59" i="1"/>
  <c r="AD66" i="1"/>
  <c r="AC66" i="1"/>
  <c r="AD58" i="1"/>
  <c r="AC58" i="1"/>
  <c r="AD50" i="1"/>
  <c r="AC50" i="1"/>
  <c r="AD65" i="1"/>
  <c r="AC65" i="1"/>
  <c r="AD49" i="1"/>
  <c r="AC49" i="1"/>
  <c r="AD60" i="1"/>
  <c r="AC60" i="1"/>
  <c r="AD64" i="1"/>
  <c r="AC64" i="1"/>
  <c r="AD44" i="1"/>
  <c r="AE44" i="1"/>
  <c r="AC44" i="1" s="1"/>
  <c r="AD43" i="1"/>
  <c r="AC43" i="1"/>
  <c r="AD42" i="1"/>
  <c r="AE42" i="1"/>
  <c r="AC42" i="1" s="1"/>
  <c r="AD41" i="1"/>
  <c r="AC41" i="1"/>
  <c r="AD40" i="1"/>
  <c r="AE40" i="1"/>
  <c r="AC40" i="1" s="1"/>
  <c r="AD39" i="1"/>
  <c r="AE39" i="1"/>
  <c r="AC39" i="1" s="1"/>
  <c r="AD37" i="1"/>
  <c r="AC37" i="1"/>
  <c r="AD36" i="1"/>
  <c r="AC36" i="1"/>
  <c r="AD35" i="1"/>
  <c r="AE35" i="1"/>
  <c r="AC35" i="1" s="1"/>
  <c r="AD34" i="1"/>
  <c r="AC34" i="1"/>
  <c r="AD33" i="1"/>
  <c r="AE33" i="1"/>
  <c r="AC33" i="1" s="1"/>
  <c r="AD32" i="1"/>
  <c r="AC32" i="1"/>
  <c r="AD31" i="1"/>
  <c r="AC31" i="1"/>
  <c r="AD9" i="1"/>
  <c r="AE9" i="1"/>
  <c r="AD29" i="1"/>
  <c r="AC29" i="1"/>
  <c r="AD28" i="1"/>
  <c r="AC28" i="1"/>
  <c r="AD27" i="1"/>
  <c r="AC27" i="1"/>
  <c r="AD26" i="1"/>
  <c r="AC26" i="1"/>
  <c r="AD24" i="1"/>
  <c r="AC24" i="1"/>
  <c r="AD19" i="1"/>
  <c r="AC19" i="1"/>
  <c r="AD15" i="1"/>
  <c r="AC15" i="1"/>
  <c r="AD20" i="1"/>
  <c r="AC20" i="1"/>
  <c r="AD23" i="1"/>
  <c r="AC23" i="1"/>
  <c r="AD22" i="1"/>
  <c r="AE22" i="1"/>
  <c r="AC22" i="1" s="1"/>
  <c r="AD21" i="1"/>
  <c r="AE21" i="1"/>
  <c r="AC21" i="1" s="1"/>
  <c r="AD18" i="1"/>
  <c r="AE18" i="1"/>
  <c r="AC18" i="1" s="1"/>
  <c r="AD17" i="1"/>
  <c r="AE17" i="1"/>
  <c r="AC17" i="1" s="1"/>
  <c r="AD16" i="1"/>
  <c r="AE16" i="1"/>
  <c r="AC16" i="1" s="1"/>
  <c r="AD11" i="1"/>
  <c r="AC11" i="1"/>
  <c r="AD12" i="1"/>
  <c r="AC12" i="1"/>
  <c r="AD13" i="1"/>
  <c r="AE13" i="1"/>
  <c r="AC13" i="1" s="1"/>
  <c r="AD10" i="1"/>
  <c r="AE10" i="1"/>
  <c r="Y9" i="1"/>
  <c r="AM7" i="1"/>
  <c r="B16" i="1"/>
  <c r="B24" i="1"/>
  <c r="B34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683" i="1"/>
  <c r="B691" i="1"/>
  <c r="B9" i="1"/>
  <c r="B11" i="1"/>
  <c r="B21" i="1"/>
  <c r="B32" i="1"/>
  <c r="B42" i="1"/>
  <c r="B52" i="1"/>
  <c r="B61" i="1"/>
  <c r="B70" i="1"/>
  <c r="B79" i="1"/>
  <c r="B88" i="1"/>
  <c r="B97" i="1"/>
  <c r="B106" i="1"/>
  <c r="B116" i="1"/>
  <c r="B125" i="1"/>
  <c r="B134" i="1"/>
  <c r="B143" i="1"/>
  <c r="B152" i="1"/>
  <c r="B161" i="1"/>
  <c r="B170" i="1"/>
  <c r="B180" i="1"/>
  <c r="B189" i="1"/>
  <c r="B198" i="1"/>
  <c r="B207" i="1"/>
  <c r="B216" i="1"/>
  <c r="B225" i="1"/>
  <c r="B234" i="1"/>
  <c r="B244" i="1"/>
  <c r="B253" i="1"/>
  <c r="B262" i="1"/>
  <c r="B271" i="1"/>
  <c r="B280" i="1"/>
  <c r="B289" i="1"/>
  <c r="B298" i="1"/>
  <c r="B308" i="1"/>
  <c r="B317" i="1"/>
  <c r="B326" i="1"/>
  <c r="B335" i="1"/>
  <c r="B344" i="1"/>
  <c r="B353" i="1"/>
  <c r="B362" i="1"/>
  <c r="B372" i="1"/>
  <c r="B381" i="1"/>
  <c r="B390" i="1"/>
  <c r="B399" i="1"/>
  <c r="B408" i="1"/>
  <c r="B417" i="1"/>
  <c r="B426" i="1"/>
  <c r="B436" i="1"/>
  <c r="B445" i="1"/>
  <c r="B454" i="1"/>
  <c r="B463" i="1"/>
  <c r="B472" i="1"/>
  <c r="B481" i="1"/>
  <c r="B490" i="1"/>
  <c r="B500" i="1"/>
  <c r="B509" i="1"/>
  <c r="B518" i="1"/>
  <c r="B527" i="1"/>
  <c r="B536" i="1"/>
  <c r="B545" i="1"/>
  <c r="B554" i="1"/>
  <c r="B564" i="1"/>
  <c r="B573" i="1"/>
  <c r="B582" i="1"/>
  <c r="B591" i="1"/>
  <c r="B600" i="1"/>
  <c r="B609" i="1"/>
  <c r="B618" i="1"/>
  <c r="B628" i="1"/>
  <c r="B637" i="1"/>
  <c r="B646" i="1"/>
  <c r="B655" i="1"/>
  <c r="B664" i="1"/>
  <c r="B673" i="1"/>
  <c r="B682" i="1"/>
  <c r="B692" i="1"/>
  <c r="B700" i="1"/>
  <c r="B708" i="1"/>
  <c r="B716" i="1"/>
  <c r="B724" i="1"/>
  <c r="B732" i="1"/>
  <c r="B740" i="1"/>
  <c r="B748" i="1"/>
  <c r="B756" i="1"/>
  <c r="B764" i="1"/>
  <c r="B772" i="1"/>
  <c r="B13" i="1"/>
  <c r="B15" i="1"/>
  <c r="B26" i="1"/>
  <c r="B36" i="1"/>
  <c r="B46" i="1"/>
  <c r="B55" i="1"/>
  <c r="B64" i="1"/>
  <c r="B73" i="1"/>
  <c r="B82" i="1"/>
  <c r="B92" i="1"/>
  <c r="B101" i="1"/>
  <c r="B110" i="1"/>
  <c r="B119" i="1"/>
  <c r="B128" i="1"/>
  <c r="B137" i="1"/>
  <c r="B146" i="1"/>
  <c r="B156" i="1"/>
  <c r="B165" i="1"/>
  <c r="B174" i="1"/>
  <c r="B183" i="1"/>
  <c r="B192" i="1"/>
  <c r="B201" i="1"/>
  <c r="B210" i="1"/>
  <c r="B220" i="1"/>
  <c r="B229" i="1"/>
  <c r="B238" i="1"/>
  <c r="B247" i="1"/>
  <c r="B256" i="1"/>
  <c r="B265" i="1"/>
  <c r="B274" i="1"/>
  <c r="B284" i="1"/>
  <c r="B293" i="1"/>
  <c r="B302" i="1"/>
  <c r="B311" i="1"/>
  <c r="B320" i="1"/>
  <c r="B329" i="1"/>
  <c r="B338" i="1"/>
  <c r="B348" i="1"/>
  <c r="B357" i="1"/>
  <c r="B366" i="1"/>
  <c r="B375" i="1"/>
  <c r="B384" i="1"/>
  <c r="B393" i="1"/>
  <c r="B402" i="1"/>
  <c r="B412" i="1"/>
  <c r="B421" i="1"/>
  <c r="B430" i="1"/>
  <c r="B439" i="1"/>
  <c r="B448" i="1"/>
  <c r="B457" i="1"/>
  <c r="B466" i="1"/>
  <c r="B476" i="1"/>
  <c r="B485" i="1"/>
  <c r="B494" i="1"/>
  <c r="B503" i="1"/>
  <c r="B512" i="1"/>
  <c r="B521" i="1"/>
  <c r="B530" i="1"/>
  <c r="B540" i="1"/>
  <c r="B549" i="1"/>
  <c r="B558" i="1"/>
  <c r="B567" i="1"/>
  <c r="B576" i="1"/>
  <c r="B585" i="1"/>
  <c r="B594" i="1"/>
  <c r="B604" i="1"/>
  <c r="B613" i="1"/>
  <c r="B622" i="1"/>
  <c r="B631" i="1"/>
  <c r="B640" i="1"/>
  <c r="B649" i="1"/>
  <c r="B658" i="1"/>
  <c r="B668" i="1"/>
  <c r="B677" i="1"/>
  <c r="B686" i="1"/>
  <c r="B695" i="1"/>
  <c r="B703" i="1"/>
  <c r="B18" i="1"/>
  <c r="B28" i="1"/>
  <c r="B39" i="1"/>
  <c r="B48" i="1"/>
  <c r="B57" i="1"/>
  <c r="B66" i="1"/>
  <c r="B76" i="1"/>
  <c r="B85" i="1"/>
  <c r="B94" i="1"/>
  <c r="B103" i="1"/>
  <c r="B112" i="1"/>
  <c r="B121" i="1"/>
  <c r="B130" i="1"/>
  <c r="B140" i="1"/>
  <c r="B149" i="1"/>
  <c r="B158" i="1"/>
  <c r="B167" i="1"/>
  <c r="B176" i="1"/>
  <c r="B185" i="1"/>
  <c r="B194" i="1"/>
  <c r="B204" i="1"/>
  <c r="B213" i="1"/>
  <c r="B222" i="1"/>
  <c r="B231" i="1"/>
  <c r="B240" i="1"/>
  <c r="B249" i="1"/>
  <c r="B258" i="1"/>
  <c r="B268" i="1"/>
  <c r="B277" i="1"/>
  <c r="B286" i="1"/>
  <c r="B295" i="1"/>
  <c r="B304" i="1"/>
  <c r="B313" i="1"/>
  <c r="B322" i="1"/>
  <c r="B332" i="1"/>
  <c r="B341" i="1"/>
  <c r="B350" i="1"/>
  <c r="B359" i="1"/>
  <c r="B368" i="1"/>
  <c r="B377" i="1"/>
  <c r="B386" i="1"/>
  <c r="B396" i="1"/>
  <c r="B405" i="1"/>
  <c r="B414" i="1"/>
  <c r="B423" i="1"/>
  <c r="B432" i="1"/>
  <c r="B441" i="1"/>
  <c r="B450" i="1"/>
  <c r="B460" i="1"/>
  <c r="B469" i="1"/>
  <c r="B478" i="1"/>
  <c r="B487" i="1"/>
  <c r="B496" i="1"/>
  <c r="B505" i="1"/>
  <c r="B514" i="1"/>
  <c r="B524" i="1"/>
  <c r="B533" i="1"/>
  <c r="B542" i="1"/>
  <c r="B551" i="1"/>
  <c r="B560" i="1"/>
  <c r="B569" i="1"/>
  <c r="B578" i="1"/>
  <c r="B588" i="1"/>
  <c r="B597" i="1"/>
  <c r="B606" i="1"/>
  <c r="B615" i="1"/>
  <c r="B624" i="1"/>
  <c r="B633" i="1"/>
  <c r="B642" i="1"/>
  <c r="B652" i="1"/>
  <c r="B661" i="1"/>
  <c r="B670" i="1"/>
  <c r="B679" i="1"/>
  <c r="B688" i="1"/>
  <c r="B697" i="1"/>
  <c r="B705" i="1"/>
  <c r="B713" i="1"/>
  <c r="B721" i="1"/>
  <c r="B729" i="1"/>
  <c r="B737" i="1"/>
  <c r="B745" i="1"/>
  <c r="B753" i="1"/>
  <c r="B761" i="1"/>
  <c r="B769" i="1"/>
  <c r="B777" i="1"/>
  <c r="B10" i="1"/>
  <c r="B45" i="1"/>
  <c r="B60" i="1"/>
  <c r="B74" i="1"/>
  <c r="B89" i="1"/>
  <c r="B104" i="1"/>
  <c r="B118" i="1"/>
  <c r="B133" i="1"/>
  <c r="B148" i="1"/>
  <c r="B162" i="1"/>
  <c r="B12" i="1"/>
  <c r="B31" i="1"/>
  <c r="B47" i="1"/>
  <c r="B62" i="1"/>
  <c r="B77" i="1"/>
  <c r="B90" i="1"/>
  <c r="B105" i="1"/>
  <c r="B120" i="1"/>
  <c r="B135" i="1"/>
  <c r="B150" i="1"/>
  <c r="B164" i="1"/>
  <c r="B178" i="1"/>
  <c r="B193" i="1"/>
  <c r="B208" i="1"/>
  <c r="B223" i="1"/>
  <c r="B237" i="1"/>
  <c r="B252" i="1"/>
  <c r="B266" i="1"/>
  <c r="B281" i="1"/>
  <c r="B296" i="1"/>
  <c r="B310" i="1"/>
  <c r="B325" i="1"/>
  <c r="B340" i="1"/>
  <c r="B354" i="1"/>
  <c r="B369" i="1"/>
  <c r="B383" i="1"/>
  <c r="B398" i="1"/>
  <c r="B413" i="1"/>
  <c r="B428" i="1"/>
  <c r="B442" i="1"/>
  <c r="B456" i="1"/>
  <c r="B471" i="1"/>
  <c r="B486" i="1"/>
  <c r="B501" i="1"/>
  <c r="B516" i="1"/>
  <c r="B529" i="1"/>
  <c r="B544" i="1"/>
  <c r="B559" i="1"/>
  <c r="B574" i="1"/>
  <c r="B589" i="1"/>
  <c r="B602" i="1"/>
  <c r="B617" i="1"/>
  <c r="B632" i="1"/>
  <c r="B647" i="1"/>
  <c r="B662" i="1"/>
  <c r="B676" i="1"/>
  <c r="B690" i="1"/>
  <c r="B704" i="1"/>
  <c r="B715" i="1"/>
  <c r="B726" i="1"/>
  <c r="B736" i="1"/>
  <c r="B747" i="1"/>
  <c r="B758" i="1"/>
  <c r="B768" i="1"/>
  <c r="B779" i="1"/>
  <c r="B787" i="1"/>
  <c r="B795" i="1"/>
  <c r="B803" i="1"/>
  <c r="B811" i="1"/>
  <c r="B819" i="1"/>
  <c r="B827" i="1"/>
  <c r="B835" i="1"/>
  <c r="B843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5" i="1"/>
  <c r="B963" i="1"/>
  <c r="B971" i="1"/>
  <c r="B979" i="1"/>
  <c r="B987" i="1"/>
  <c r="B995" i="1"/>
  <c r="B1003" i="1"/>
  <c r="B19" i="1"/>
  <c r="B17" i="1"/>
  <c r="B33" i="1"/>
  <c r="B49" i="1"/>
  <c r="B63" i="1"/>
  <c r="B78" i="1"/>
  <c r="B93" i="1"/>
  <c r="B108" i="1"/>
  <c r="B122" i="1"/>
  <c r="B136" i="1"/>
  <c r="B151" i="1"/>
  <c r="B166" i="1"/>
  <c r="B181" i="1"/>
  <c r="B196" i="1"/>
  <c r="B209" i="1"/>
  <c r="B224" i="1"/>
  <c r="B239" i="1"/>
  <c r="B254" i="1"/>
  <c r="B269" i="1"/>
  <c r="B282" i="1"/>
  <c r="B297" i="1"/>
  <c r="B312" i="1"/>
  <c r="B327" i="1"/>
  <c r="B342" i="1"/>
  <c r="B356" i="1"/>
  <c r="B370" i="1"/>
  <c r="B385" i="1"/>
  <c r="B400" i="1"/>
  <c r="B415" i="1"/>
  <c r="B429" i="1"/>
  <c r="B444" i="1"/>
  <c r="B458" i="1"/>
  <c r="B473" i="1"/>
  <c r="B488" i="1"/>
  <c r="B502" i="1"/>
  <c r="B517" i="1"/>
  <c r="B532" i="1"/>
  <c r="B546" i="1"/>
  <c r="B561" i="1"/>
  <c r="B575" i="1"/>
  <c r="B590" i="1"/>
  <c r="B605" i="1"/>
  <c r="B620" i="1"/>
  <c r="B634" i="1"/>
  <c r="B648" i="1"/>
  <c r="B663" i="1"/>
  <c r="B678" i="1"/>
  <c r="B693" i="1"/>
  <c r="B706" i="1"/>
  <c r="B717" i="1"/>
  <c r="B727" i="1"/>
  <c r="B738" i="1"/>
  <c r="B749" i="1"/>
  <c r="B759" i="1"/>
  <c r="B770" i="1"/>
  <c r="B780" i="1"/>
  <c r="B788" i="1"/>
  <c r="B796" i="1"/>
  <c r="B804" i="1"/>
  <c r="B812" i="1"/>
  <c r="B820" i="1"/>
  <c r="B828" i="1"/>
  <c r="B836" i="1"/>
  <c r="B844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956" i="1"/>
  <c r="B964" i="1"/>
  <c r="B972" i="1"/>
  <c r="B980" i="1"/>
  <c r="B988" i="1"/>
  <c r="B996" i="1"/>
  <c r="B1004" i="1"/>
  <c r="B35" i="1"/>
  <c r="B153" i="1"/>
  <c r="B50" i="1"/>
  <c r="B65" i="1"/>
  <c r="B80" i="1"/>
  <c r="B95" i="1"/>
  <c r="B109" i="1"/>
  <c r="B124" i="1"/>
  <c r="B138" i="1"/>
  <c r="B182" i="1"/>
  <c r="B22" i="1"/>
  <c r="B40" i="1"/>
  <c r="B54" i="1"/>
  <c r="B69" i="1"/>
  <c r="B84" i="1"/>
  <c r="B98" i="1"/>
  <c r="B113" i="1"/>
  <c r="B127" i="1"/>
  <c r="B142" i="1"/>
  <c r="B157" i="1"/>
  <c r="B172" i="1"/>
  <c r="B186" i="1"/>
  <c r="B200" i="1"/>
  <c r="B215" i="1"/>
  <c r="B230" i="1"/>
  <c r="B245" i="1"/>
  <c r="B260" i="1"/>
  <c r="B273" i="1"/>
  <c r="B288" i="1"/>
  <c r="B303" i="1"/>
  <c r="B318" i="1"/>
  <c r="B333" i="1"/>
  <c r="B346" i="1"/>
  <c r="B361" i="1"/>
  <c r="B376" i="1"/>
  <c r="B391" i="1"/>
  <c r="B406" i="1"/>
  <c r="B420" i="1"/>
  <c r="B434" i="1"/>
  <c r="B449" i="1"/>
  <c r="B464" i="1"/>
  <c r="B479" i="1"/>
  <c r="B493" i="1"/>
  <c r="B508" i="1"/>
  <c r="B522" i="1"/>
  <c r="B537" i="1"/>
  <c r="B552" i="1"/>
  <c r="B566" i="1"/>
  <c r="B581" i="1"/>
  <c r="B596" i="1"/>
  <c r="B610" i="1"/>
  <c r="B625" i="1"/>
  <c r="B639" i="1"/>
  <c r="B654" i="1"/>
  <c r="B669" i="1"/>
  <c r="B684" i="1"/>
  <c r="B698" i="1"/>
  <c r="B710" i="1"/>
  <c r="B720" i="1"/>
  <c r="B27" i="1"/>
  <c r="B44" i="1"/>
  <c r="B58" i="1"/>
  <c r="B72" i="1"/>
  <c r="B87" i="1"/>
  <c r="B102" i="1"/>
  <c r="B117" i="1"/>
  <c r="B132" i="1"/>
  <c r="B145" i="1"/>
  <c r="B160" i="1"/>
  <c r="B175" i="1"/>
  <c r="B190" i="1"/>
  <c r="B205" i="1"/>
  <c r="B218" i="1"/>
  <c r="B233" i="1"/>
  <c r="B248" i="1"/>
  <c r="B263" i="1"/>
  <c r="B278" i="1"/>
  <c r="B292" i="1"/>
  <c r="B306" i="1"/>
  <c r="B321" i="1"/>
  <c r="B336" i="1"/>
  <c r="B351" i="1"/>
  <c r="B365" i="1"/>
  <c r="B380" i="1"/>
  <c r="B394" i="1"/>
  <c r="B409" i="1"/>
  <c r="B424" i="1"/>
  <c r="B438" i="1"/>
  <c r="B453" i="1"/>
  <c r="B468" i="1"/>
  <c r="B482" i="1"/>
  <c r="B497" i="1"/>
  <c r="B511" i="1"/>
  <c r="B526" i="1"/>
  <c r="B541" i="1"/>
  <c r="B556" i="1"/>
  <c r="B570" i="1"/>
  <c r="B584" i="1"/>
  <c r="B599" i="1"/>
  <c r="B614" i="1"/>
  <c r="B629" i="1"/>
  <c r="B644" i="1"/>
  <c r="B657" i="1"/>
  <c r="B672" i="1"/>
  <c r="B687" i="1"/>
  <c r="B701" i="1"/>
  <c r="B712" i="1"/>
  <c r="B723" i="1"/>
  <c r="B734" i="1"/>
  <c r="B744" i="1"/>
  <c r="B755" i="1"/>
  <c r="B766" i="1"/>
  <c r="B776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1009" i="1"/>
  <c r="B29" i="1"/>
  <c r="B20" i="1"/>
  <c r="B81" i="1"/>
  <c r="B141" i="1"/>
  <c r="B184" i="1"/>
  <c r="B214" i="1"/>
  <c r="B242" i="1"/>
  <c r="B272" i="1"/>
  <c r="B301" i="1"/>
  <c r="B330" i="1"/>
  <c r="B360" i="1"/>
  <c r="B389" i="1"/>
  <c r="B418" i="1"/>
  <c r="B447" i="1"/>
  <c r="B477" i="1"/>
  <c r="B506" i="1"/>
  <c r="B535" i="1"/>
  <c r="B565" i="1"/>
  <c r="B593" i="1"/>
  <c r="B623" i="1"/>
  <c r="B653" i="1"/>
  <c r="B681" i="1"/>
  <c r="B709" i="1"/>
  <c r="B730" i="1"/>
  <c r="B746" i="1"/>
  <c r="B763" i="1"/>
  <c r="B781" i="1"/>
  <c r="B792" i="1"/>
  <c r="B806" i="1"/>
  <c r="B818" i="1"/>
  <c r="B831" i="1"/>
  <c r="B845" i="1"/>
  <c r="B856" i="1"/>
  <c r="B870" i="1"/>
  <c r="B882" i="1"/>
  <c r="B934" i="1"/>
  <c r="B23" i="1"/>
  <c r="B86" i="1"/>
  <c r="B144" i="1"/>
  <c r="B188" i="1"/>
  <c r="B217" i="1"/>
  <c r="B246" i="1"/>
  <c r="B276" i="1"/>
  <c r="B305" i="1"/>
  <c r="B334" i="1"/>
  <c r="B364" i="1"/>
  <c r="B392" i="1"/>
  <c r="B422" i="1"/>
  <c r="B452" i="1"/>
  <c r="B480" i="1"/>
  <c r="B510" i="1"/>
  <c r="B538" i="1"/>
  <c r="B568" i="1"/>
  <c r="B598" i="1"/>
  <c r="B626" i="1"/>
  <c r="B656" i="1"/>
  <c r="B685" i="1"/>
  <c r="B711" i="1"/>
  <c r="B731" i="1"/>
  <c r="B750" i="1"/>
  <c r="B765" i="1"/>
  <c r="B782" i="1"/>
  <c r="B794" i="1"/>
  <c r="B807" i="1"/>
  <c r="B821" i="1"/>
  <c r="B832" i="1"/>
  <c r="B846" i="1"/>
  <c r="B858" i="1"/>
  <c r="B871" i="1"/>
  <c r="B885" i="1"/>
  <c r="B896" i="1"/>
  <c r="B910" i="1"/>
  <c r="B922" i="1"/>
  <c r="B935" i="1"/>
  <c r="B949" i="1"/>
  <c r="B960" i="1"/>
  <c r="B37" i="1"/>
  <c r="B96" i="1"/>
  <c r="B154" i="1"/>
  <c r="B191" i="1"/>
  <c r="B221" i="1"/>
  <c r="B250" i="1"/>
  <c r="B279" i="1"/>
  <c r="B309" i="1"/>
  <c r="B337" i="1"/>
  <c r="B367" i="1"/>
  <c r="B397" i="1"/>
  <c r="B425" i="1"/>
  <c r="B455" i="1"/>
  <c r="B484" i="1"/>
  <c r="B513" i="1"/>
  <c r="B543" i="1"/>
  <c r="B572" i="1"/>
  <c r="B601" i="1"/>
  <c r="B630" i="1"/>
  <c r="B660" i="1"/>
  <c r="B689" i="1"/>
  <c r="B714" i="1"/>
  <c r="B733" i="1"/>
  <c r="B751" i="1"/>
  <c r="B767" i="1"/>
  <c r="B783" i="1"/>
  <c r="B797" i="1"/>
  <c r="B808" i="1"/>
  <c r="B822" i="1"/>
  <c r="B834" i="1"/>
  <c r="B847" i="1"/>
  <c r="B861" i="1"/>
  <c r="B872" i="1"/>
  <c r="B886" i="1"/>
  <c r="B898" i="1"/>
  <c r="B911" i="1"/>
  <c r="B925" i="1"/>
  <c r="B936" i="1"/>
  <c r="B950" i="1"/>
  <c r="B962" i="1"/>
  <c r="B975" i="1"/>
  <c r="B989" i="1"/>
  <c r="B1000" i="1"/>
  <c r="B752" i="1"/>
  <c r="B810" i="1"/>
  <c r="B837" i="1"/>
  <c r="B848" i="1"/>
  <c r="B874" i="1"/>
  <c r="B887" i="1"/>
  <c r="B912" i="1"/>
  <c r="B938" i="1"/>
  <c r="B951" i="1"/>
  <c r="B976" i="1"/>
  <c r="B1002" i="1"/>
  <c r="B206" i="1"/>
  <c r="B410" i="1"/>
  <c r="B498" i="1"/>
  <c r="B557" i="1"/>
  <c r="B616" i="1"/>
  <c r="B702" i="1"/>
  <c r="B742" i="1"/>
  <c r="B790" i="1"/>
  <c r="B829" i="1"/>
  <c r="B879" i="1"/>
  <c r="B918" i="1"/>
  <c r="B957" i="1"/>
  <c r="B994" i="1"/>
  <c r="B129" i="1"/>
  <c r="B241" i="1"/>
  <c r="B300" i="1"/>
  <c r="B358" i="1"/>
  <c r="B446" i="1"/>
  <c r="B534" i="1"/>
  <c r="B650" i="1"/>
  <c r="B728" i="1"/>
  <c r="B778" i="1"/>
  <c r="B816" i="1"/>
  <c r="B855" i="1"/>
  <c r="B894" i="1"/>
  <c r="B933" i="1"/>
  <c r="B970" i="1"/>
  <c r="B1008" i="1"/>
  <c r="B920" i="1"/>
  <c r="B984" i="1"/>
  <c r="B974" i="1"/>
  <c r="B41" i="1"/>
  <c r="B100" i="1"/>
  <c r="B159" i="1"/>
  <c r="B197" i="1"/>
  <c r="B226" i="1"/>
  <c r="B255" i="1"/>
  <c r="B285" i="1"/>
  <c r="B314" i="1"/>
  <c r="B343" i="1"/>
  <c r="B373" i="1"/>
  <c r="B401" i="1"/>
  <c r="B431" i="1"/>
  <c r="B461" i="1"/>
  <c r="B489" i="1"/>
  <c r="B519" i="1"/>
  <c r="B548" i="1"/>
  <c r="B577" i="1"/>
  <c r="B607" i="1"/>
  <c r="B636" i="1"/>
  <c r="B665" i="1"/>
  <c r="B694" i="1"/>
  <c r="B718" i="1"/>
  <c r="B735" i="1"/>
  <c r="B771" i="1"/>
  <c r="B784" i="1"/>
  <c r="B798" i="1"/>
  <c r="B823" i="1"/>
  <c r="B862" i="1"/>
  <c r="B901" i="1"/>
  <c r="B926" i="1"/>
  <c r="B965" i="1"/>
  <c r="B990" i="1"/>
  <c r="B294" i="1"/>
  <c r="B645" i="1"/>
  <c r="B760" i="1"/>
  <c r="B815" i="1"/>
  <c r="B854" i="1"/>
  <c r="B893" i="1"/>
  <c r="B930" i="1"/>
  <c r="B982" i="1"/>
  <c r="B177" i="1"/>
  <c r="B388" i="1"/>
  <c r="B504" i="1"/>
  <c r="B592" i="1"/>
  <c r="B680" i="1"/>
  <c r="B743" i="1"/>
  <c r="B791" i="1"/>
  <c r="B830" i="1"/>
  <c r="B869" i="1"/>
  <c r="B906" i="1"/>
  <c r="B958" i="1"/>
  <c r="B983" i="1"/>
  <c r="B909" i="1"/>
  <c r="B959" i="1"/>
  <c r="B8" i="1"/>
  <c r="B53" i="1"/>
  <c r="B111" i="1"/>
  <c r="B168" i="1"/>
  <c r="B199" i="1"/>
  <c r="B228" i="1"/>
  <c r="B257" i="1"/>
  <c r="B287" i="1"/>
  <c r="B316" i="1"/>
  <c r="B345" i="1"/>
  <c r="B374" i="1"/>
  <c r="B404" i="1"/>
  <c r="B433" i="1"/>
  <c r="B462" i="1"/>
  <c r="B492" i="1"/>
  <c r="B520" i="1"/>
  <c r="B550" i="1"/>
  <c r="B580" i="1"/>
  <c r="B608" i="1"/>
  <c r="B638" i="1"/>
  <c r="B666" i="1"/>
  <c r="B696" i="1"/>
  <c r="B719" i="1"/>
  <c r="B739" i="1"/>
  <c r="B754" i="1"/>
  <c r="B773" i="1"/>
  <c r="B786" i="1"/>
  <c r="B799" i="1"/>
  <c r="B813" i="1"/>
  <c r="B824" i="1"/>
  <c r="B838" i="1"/>
  <c r="B850" i="1"/>
  <c r="B863" i="1"/>
  <c r="B877" i="1"/>
  <c r="B888" i="1"/>
  <c r="B902" i="1"/>
  <c r="B914" i="1"/>
  <c r="B927" i="1"/>
  <c r="B941" i="1"/>
  <c r="B952" i="1"/>
  <c r="B966" i="1"/>
  <c r="B978" i="1"/>
  <c r="B991" i="1"/>
  <c r="B1005" i="1"/>
  <c r="B126" i="1"/>
  <c r="B264" i="1"/>
  <c r="B352" i="1"/>
  <c r="B440" i="1"/>
  <c r="B528" i="1"/>
  <c r="B674" i="1"/>
  <c r="B775" i="1"/>
  <c r="B840" i="1"/>
  <c r="B904" i="1"/>
  <c r="B968" i="1"/>
  <c r="B71" i="1"/>
  <c r="B270" i="1"/>
  <c r="B416" i="1"/>
  <c r="B562" i="1"/>
  <c r="B707" i="1"/>
  <c r="B805" i="1"/>
  <c r="B880" i="1"/>
  <c r="B944" i="1"/>
  <c r="B895" i="1"/>
  <c r="B973" i="1"/>
  <c r="B986" i="1"/>
  <c r="B56" i="1"/>
  <c r="B114" i="1"/>
  <c r="B169" i="1"/>
  <c r="B202" i="1"/>
  <c r="B232" i="1"/>
  <c r="B261" i="1"/>
  <c r="B290" i="1"/>
  <c r="B319" i="1"/>
  <c r="B349" i="1"/>
  <c r="B378" i="1"/>
  <c r="B407" i="1"/>
  <c r="B437" i="1"/>
  <c r="B465" i="1"/>
  <c r="B495" i="1"/>
  <c r="B525" i="1"/>
  <c r="B553" i="1"/>
  <c r="B583" i="1"/>
  <c r="B612" i="1"/>
  <c r="B641" i="1"/>
  <c r="B671" i="1"/>
  <c r="B699" i="1"/>
  <c r="B722" i="1"/>
  <c r="B741" i="1"/>
  <c r="B757" i="1"/>
  <c r="B774" i="1"/>
  <c r="B789" i="1"/>
  <c r="B800" i="1"/>
  <c r="B814" i="1"/>
  <c r="B826" i="1"/>
  <c r="B839" i="1"/>
  <c r="B853" i="1"/>
  <c r="B864" i="1"/>
  <c r="B878" i="1"/>
  <c r="B890" i="1"/>
  <c r="B903" i="1"/>
  <c r="B917" i="1"/>
  <c r="B928" i="1"/>
  <c r="B942" i="1"/>
  <c r="B954" i="1"/>
  <c r="B967" i="1"/>
  <c r="B981" i="1"/>
  <c r="B992" i="1"/>
  <c r="B1006" i="1"/>
  <c r="B68" i="1"/>
  <c r="B173" i="1"/>
  <c r="B236" i="1"/>
  <c r="B324" i="1"/>
  <c r="B382" i="1"/>
  <c r="B470" i="1"/>
  <c r="B586" i="1"/>
  <c r="B725" i="1"/>
  <c r="B802" i="1"/>
  <c r="B866" i="1"/>
  <c r="B943" i="1"/>
  <c r="B1007" i="1"/>
  <c r="B212" i="1"/>
  <c r="B328" i="1"/>
  <c r="B474" i="1"/>
  <c r="B621" i="1"/>
  <c r="B762" i="1"/>
  <c r="B842" i="1"/>
  <c r="B919" i="1"/>
  <c r="B997" i="1"/>
  <c r="B946" i="1"/>
  <c r="B998" i="1"/>
  <c r="B999" i="1"/>
  <c r="AD8" i="1" l="1"/>
  <c r="AE8" i="1"/>
  <c r="AN7" i="1"/>
  <c r="DJ6" i="1"/>
  <c r="DK6" i="1"/>
  <c r="DL6" i="1"/>
  <c r="DM6" i="1"/>
  <c r="DN6" i="1"/>
  <c r="AO7" i="1" l="1"/>
  <c r="AP7" i="1" l="1"/>
  <c r="CQ1009" i="1"/>
  <c r="AC1009" i="1"/>
  <c r="CQ1008" i="1"/>
  <c r="AC1008" i="1"/>
  <c r="CQ1007" i="1"/>
  <c r="AC1007" i="1"/>
  <c r="CQ1006" i="1"/>
  <c r="AC1006" i="1"/>
  <c r="CQ1005" i="1"/>
  <c r="AC1005" i="1"/>
  <c r="CQ1004" i="1"/>
  <c r="AC1004" i="1"/>
  <c r="CQ1003" i="1"/>
  <c r="AC1003" i="1"/>
  <c r="CQ1002" i="1"/>
  <c r="AC1002" i="1"/>
  <c r="CQ1001" i="1"/>
  <c r="AC1001" i="1"/>
  <c r="CQ1000" i="1"/>
  <c r="AC1000" i="1"/>
  <c r="CQ999" i="1"/>
  <c r="AC999" i="1"/>
  <c r="CQ998" i="1"/>
  <c r="AC998" i="1"/>
  <c r="CQ997" i="1"/>
  <c r="AC997" i="1"/>
  <c r="CQ996" i="1"/>
  <c r="AC996" i="1"/>
  <c r="CQ995" i="1"/>
  <c r="AC995" i="1"/>
  <c r="CQ994" i="1"/>
  <c r="AC994" i="1"/>
  <c r="CQ993" i="1"/>
  <c r="AC993" i="1"/>
  <c r="CQ992" i="1"/>
  <c r="AC992" i="1"/>
  <c r="CQ991" i="1"/>
  <c r="AC991" i="1"/>
  <c r="CQ990" i="1"/>
  <c r="AC990" i="1"/>
  <c r="CQ989" i="1"/>
  <c r="AC989" i="1"/>
  <c r="CQ988" i="1"/>
  <c r="AC988" i="1"/>
  <c r="CQ987" i="1"/>
  <c r="AC987" i="1"/>
  <c r="CQ986" i="1"/>
  <c r="AC986" i="1"/>
  <c r="CQ985" i="1"/>
  <c r="AC985" i="1"/>
  <c r="CQ984" i="1"/>
  <c r="AC984" i="1"/>
  <c r="CQ983" i="1"/>
  <c r="AC983" i="1"/>
  <c r="CQ982" i="1"/>
  <c r="AC982" i="1"/>
  <c r="CQ981" i="1"/>
  <c r="AC981" i="1"/>
  <c r="CQ980" i="1"/>
  <c r="AC980" i="1"/>
  <c r="CQ979" i="1"/>
  <c r="AC979" i="1"/>
  <c r="CQ978" i="1"/>
  <c r="AC978" i="1"/>
  <c r="CQ977" i="1"/>
  <c r="AC977" i="1"/>
  <c r="CQ976" i="1"/>
  <c r="AC976" i="1"/>
  <c r="CQ975" i="1"/>
  <c r="AC975" i="1"/>
  <c r="CQ974" i="1"/>
  <c r="AC974" i="1"/>
  <c r="CQ973" i="1"/>
  <c r="AC973" i="1"/>
  <c r="CQ972" i="1"/>
  <c r="AC972" i="1"/>
  <c r="CQ971" i="1"/>
  <c r="AC971" i="1"/>
  <c r="CQ970" i="1"/>
  <c r="AC970" i="1"/>
  <c r="CQ969" i="1"/>
  <c r="AC969" i="1"/>
  <c r="CQ968" i="1"/>
  <c r="AC968" i="1"/>
  <c r="CQ967" i="1"/>
  <c r="AC967" i="1"/>
  <c r="CQ966" i="1"/>
  <c r="AC966" i="1"/>
  <c r="CQ965" i="1"/>
  <c r="AC965" i="1"/>
  <c r="CQ964" i="1"/>
  <c r="AC964" i="1"/>
  <c r="CQ963" i="1"/>
  <c r="AC963" i="1"/>
  <c r="CQ962" i="1"/>
  <c r="AC962" i="1"/>
  <c r="CQ961" i="1"/>
  <c r="AC961" i="1"/>
  <c r="CQ960" i="1"/>
  <c r="AC960" i="1"/>
  <c r="CQ959" i="1"/>
  <c r="AC959" i="1"/>
  <c r="CQ958" i="1"/>
  <c r="AC958" i="1"/>
  <c r="CQ957" i="1"/>
  <c r="AC957" i="1"/>
  <c r="CQ956" i="1"/>
  <c r="AC956" i="1"/>
  <c r="CQ955" i="1"/>
  <c r="AC955" i="1"/>
  <c r="CQ954" i="1"/>
  <c r="AC954" i="1"/>
  <c r="CQ953" i="1"/>
  <c r="AC953" i="1"/>
  <c r="CQ952" i="1"/>
  <c r="AC952" i="1"/>
  <c r="CQ951" i="1"/>
  <c r="AC951" i="1"/>
  <c r="CQ950" i="1"/>
  <c r="AC950" i="1"/>
  <c r="CQ949" i="1"/>
  <c r="AC949" i="1"/>
  <c r="CQ948" i="1"/>
  <c r="AC948" i="1"/>
  <c r="CQ947" i="1"/>
  <c r="AC947" i="1"/>
  <c r="CQ946" i="1"/>
  <c r="AC946" i="1"/>
  <c r="CQ945" i="1"/>
  <c r="AC945" i="1"/>
  <c r="CQ944" i="1"/>
  <c r="AC944" i="1"/>
  <c r="CQ943" i="1"/>
  <c r="AC943" i="1"/>
  <c r="CQ942" i="1"/>
  <c r="AC942" i="1"/>
  <c r="CQ941" i="1"/>
  <c r="AC941" i="1"/>
  <c r="CQ940" i="1"/>
  <c r="AC940" i="1"/>
  <c r="CQ939" i="1"/>
  <c r="AC939" i="1"/>
  <c r="CQ938" i="1"/>
  <c r="AC938" i="1"/>
  <c r="CQ937" i="1"/>
  <c r="AC937" i="1"/>
  <c r="CQ936" i="1"/>
  <c r="AC936" i="1"/>
  <c r="CQ935" i="1"/>
  <c r="AC935" i="1"/>
  <c r="CQ934" i="1"/>
  <c r="AC934" i="1"/>
  <c r="CQ933" i="1"/>
  <c r="AC933" i="1"/>
  <c r="CQ932" i="1"/>
  <c r="AC932" i="1"/>
  <c r="CQ931" i="1"/>
  <c r="AC931" i="1"/>
  <c r="CQ930" i="1"/>
  <c r="AC930" i="1"/>
  <c r="CQ929" i="1"/>
  <c r="AC929" i="1"/>
  <c r="CQ928" i="1"/>
  <c r="AC928" i="1"/>
  <c r="CQ927" i="1"/>
  <c r="AC927" i="1"/>
  <c r="CQ926" i="1"/>
  <c r="AC926" i="1"/>
  <c r="CQ925" i="1"/>
  <c r="AC925" i="1"/>
  <c r="CQ924" i="1"/>
  <c r="AC924" i="1"/>
  <c r="CQ923" i="1"/>
  <c r="AC923" i="1"/>
  <c r="CQ922" i="1"/>
  <c r="AC922" i="1"/>
  <c r="CQ921" i="1"/>
  <c r="AC921" i="1"/>
  <c r="CQ920" i="1"/>
  <c r="AC920" i="1"/>
  <c r="CQ919" i="1"/>
  <c r="AC919" i="1"/>
  <c r="CQ918" i="1"/>
  <c r="AC918" i="1"/>
  <c r="CQ917" i="1"/>
  <c r="AC917" i="1"/>
  <c r="CQ916" i="1"/>
  <c r="AC916" i="1"/>
  <c r="CQ915" i="1"/>
  <c r="AC915" i="1"/>
  <c r="CQ914" i="1"/>
  <c r="AC914" i="1"/>
  <c r="CQ913" i="1"/>
  <c r="AC913" i="1"/>
  <c r="CQ912" i="1"/>
  <c r="AC912" i="1"/>
  <c r="CQ911" i="1"/>
  <c r="AC911" i="1"/>
  <c r="CQ910" i="1"/>
  <c r="AC910" i="1"/>
  <c r="CQ909" i="1"/>
  <c r="AC909" i="1"/>
  <c r="CQ908" i="1"/>
  <c r="AC908" i="1"/>
  <c r="CQ907" i="1"/>
  <c r="AC907" i="1"/>
  <c r="CQ906" i="1"/>
  <c r="AC906" i="1"/>
  <c r="CQ905" i="1"/>
  <c r="AC905" i="1"/>
  <c r="CQ904" i="1"/>
  <c r="AC904" i="1"/>
  <c r="CQ903" i="1"/>
  <c r="AC903" i="1"/>
  <c r="CQ902" i="1"/>
  <c r="AC902" i="1"/>
  <c r="CQ901" i="1"/>
  <c r="AC901" i="1"/>
  <c r="CQ900" i="1"/>
  <c r="AC900" i="1"/>
  <c r="CQ899" i="1"/>
  <c r="AC899" i="1"/>
  <c r="CQ898" i="1"/>
  <c r="AC898" i="1"/>
  <c r="CQ897" i="1"/>
  <c r="AC897" i="1"/>
  <c r="CQ896" i="1"/>
  <c r="AC896" i="1"/>
  <c r="CQ895" i="1"/>
  <c r="AC895" i="1"/>
  <c r="CQ894" i="1"/>
  <c r="AC894" i="1"/>
  <c r="CQ893" i="1"/>
  <c r="AC893" i="1"/>
  <c r="CQ892" i="1"/>
  <c r="AC892" i="1"/>
  <c r="CQ891" i="1"/>
  <c r="AC891" i="1"/>
  <c r="CQ890" i="1"/>
  <c r="AC890" i="1"/>
  <c r="CQ889" i="1"/>
  <c r="AC889" i="1"/>
  <c r="CQ888" i="1"/>
  <c r="AC888" i="1"/>
  <c r="CQ887" i="1"/>
  <c r="AC887" i="1"/>
  <c r="CQ886" i="1"/>
  <c r="AC886" i="1"/>
  <c r="CQ885" i="1"/>
  <c r="AC885" i="1"/>
  <c r="CQ884" i="1"/>
  <c r="AC884" i="1"/>
  <c r="CQ883" i="1"/>
  <c r="AC883" i="1"/>
  <c r="CQ882" i="1"/>
  <c r="AC882" i="1"/>
  <c r="CQ881" i="1"/>
  <c r="AC881" i="1"/>
  <c r="CQ880" i="1"/>
  <c r="AC880" i="1"/>
  <c r="CQ879" i="1"/>
  <c r="AC879" i="1"/>
  <c r="CQ878" i="1"/>
  <c r="AC878" i="1"/>
  <c r="CQ877" i="1"/>
  <c r="AC877" i="1"/>
  <c r="CQ876" i="1"/>
  <c r="AC876" i="1"/>
  <c r="CQ875" i="1"/>
  <c r="AC875" i="1"/>
  <c r="CQ874" i="1"/>
  <c r="AC874" i="1"/>
  <c r="CQ873" i="1"/>
  <c r="AC873" i="1"/>
  <c r="CQ872" i="1"/>
  <c r="AC872" i="1"/>
  <c r="CQ871" i="1"/>
  <c r="AC871" i="1"/>
  <c r="CQ870" i="1"/>
  <c r="AC870" i="1"/>
  <c r="CQ869" i="1"/>
  <c r="AC869" i="1"/>
  <c r="CQ868" i="1"/>
  <c r="AC868" i="1"/>
  <c r="CQ867" i="1"/>
  <c r="AC867" i="1"/>
  <c r="CQ866" i="1"/>
  <c r="AC866" i="1"/>
  <c r="CQ865" i="1"/>
  <c r="AC865" i="1"/>
  <c r="CQ864" i="1"/>
  <c r="AC864" i="1"/>
  <c r="CQ863" i="1"/>
  <c r="AC863" i="1"/>
  <c r="CQ862" i="1"/>
  <c r="AC862" i="1"/>
  <c r="CQ861" i="1"/>
  <c r="AC861" i="1"/>
  <c r="CQ860" i="1"/>
  <c r="AC860" i="1"/>
  <c r="CQ859" i="1"/>
  <c r="AC859" i="1"/>
  <c r="CQ858" i="1"/>
  <c r="AC858" i="1"/>
  <c r="CQ857" i="1"/>
  <c r="AC857" i="1"/>
  <c r="CQ856" i="1"/>
  <c r="AC856" i="1"/>
  <c r="CQ855" i="1"/>
  <c r="AC855" i="1"/>
  <c r="CQ854" i="1"/>
  <c r="AC854" i="1"/>
  <c r="CQ853" i="1"/>
  <c r="AC853" i="1"/>
  <c r="CQ852" i="1"/>
  <c r="AC852" i="1"/>
  <c r="CQ851" i="1"/>
  <c r="AC851" i="1"/>
  <c r="CQ850" i="1"/>
  <c r="AC850" i="1"/>
  <c r="CQ849" i="1"/>
  <c r="AC849" i="1"/>
  <c r="CQ848" i="1"/>
  <c r="AC848" i="1"/>
  <c r="CQ847" i="1"/>
  <c r="AC847" i="1"/>
  <c r="CQ846" i="1"/>
  <c r="AC846" i="1"/>
  <c r="CQ845" i="1"/>
  <c r="AC845" i="1"/>
  <c r="CQ844" i="1"/>
  <c r="AC844" i="1"/>
  <c r="CQ843" i="1"/>
  <c r="AC843" i="1"/>
  <c r="CQ842" i="1"/>
  <c r="AC842" i="1"/>
  <c r="CQ841" i="1"/>
  <c r="AC841" i="1"/>
  <c r="CQ840" i="1"/>
  <c r="AC840" i="1"/>
  <c r="CQ839" i="1"/>
  <c r="AC839" i="1"/>
  <c r="CQ838" i="1"/>
  <c r="AC838" i="1"/>
  <c r="CQ837" i="1"/>
  <c r="AC837" i="1"/>
  <c r="CQ836" i="1"/>
  <c r="AC836" i="1"/>
  <c r="CQ835" i="1"/>
  <c r="AC835" i="1"/>
  <c r="CQ834" i="1"/>
  <c r="AC834" i="1"/>
  <c r="CQ833" i="1"/>
  <c r="AC833" i="1"/>
  <c r="CQ832" i="1"/>
  <c r="AC832" i="1"/>
  <c r="CQ831" i="1"/>
  <c r="AC831" i="1"/>
  <c r="CQ830" i="1"/>
  <c r="AC830" i="1"/>
  <c r="CQ829" i="1"/>
  <c r="AC829" i="1"/>
  <c r="CQ828" i="1"/>
  <c r="AC828" i="1"/>
  <c r="CQ827" i="1"/>
  <c r="AC827" i="1"/>
  <c r="CQ826" i="1"/>
  <c r="AC826" i="1"/>
  <c r="CQ825" i="1"/>
  <c r="AC825" i="1"/>
  <c r="CQ824" i="1"/>
  <c r="AC824" i="1"/>
  <c r="CQ823" i="1"/>
  <c r="AC823" i="1"/>
  <c r="CQ822" i="1"/>
  <c r="AC822" i="1"/>
  <c r="CQ821" i="1"/>
  <c r="AC821" i="1"/>
  <c r="CQ820" i="1"/>
  <c r="AC820" i="1"/>
  <c r="CQ819" i="1"/>
  <c r="AC819" i="1"/>
  <c r="CQ818" i="1"/>
  <c r="AC818" i="1"/>
  <c r="CQ817" i="1"/>
  <c r="AC817" i="1"/>
  <c r="CQ816" i="1"/>
  <c r="AC816" i="1"/>
  <c r="CQ815" i="1"/>
  <c r="AC815" i="1"/>
  <c r="CQ814" i="1"/>
  <c r="AC814" i="1"/>
  <c r="CQ813" i="1"/>
  <c r="AC813" i="1"/>
  <c r="CQ812" i="1"/>
  <c r="AC812" i="1"/>
  <c r="CQ811" i="1"/>
  <c r="AC811" i="1"/>
  <c r="CQ810" i="1"/>
  <c r="AC810" i="1"/>
  <c r="CQ809" i="1"/>
  <c r="AC809" i="1"/>
  <c r="CQ808" i="1"/>
  <c r="AC808" i="1"/>
  <c r="CQ807" i="1"/>
  <c r="AC807" i="1"/>
  <c r="CQ806" i="1"/>
  <c r="AC806" i="1"/>
  <c r="CQ805" i="1"/>
  <c r="AC805" i="1"/>
  <c r="CQ804" i="1"/>
  <c r="AC804" i="1"/>
  <c r="CQ803" i="1"/>
  <c r="AC803" i="1"/>
  <c r="CQ802" i="1"/>
  <c r="AC802" i="1"/>
  <c r="CQ801" i="1"/>
  <c r="AC801" i="1"/>
  <c r="CQ800" i="1"/>
  <c r="AC800" i="1"/>
  <c r="CQ799" i="1"/>
  <c r="AC799" i="1"/>
  <c r="CQ798" i="1"/>
  <c r="AC798" i="1"/>
  <c r="CQ797" i="1"/>
  <c r="AC797" i="1"/>
  <c r="CQ796" i="1"/>
  <c r="AC796" i="1"/>
  <c r="CQ795" i="1"/>
  <c r="AC795" i="1"/>
  <c r="CQ794" i="1"/>
  <c r="AC794" i="1"/>
  <c r="CQ793" i="1"/>
  <c r="AC793" i="1"/>
  <c r="CQ792" i="1"/>
  <c r="AC792" i="1"/>
  <c r="CQ791" i="1"/>
  <c r="AC791" i="1"/>
  <c r="CQ790" i="1"/>
  <c r="AC790" i="1"/>
  <c r="CQ789" i="1"/>
  <c r="AC789" i="1"/>
  <c r="CQ788" i="1"/>
  <c r="AC788" i="1"/>
  <c r="CQ787" i="1"/>
  <c r="AC787" i="1"/>
  <c r="CQ786" i="1"/>
  <c r="AC786" i="1"/>
  <c r="CQ785" i="1"/>
  <c r="AC785" i="1"/>
  <c r="CQ784" i="1"/>
  <c r="AC784" i="1"/>
  <c r="CQ783" i="1"/>
  <c r="AC783" i="1"/>
  <c r="CQ782" i="1"/>
  <c r="AC782" i="1"/>
  <c r="CQ781" i="1"/>
  <c r="AC781" i="1"/>
  <c r="CQ780" i="1"/>
  <c r="AC780" i="1"/>
  <c r="CQ779" i="1"/>
  <c r="AC779" i="1"/>
  <c r="CQ778" i="1"/>
  <c r="AC778" i="1"/>
  <c r="CQ777" i="1"/>
  <c r="AC777" i="1"/>
  <c r="CQ776" i="1"/>
  <c r="AC776" i="1"/>
  <c r="CQ775" i="1"/>
  <c r="AC775" i="1"/>
  <c r="CQ774" i="1"/>
  <c r="AC774" i="1"/>
  <c r="CQ773" i="1"/>
  <c r="AC773" i="1"/>
  <c r="CQ772" i="1"/>
  <c r="AC772" i="1"/>
  <c r="CQ771" i="1"/>
  <c r="AC771" i="1"/>
  <c r="CQ770" i="1"/>
  <c r="AC770" i="1"/>
  <c r="CQ769" i="1"/>
  <c r="AC769" i="1"/>
  <c r="CQ768" i="1"/>
  <c r="AC768" i="1"/>
  <c r="CQ767" i="1"/>
  <c r="AC767" i="1"/>
  <c r="CQ766" i="1"/>
  <c r="AC766" i="1"/>
  <c r="CQ765" i="1"/>
  <c r="AC765" i="1"/>
  <c r="CQ764" i="1"/>
  <c r="AC764" i="1"/>
  <c r="CQ763" i="1"/>
  <c r="AC763" i="1"/>
  <c r="CQ762" i="1"/>
  <c r="AC762" i="1"/>
  <c r="CQ761" i="1"/>
  <c r="AC761" i="1"/>
  <c r="CQ760" i="1"/>
  <c r="AC760" i="1"/>
  <c r="CQ759" i="1"/>
  <c r="AC759" i="1"/>
  <c r="CQ758" i="1"/>
  <c r="AC758" i="1"/>
  <c r="CQ757" i="1"/>
  <c r="AC757" i="1"/>
  <c r="CQ756" i="1"/>
  <c r="AC756" i="1"/>
  <c r="CQ755" i="1"/>
  <c r="AC755" i="1"/>
  <c r="CQ754" i="1"/>
  <c r="AC754" i="1"/>
  <c r="CQ753" i="1"/>
  <c r="AC753" i="1"/>
  <c r="CQ752" i="1"/>
  <c r="AC752" i="1"/>
  <c r="CQ751" i="1"/>
  <c r="AC751" i="1"/>
  <c r="CQ750" i="1"/>
  <c r="AC750" i="1"/>
  <c r="CQ749" i="1"/>
  <c r="AC749" i="1"/>
  <c r="CQ748" i="1"/>
  <c r="AC748" i="1"/>
  <c r="CQ747" i="1"/>
  <c r="AC747" i="1"/>
  <c r="CQ746" i="1"/>
  <c r="AC746" i="1"/>
  <c r="CQ745" i="1"/>
  <c r="AC745" i="1"/>
  <c r="CQ744" i="1"/>
  <c r="AC744" i="1"/>
  <c r="CQ743" i="1"/>
  <c r="AC743" i="1"/>
  <c r="CQ742" i="1"/>
  <c r="AC742" i="1"/>
  <c r="CQ741" i="1"/>
  <c r="AC741" i="1"/>
  <c r="CQ740" i="1"/>
  <c r="AC740" i="1"/>
  <c r="CQ739" i="1"/>
  <c r="AC739" i="1"/>
  <c r="CQ738" i="1"/>
  <c r="AC738" i="1"/>
  <c r="CQ737" i="1"/>
  <c r="AC737" i="1"/>
  <c r="CQ736" i="1"/>
  <c r="AC736" i="1"/>
  <c r="CQ735" i="1"/>
  <c r="AC735" i="1"/>
  <c r="CQ734" i="1"/>
  <c r="AC734" i="1"/>
  <c r="CQ733" i="1"/>
  <c r="AC733" i="1"/>
  <c r="CQ732" i="1"/>
  <c r="AC732" i="1"/>
  <c r="CQ731" i="1"/>
  <c r="AC731" i="1"/>
  <c r="CQ730" i="1"/>
  <c r="AC730" i="1"/>
  <c r="CQ729" i="1"/>
  <c r="AC729" i="1"/>
  <c r="CQ728" i="1"/>
  <c r="AC728" i="1"/>
  <c r="CQ727" i="1"/>
  <c r="AC727" i="1"/>
  <c r="CQ726" i="1"/>
  <c r="AC726" i="1"/>
  <c r="CQ725" i="1"/>
  <c r="AC725" i="1"/>
  <c r="CQ724" i="1"/>
  <c r="AC724" i="1"/>
  <c r="CQ723" i="1"/>
  <c r="AC723" i="1"/>
  <c r="CQ722" i="1"/>
  <c r="AC722" i="1"/>
  <c r="CQ721" i="1"/>
  <c r="AC721" i="1"/>
  <c r="CQ720" i="1"/>
  <c r="AC720" i="1"/>
  <c r="CQ719" i="1"/>
  <c r="AC719" i="1"/>
  <c r="CQ718" i="1"/>
  <c r="AC718" i="1"/>
  <c r="CQ717" i="1"/>
  <c r="AC717" i="1"/>
  <c r="CQ716" i="1"/>
  <c r="AC716" i="1"/>
  <c r="CQ715" i="1"/>
  <c r="AC715" i="1"/>
  <c r="CQ714" i="1"/>
  <c r="AC714" i="1"/>
  <c r="CQ713" i="1"/>
  <c r="AC713" i="1"/>
  <c r="CQ712" i="1"/>
  <c r="AC712" i="1"/>
  <c r="CQ711" i="1"/>
  <c r="AC711" i="1"/>
  <c r="CQ710" i="1"/>
  <c r="AC710" i="1"/>
  <c r="CQ709" i="1"/>
  <c r="AC709" i="1"/>
  <c r="CQ708" i="1"/>
  <c r="AC708" i="1"/>
  <c r="CQ707" i="1"/>
  <c r="AC707" i="1"/>
  <c r="CQ706" i="1"/>
  <c r="AC706" i="1"/>
  <c r="CQ705" i="1"/>
  <c r="AC705" i="1"/>
  <c r="CQ704" i="1"/>
  <c r="AC704" i="1"/>
  <c r="CQ703" i="1"/>
  <c r="AC703" i="1"/>
  <c r="CQ702" i="1"/>
  <c r="AC702" i="1"/>
  <c r="CQ701" i="1"/>
  <c r="AC701" i="1"/>
  <c r="CQ700" i="1"/>
  <c r="AC700" i="1"/>
  <c r="CQ699" i="1"/>
  <c r="AC699" i="1"/>
  <c r="CQ698" i="1"/>
  <c r="AC698" i="1"/>
  <c r="CQ697" i="1"/>
  <c r="AC697" i="1"/>
  <c r="CQ696" i="1"/>
  <c r="AC696" i="1"/>
  <c r="CQ695" i="1"/>
  <c r="AC695" i="1"/>
  <c r="CQ694" i="1"/>
  <c r="AC694" i="1"/>
  <c r="CQ693" i="1"/>
  <c r="AC693" i="1"/>
  <c r="CQ692" i="1"/>
  <c r="AC692" i="1"/>
  <c r="CQ691" i="1"/>
  <c r="AC691" i="1"/>
  <c r="CQ690" i="1"/>
  <c r="AC690" i="1"/>
  <c r="CQ689" i="1"/>
  <c r="AC689" i="1"/>
  <c r="CQ688" i="1"/>
  <c r="AC688" i="1"/>
  <c r="CQ687" i="1"/>
  <c r="AC687" i="1"/>
  <c r="CQ686" i="1"/>
  <c r="AC686" i="1"/>
  <c r="CQ685" i="1"/>
  <c r="AC685" i="1"/>
  <c r="CQ684" i="1"/>
  <c r="AC684" i="1"/>
  <c r="CQ683" i="1"/>
  <c r="AC683" i="1"/>
  <c r="CQ682" i="1"/>
  <c r="AC682" i="1"/>
  <c r="CQ681" i="1"/>
  <c r="AC681" i="1"/>
  <c r="CQ680" i="1"/>
  <c r="AC680" i="1"/>
  <c r="CQ679" i="1"/>
  <c r="AC679" i="1"/>
  <c r="CQ678" i="1"/>
  <c r="AC678" i="1"/>
  <c r="CQ677" i="1"/>
  <c r="AC677" i="1"/>
  <c r="CQ676" i="1"/>
  <c r="AC676" i="1"/>
  <c r="CQ675" i="1"/>
  <c r="AC675" i="1"/>
  <c r="CQ674" i="1"/>
  <c r="AC674" i="1"/>
  <c r="CQ673" i="1"/>
  <c r="AC673" i="1"/>
  <c r="CQ672" i="1"/>
  <c r="AC672" i="1"/>
  <c r="CQ671" i="1"/>
  <c r="AC671" i="1"/>
  <c r="CQ670" i="1"/>
  <c r="AC670" i="1"/>
  <c r="CQ669" i="1"/>
  <c r="AC669" i="1"/>
  <c r="CQ668" i="1"/>
  <c r="AC668" i="1"/>
  <c r="CQ667" i="1"/>
  <c r="AC667" i="1"/>
  <c r="CQ666" i="1"/>
  <c r="AC666" i="1"/>
  <c r="CQ665" i="1"/>
  <c r="AC665" i="1"/>
  <c r="CQ664" i="1"/>
  <c r="AC664" i="1"/>
  <c r="CQ663" i="1"/>
  <c r="AC663" i="1"/>
  <c r="CQ662" i="1"/>
  <c r="AC662" i="1"/>
  <c r="CQ661" i="1"/>
  <c r="AC661" i="1"/>
  <c r="CQ660" i="1"/>
  <c r="AC660" i="1"/>
  <c r="CQ659" i="1"/>
  <c r="AC659" i="1"/>
  <c r="CQ658" i="1"/>
  <c r="AC658" i="1"/>
  <c r="CQ657" i="1"/>
  <c r="AC657" i="1"/>
  <c r="CQ656" i="1"/>
  <c r="AC656" i="1"/>
  <c r="CQ655" i="1"/>
  <c r="AC655" i="1"/>
  <c r="CQ654" i="1"/>
  <c r="AC654" i="1"/>
  <c r="CQ653" i="1"/>
  <c r="AC653" i="1"/>
  <c r="CQ652" i="1"/>
  <c r="AC652" i="1"/>
  <c r="CQ651" i="1"/>
  <c r="AC651" i="1"/>
  <c r="CQ650" i="1"/>
  <c r="AC650" i="1"/>
  <c r="CQ649" i="1"/>
  <c r="AC649" i="1"/>
  <c r="CQ648" i="1"/>
  <c r="AC648" i="1"/>
  <c r="CQ647" i="1"/>
  <c r="AC647" i="1"/>
  <c r="CQ646" i="1"/>
  <c r="AC646" i="1"/>
  <c r="CQ645" i="1"/>
  <c r="AC645" i="1"/>
  <c r="CQ644" i="1"/>
  <c r="AC644" i="1"/>
  <c r="CQ643" i="1"/>
  <c r="AC643" i="1"/>
  <c r="CQ642" i="1"/>
  <c r="AC642" i="1"/>
  <c r="CQ641" i="1"/>
  <c r="AC641" i="1"/>
  <c r="CQ640" i="1"/>
  <c r="AC640" i="1"/>
  <c r="CQ639" i="1"/>
  <c r="AC639" i="1"/>
  <c r="CQ638" i="1"/>
  <c r="AC638" i="1"/>
  <c r="CQ637" i="1"/>
  <c r="AC637" i="1"/>
  <c r="CQ636" i="1"/>
  <c r="AC636" i="1"/>
  <c r="CQ635" i="1"/>
  <c r="AC635" i="1"/>
  <c r="CQ634" i="1"/>
  <c r="AC634" i="1"/>
  <c r="CQ633" i="1"/>
  <c r="AC633" i="1"/>
  <c r="CQ632" i="1"/>
  <c r="AC632" i="1"/>
  <c r="CQ631" i="1"/>
  <c r="AC631" i="1"/>
  <c r="CQ630" i="1"/>
  <c r="AC630" i="1"/>
  <c r="CQ629" i="1"/>
  <c r="AC629" i="1"/>
  <c r="CQ628" i="1"/>
  <c r="AC628" i="1"/>
  <c r="CQ627" i="1"/>
  <c r="AC627" i="1"/>
  <c r="CQ626" i="1"/>
  <c r="AC626" i="1"/>
  <c r="CQ625" i="1"/>
  <c r="AC625" i="1"/>
  <c r="CQ624" i="1"/>
  <c r="AC624" i="1"/>
  <c r="CQ623" i="1"/>
  <c r="AC623" i="1"/>
  <c r="CQ622" i="1"/>
  <c r="AC622" i="1"/>
  <c r="CQ621" i="1"/>
  <c r="AC621" i="1"/>
  <c r="CQ620" i="1"/>
  <c r="AC620" i="1"/>
  <c r="CQ619" i="1"/>
  <c r="AC619" i="1"/>
  <c r="CQ618" i="1"/>
  <c r="AC618" i="1"/>
  <c r="CQ617" i="1"/>
  <c r="AC617" i="1"/>
  <c r="CQ616" i="1"/>
  <c r="AC616" i="1"/>
  <c r="CQ615" i="1"/>
  <c r="AC615" i="1"/>
  <c r="CQ614" i="1"/>
  <c r="AC614" i="1"/>
  <c r="CQ613" i="1"/>
  <c r="AC613" i="1"/>
  <c r="CQ612" i="1"/>
  <c r="AC612" i="1"/>
  <c r="CQ611" i="1"/>
  <c r="AC611" i="1"/>
  <c r="CQ610" i="1"/>
  <c r="AC610" i="1"/>
  <c r="CQ609" i="1"/>
  <c r="AC609" i="1"/>
  <c r="CQ608" i="1"/>
  <c r="AC608" i="1"/>
  <c r="CQ607" i="1"/>
  <c r="AC607" i="1"/>
  <c r="CQ606" i="1"/>
  <c r="AC606" i="1"/>
  <c r="CQ605" i="1"/>
  <c r="AC605" i="1"/>
  <c r="CQ604" i="1"/>
  <c r="AC604" i="1"/>
  <c r="CQ603" i="1"/>
  <c r="AC603" i="1"/>
  <c r="CQ602" i="1"/>
  <c r="AC602" i="1"/>
  <c r="CQ601" i="1"/>
  <c r="AC601" i="1"/>
  <c r="CQ600" i="1"/>
  <c r="AC600" i="1"/>
  <c r="CQ599" i="1"/>
  <c r="AC599" i="1"/>
  <c r="CQ598" i="1"/>
  <c r="AC598" i="1"/>
  <c r="CQ597" i="1"/>
  <c r="AC597" i="1"/>
  <c r="CQ596" i="1"/>
  <c r="AC596" i="1"/>
  <c r="CQ595" i="1"/>
  <c r="AC595" i="1"/>
  <c r="CQ594" i="1"/>
  <c r="AC594" i="1"/>
  <c r="CQ593" i="1"/>
  <c r="AC593" i="1"/>
  <c r="CQ592" i="1"/>
  <c r="AC592" i="1"/>
  <c r="CQ591" i="1"/>
  <c r="AC591" i="1"/>
  <c r="CQ590" i="1"/>
  <c r="AC590" i="1"/>
  <c r="CQ589" i="1"/>
  <c r="AC589" i="1"/>
  <c r="CQ588" i="1"/>
  <c r="AC588" i="1"/>
  <c r="CQ587" i="1"/>
  <c r="AC587" i="1"/>
  <c r="CQ586" i="1"/>
  <c r="AC586" i="1"/>
  <c r="CQ585" i="1"/>
  <c r="AC585" i="1"/>
  <c r="CQ584" i="1"/>
  <c r="AC584" i="1"/>
  <c r="CQ583" i="1"/>
  <c r="AC583" i="1"/>
  <c r="CQ582" i="1"/>
  <c r="AC582" i="1"/>
  <c r="CQ581" i="1"/>
  <c r="AC581" i="1"/>
  <c r="CQ580" i="1"/>
  <c r="AC580" i="1"/>
  <c r="CQ579" i="1"/>
  <c r="AC579" i="1"/>
  <c r="CQ578" i="1"/>
  <c r="AC578" i="1"/>
  <c r="CQ577" i="1"/>
  <c r="AC577" i="1"/>
  <c r="CQ576" i="1"/>
  <c r="AC576" i="1"/>
  <c r="CQ575" i="1"/>
  <c r="AC575" i="1"/>
  <c r="CQ574" i="1"/>
  <c r="AC574" i="1"/>
  <c r="CQ573" i="1"/>
  <c r="AC573" i="1"/>
  <c r="CQ572" i="1"/>
  <c r="AC572" i="1"/>
  <c r="CQ571" i="1"/>
  <c r="AC571" i="1"/>
  <c r="CQ570" i="1"/>
  <c r="AC570" i="1"/>
  <c r="CQ569" i="1"/>
  <c r="AC569" i="1"/>
  <c r="CQ568" i="1"/>
  <c r="AC568" i="1"/>
  <c r="CQ567" i="1"/>
  <c r="AC567" i="1"/>
  <c r="CQ566" i="1"/>
  <c r="AC566" i="1"/>
  <c r="CQ565" i="1"/>
  <c r="AC565" i="1"/>
  <c r="CQ564" i="1"/>
  <c r="AC564" i="1"/>
  <c r="CQ563" i="1"/>
  <c r="AC563" i="1"/>
  <c r="CQ562" i="1"/>
  <c r="AC562" i="1"/>
  <c r="CQ561" i="1"/>
  <c r="AC561" i="1"/>
  <c r="CQ560" i="1"/>
  <c r="AC560" i="1"/>
  <c r="CQ559" i="1"/>
  <c r="AC559" i="1"/>
  <c r="CQ558" i="1"/>
  <c r="AC558" i="1"/>
  <c r="CQ557" i="1"/>
  <c r="AC557" i="1"/>
  <c r="CQ556" i="1"/>
  <c r="AC556" i="1"/>
  <c r="CQ555" i="1"/>
  <c r="AC555" i="1"/>
  <c r="CQ554" i="1"/>
  <c r="AC554" i="1"/>
  <c r="CQ553" i="1"/>
  <c r="AC553" i="1"/>
  <c r="CQ552" i="1"/>
  <c r="AC552" i="1"/>
  <c r="CQ551" i="1"/>
  <c r="AC551" i="1"/>
  <c r="CQ550" i="1"/>
  <c r="AC550" i="1"/>
  <c r="CQ549" i="1"/>
  <c r="AC549" i="1"/>
  <c r="CQ548" i="1"/>
  <c r="AC548" i="1"/>
  <c r="CQ547" i="1"/>
  <c r="CQ546" i="1"/>
  <c r="CQ545" i="1"/>
  <c r="CQ544" i="1"/>
  <c r="CQ543" i="1"/>
  <c r="CQ542" i="1"/>
  <c r="CQ541" i="1"/>
  <c r="CQ540" i="1"/>
  <c r="CQ539" i="1"/>
  <c r="CQ538" i="1"/>
  <c r="CQ537" i="1"/>
  <c r="CQ536" i="1"/>
  <c r="CQ535" i="1"/>
  <c r="CQ534" i="1"/>
  <c r="CQ533" i="1"/>
  <c r="CQ532" i="1"/>
  <c r="CQ531" i="1"/>
  <c r="CQ530" i="1"/>
  <c r="CQ529" i="1"/>
  <c r="CQ528" i="1"/>
  <c r="CQ527" i="1"/>
  <c r="CQ526" i="1"/>
  <c r="CQ525" i="1"/>
  <c r="CQ524" i="1"/>
  <c r="CQ523" i="1"/>
  <c r="CQ522" i="1"/>
  <c r="CQ521" i="1"/>
  <c r="CQ520" i="1"/>
  <c r="CQ519" i="1"/>
  <c r="CQ518" i="1"/>
  <c r="CQ517" i="1"/>
  <c r="CQ516" i="1"/>
  <c r="CQ515" i="1"/>
  <c r="CQ514" i="1"/>
  <c r="CQ513" i="1"/>
  <c r="CQ512" i="1"/>
  <c r="CQ511" i="1"/>
  <c r="CQ510" i="1"/>
  <c r="CQ509" i="1"/>
  <c r="CQ508" i="1"/>
  <c r="CQ507" i="1"/>
  <c r="CQ506" i="1"/>
  <c r="CQ505" i="1"/>
  <c r="CQ504" i="1"/>
  <c r="CQ503" i="1"/>
  <c r="CQ502" i="1"/>
  <c r="CQ501" i="1"/>
  <c r="CQ500" i="1"/>
  <c r="CQ499" i="1"/>
  <c r="CQ498" i="1"/>
  <c r="CQ497" i="1"/>
  <c r="CQ496" i="1"/>
  <c r="CQ495" i="1"/>
  <c r="CQ494" i="1"/>
  <c r="CQ493" i="1"/>
  <c r="CQ492" i="1"/>
  <c r="CQ491" i="1"/>
  <c r="CQ490" i="1"/>
  <c r="CQ489" i="1"/>
  <c r="CQ488" i="1"/>
  <c r="CQ487" i="1"/>
  <c r="CQ486" i="1"/>
  <c r="CQ485" i="1"/>
  <c r="CQ484" i="1"/>
  <c r="CQ483" i="1"/>
  <c r="CQ482" i="1"/>
  <c r="CQ481" i="1"/>
  <c r="CQ480" i="1"/>
  <c r="CQ479" i="1"/>
  <c r="CQ478" i="1"/>
  <c r="CQ477" i="1"/>
  <c r="CQ476" i="1"/>
  <c r="CQ475" i="1"/>
  <c r="CQ474" i="1"/>
  <c r="CQ473" i="1"/>
  <c r="CQ472" i="1"/>
  <c r="CQ471" i="1"/>
  <c r="CQ470" i="1"/>
  <c r="CQ469" i="1"/>
  <c r="CQ468" i="1"/>
  <c r="CQ467" i="1"/>
  <c r="CQ466" i="1"/>
  <c r="CQ465" i="1"/>
  <c r="CQ464" i="1"/>
  <c r="CQ463" i="1"/>
  <c r="CQ462" i="1"/>
  <c r="CQ461" i="1"/>
  <c r="CQ460" i="1"/>
  <c r="CQ459" i="1"/>
  <c r="CQ458" i="1"/>
  <c r="CQ457" i="1"/>
  <c r="CQ456" i="1"/>
  <c r="CQ455" i="1"/>
  <c r="CQ454" i="1"/>
  <c r="CQ453" i="1"/>
  <c r="CQ452" i="1"/>
  <c r="CQ451" i="1"/>
  <c r="CQ450" i="1"/>
  <c r="CQ449" i="1"/>
  <c r="CQ448" i="1"/>
  <c r="CQ447" i="1"/>
  <c r="CQ446" i="1"/>
  <c r="CQ445" i="1"/>
  <c r="CQ444" i="1"/>
  <c r="CQ443" i="1"/>
  <c r="CQ442" i="1"/>
  <c r="CQ441" i="1"/>
  <c r="CQ440" i="1"/>
  <c r="CQ439" i="1"/>
  <c r="CQ438" i="1"/>
  <c r="CQ437" i="1"/>
  <c r="CQ436" i="1"/>
  <c r="CQ435" i="1"/>
  <c r="CQ434" i="1"/>
  <c r="CQ433" i="1"/>
  <c r="CQ432" i="1"/>
  <c r="CQ431" i="1"/>
  <c r="CQ430" i="1"/>
  <c r="CQ429" i="1"/>
  <c r="CQ428" i="1"/>
  <c r="CQ427" i="1"/>
  <c r="CQ426" i="1"/>
  <c r="CQ425" i="1"/>
  <c r="CQ424" i="1"/>
  <c r="CQ423" i="1"/>
  <c r="CQ422" i="1"/>
  <c r="CQ421" i="1"/>
  <c r="CQ420" i="1"/>
  <c r="CQ419" i="1"/>
  <c r="CQ418" i="1"/>
  <c r="CQ417" i="1"/>
  <c r="CQ416" i="1"/>
  <c r="CQ415" i="1"/>
  <c r="CQ414" i="1"/>
  <c r="CQ413" i="1"/>
  <c r="CQ4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CQ259" i="1"/>
  <c r="CQ258" i="1"/>
  <c r="CQ257" i="1"/>
  <c r="CQ256" i="1"/>
  <c r="CQ255" i="1"/>
  <c r="CQ254" i="1"/>
  <c r="CQ253" i="1"/>
  <c r="CQ252" i="1"/>
  <c r="CQ251" i="1"/>
  <c r="CQ250" i="1"/>
  <c r="CQ249" i="1"/>
  <c r="CQ248" i="1"/>
  <c r="CQ247" i="1"/>
  <c r="CQ246" i="1"/>
  <c r="CQ245" i="1"/>
  <c r="CQ244" i="1"/>
  <c r="CQ243" i="1"/>
  <c r="CQ242" i="1"/>
  <c r="CQ241" i="1"/>
  <c r="CQ240" i="1"/>
  <c r="CQ239" i="1"/>
  <c r="CQ238" i="1"/>
  <c r="CQ237" i="1"/>
  <c r="CQ236" i="1"/>
  <c r="CQ235" i="1"/>
  <c r="CQ234" i="1"/>
  <c r="CQ233" i="1"/>
  <c r="CQ232" i="1"/>
  <c r="CQ231" i="1"/>
  <c r="CQ230" i="1"/>
  <c r="CQ229" i="1"/>
  <c r="CQ228" i="1"/>
  <c r="CQ227" i="1"/>
  <c r="CQ226" i="1"/>
  <c r="CQ225" i="1"/>
  <c r="CQ224" i="1"/>
  <c r="CQ223" i="1"/>
  <c r="CQ222" i="1"/>
  <c r="CQ221" i="1"/>
  <c r="CQ220" i="1"/>
  <c r="CQ219" i="1"/>
  <c r="CQ218" i="1"/>
  <c r="CQ217" i="1"/>
  <c r="CQ216" i="1"/>
  <c r="CQ215" i="1"/>
  <c r="CQ214" i="1"/>
  <c r="CQ213" i="1"/>
  <c r="CQ212" i="1"/>
  <c r="CQ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CQ171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DI6" i="1"/>
  <c r="DH6" i="1"/>
  <c r="DG6" i="1"/>
  <c r="DF6" i="1"/>
  <c r="DE6" i="1"/>
  <c r="DD6" i="1"/>
  <c r="CY6" i="1"/>
  <c r="CX6" i="1"/>
  <c r="CW6" i="1"/>
  <c r="CV6" i="1"/>
  <c r="CU6" i="1"/>
  <c r="CT6" i="1"/>
  <c r="CR6" i="1"/>
  <c r="CP6" i="1"/>
  <c r="CO6" i="1"/>
  <c r="AQ7" i="1" l="1"/>
  <c r="DO6" i="1"/>
  <c r="AC10" i="1"/>
  <c r="CQ6" i="1"/>
  <c r="AC9" i="1"/>
  <c r="CZ6" i="1"/>
  <c r="DB6" i="1"/>
  <c r="AC8" i="1"/>
  <c r="CS6" i="1"/>
  <c r="DC6" i="1"/>
  <c r="Y8" i="1"/>
  <c r="AR7" i="1" l="1"/>
  <c r="DA6" i="1"/>
  <c r="AS7" i="1" l="1"/>
  <c r="AT7" i="1" l="1"/>
  <c r="AU7" i="1" l="1"/>
  <c r="AV7" i="1" l="1"/>
  <c r="AW7" i="1" l="1"/>
  <c r="AX7" i="1" l="1"/>
  <c r="AY7" i="1" l="1"/>
  <c r="AZ7" i="1" l="1"/>
  <c r="BA7" i="1" l="1"/>
  <c r="BB7" i="1" l="1"/>
  <c r="BC7" i="1" l="1"/>
  <c r="BD7" i="1" l="1"/>
  <c r="BE7" i="1" l="1"/>
  <c r="BF7" i="1" l="1"/>
  <c r="BG7" i="1" l="1"/>
  <c r="BH7" i="1" l="1"/>
  <c r="BI7" i="1" l="1"/>
  <c r="BJ7" i="1" l="1"/>
  <c r="BK7" i="1" l="1"/>
  <c r="BL7" i="1" l="1"/>
  <c r="BM7" i="1" l="1"/>
  <c r="BN7" i="1" l="1"/>
  <c r="BO7" i="1" l="1"/>
  <c r="BP7" i="1" l="1"/>
  <c r="BQ7" i="1" l="1"/>
  <c r="BR7" i="1" l="1"/>
  <c r="BS7" i="1" l="1"/>
  <c r="BT7" i="1" l="1"/>
  <c r="BU7" i="1" l="1"/>
  <c r="BV7" i="1" l="1"/>
  <c r="BW7" i="1" l="1"/>
  <c r="BX7" i="1" l="1"/>
  <c r="BY7" i="1" l="1"/>
  <c r="BZ7" i="1" l="1"/>
  <c r="CA7" i="1" l="1"/>
  <c r="CB7" i="1" l="1"/>
  <c r="CC7" i="1" l="1"/>
  <c r="CD7" i="1" l="1"/>
  <c r="CE7" i="1" l="1"/>
  <c r="CF7" i="1" l="1"/>
  <c r="CG7" i="1" l="1"/>
  <c r="DS47" i="1" l="1" a="1"/>
  <c r="DS47" i="1" s="1"/>
  <c r="CN47" i="1" s="1"/>
  <c r="DS74" i="1" a="1"/>
  <c r="DS74" i="1" s="1"/>
  <c r="CN74" i="1" s="1"/>
  <c r="DS65" i="1" a="1"/>
  <c r="DS65" i="1" s="1"/>
  <c r="CN65" i="1" s="1"/>
  <c r="DS11" i="1" a="1"/>
  <c r="DS11" i="1" s="1"/>
  <c r="CN11" i="1" s="1"/>
  <c r="DS24" i="1" a="1"/>
  <c r="DS24" i="1" s="1"/>
  <c r="CN24" i="1" s="1"/>
  <c r="DS70" i="1" a="1"/>
  <c r="DS70" i="1" s="1"/>
  <c r="CN70" i="1" s="1"/>
  <c r="DS61" i="1" a="1"/>
  <c r="DS61" i="1" s="1"/>
  <c r="CN61" i="1" s="1"/>
  <c r="DS20" i="1" a="1"/>
  <c r="DS20" i="1" s="1"/>
  <c r="CN20" i="1" s="1"/>
  <c r="DS60" i="1" a="1"/>
  <c r="DS60" i="1" s="1"/>
  <c r="CN60" i="1" s="1"/>
  <c r="DS71" i="1" a="1"/>
  <c r="DS71" i="1" s="1"/>
  <c r="CN71" i="1" s="1"/>
  <c r="DS13" i="1" a="1"/>
  <c r="DS13" i="1" s="1"/>
  <c r="CN13" i="1" s="1"/>
  <c r="DS30" i="1" a="1"/>
  <c r="DS30" i="1" s="1"/>
  <c r="CN30" i="1" s="1"/>
  <c r="DS38" i="1" a="1"/>
  <c r="DS38" i="1" s="1"/>
  <c r="CN38" i="1" s="1"/>
  <c r="DS67" i="1" a="1"/>
  <c r="DS67" i="1" s="1"/>
  <c r="CN67" i="1" s="1"/>
  <c r="DS44" i="1" a="1"/>
  <c r="DS44" i="1" s="1"/>
  <c r="CN44" i="1" s="1"/>
  <c r="DS51" i="1" a="1"/>
  <c r="DS51" i="1" s="1"/>
  <c r="CN51" i="1" s="1"/>
  <c r="DS14" i="1" a="1"/>
  <c r="DS14" i="1" s="1"/>
  <c r="CN14" i="1" s="1"/>
  <c r="CH7" i="1"/>
  <c r="DS46" i="1" s="1" a="1"/>
  <c r="DS46" i="1" s="1"/>
  <c r="CN46" i="1" s="1"/>
  <c r="DS423" i="1" a="1"/>
  <c r="DS423" i="1" s="1"/>
  <c r="CN423" i="1" s="1"/>
  <c r="DS54" i="1" l="1" a="1"/>
  <c r="DS54" i="1" s="1"/>
  <c r="CN54" i="1" s="1"/>
  <c r="DS57" i="1" a="1"/>
  <c r="DS57" i="1" s="1"/>
  <c r="CN57" i="1" s="1"/>
  <c r="DS36" i="1" a="1"/>
  <c r="DS36" i="1" s="1"/>
  <c r="CN36" i="1" s="1"/>
  <c r="DS23" i="1" a="1"/>
  <c r="DS23" i="1" s="1"/>
  <c r="CN23" i="1" s="1"/>
  <c r="DS15" i="1" a="1"/>
  <c r="DS15" i="1" s="1"/>
  <c r="CN15" i="1" s="1"/>
  <c r="DS19" i="1" a="1"/>
  <c r="DS19" i="1" s="1"/>
  <c r="CN19" i="1" s="1"/>
  <c r="DS12" i="1" a="1"/>
  <c r="DS12" i="1" s="1"/>
  <c r="CN12" i="1" s="1"/>
  <c r="DS41" i="1" a="1"/>
  <c r="DS41" i="1" s="1"/>
  <c r="CN41" i="1" s="1"/>
  <c r="DS55" i="1" a="1"/>
  <c r="DS55" i="1" s="1"/>
  <c r="CN55" i="1" s="1"/>
  <c r="DS31" i="1" a="1"/>
  <c r="DS31" i="1" s="1"/>
  <c r="CN31" i="1" s="1"/>
  <c r="DS53" i="1" a="1"/>
  <c r="DS53" i="1" s="1"/>
  <c r="CN53" i="1" s="1"/>
  <c r="DS28" i="1" a="1"/>
  <c r="DS28" i="1" s="1"/>
  <c r="CN28" i="1" s="1"/>
  <c r="DS17" i="1" a="1"/>
  <c r="DS17" i="1" s="1"/>
  <c r="CN17" i="1" s="1"/>
  <c r="DS69" i="1" a="1"/>
  <c r="DS69" i="1" s="1"/>
  <c r="CN69" i="1" s="1"/>
  <c r="DS16" i="1" a="1"/>
  <c r="DS16" i="1" s="1"/>
  <c r="CN16" i="1" s="1"/>
  <c r="DS59" i="1" a="1"/>
  <c r="DS59" i="1" s="1"/>
  <c r="CN59" i="1" s="1"/>
  <c r="DS25" i="1" a="1"/>
  <c r="DS25" i="1" s="1"/>
  <c r="CN25" i="1" s="1"/>
  <c r="DS52" i="1" a="1"/>
  <c r="DS52" i="1" s="1"/>
  <c r="CN52" i="1" s="1"/>
  <c r="DS43" i="1" a="1"/>
  <c r="DS43" i="1" s="1"/>
  <c r="CN43" i="1" s="1"/>
  <c r="DS27" i="1" a="1"/>
  <c r="DS27" i="1" s="1"/>
  <c r="CN27" i="1" s="1"/>
  <c r="DS45" i="1" a="1"/>
  <c r="DS45" i="1" s="1"/>
  <c r="CN45" i="1" s="1"/>
  <c r="DS21" i="1" a="1"/>
  <c r="DS21" i="1" s="1"/>
  <c r="CN21" i="1" s="1"/>
  <c r="DS32" i="1" a="1"/>
  <c r="DS32" i="1" s="1"/>
  <c r="CN32" i="1" s="1"/>
  <c r="DS40" i="1" a="1"/>
  <c r="DS40" i="1" s="1"/>
  <c r="CN40" i="1" s="1"/>
  <c r="DS72" i="1" a="1"/>
  <c r="DS72" i="1" s="1"/>
  <c r="CN72" i="1" s="1"/>
  <c r="DS22" i="1" a="1"/>
  <c r="DS22" i="1" s="1"/>
  <c r="CN22" i="1" s="1"/>
  <c r="DS50" i="1" a="1"/>
  <c r="DS50" i="1" s="1"/>
  <c r="CN50" i="1" s="1"/>
  <c r="DS34" i="1" a="1"/>
  <c r="DS34" i="1" s="1"/>
  <c r="CN34" i="1" s="1"/>
  <c r="DS73" i="1" a="1"/>
  <c r="DS73" i="1" s="1"/>
  <c r="CN73" i="1" s="1"/>
  <c r="DS66" i="1" a="1"/>
  <c r="DS66" i="1" s="1"/>
  <c r="CN66" i="1" s="1"/>
  <c r="DS58" i="1" a="1"/>
  <c r="DS58" i="1" s="1"/>
  <c r="CN58" i="1" s="1"/>
  <c r="DS717" i="1" a="1"/>
  <c r="DS717" i="1" s="1"/>
  <c r="CN717" i="1" s="1"/>
  <c r="DS56" i="1" a="1"/>
  <c r="DS56" i="1" s="1"/>
  <c r="CN56" i="1" s="1"/>
  <c r="DS63" i="1" a="1"/>
  <c r="DS63" i="1" s="1"/>
  <c r="CN63" i="1" s="1"/>
  <c r="DS42" i="1" a="1"/>
  <c r="DS42" i="1" s="1"/>
  <c r="CN42" i="1" s="1"/>
  <c r="DS10" i="1" a="1"/>
  <c r="DS10" i="1" s="1"/>
  <c r="CN10" i="1" s="1"/>
  <c r="DS33" i="1" a="1"/>
  <c r="DS33" i="1" s="1"/>
  <c r="CN33" i="1" s="1"/>
  <c r="DS9" i="1" a="1"/>
  <c r="DS9" i="1" s="1"/>
  <c r="CN9" i="1" s="1"/>
  <c r="DS26" i="1" a="1"/>
  <c r="DS26" i="1" s="1"/>
  <c r="CN26" i="1" s="1"/>
  <c r="DS62" i="1" a="1"/>
  <c r="DS62" i="1" s="1"/>
  <c r="CN62" i="1" s="1"/>
  <c r="DS18" i="1" a="1"/>
  <c r="DS18" i="1" s="1"/>
  <c r="CN18" i="1" s="1"/>
  <c r="DS39" i="1" a="1"/>
  <c r="DS39" i="1" s="1"/>
  <c r="CN39" i="1" s="1"/>
  <c r="DS48" i="1" a="1"/>
  <c r="DS48" i="1" s="1"/>
  <c r="CN48" i="1" s="1"/>
  <c r="DS49" i="1" a="1"/>
  <c r="DS49" i="1" s="1"/>
  <c r="CN49" i="1" s="1"/>
  <c r="DS68" i="1" a="1"/>
  <c r="DS68" i="1" s="1"/>
  <c r="CN68" i="1" s="1"/>
  <c r="DS35" i="1" a="1"/>
  <c r="DS35" i="1" s="1"/>
  <c r="CN35" i="1" s="1"/>
  <c r="DS29" i="1" a="1"/>
  <c r="DS29" i="1" s="1"/>
  <c r="CN29" i="1" s="1"/>
  <c r="DS37" i="1" a="1"/>
  <c r="DS37" i="1" s="1"/>
  <c r="CN37" i="1" s="1"/>
  <c r="DS64" i="1" a="1"/>
  <c r="DS64" i="1" s="1"/>
  <c r="CN64" i="1" s="1"/>
  <c r="DS794" i="1" a="1"/>
  <c r="DS794" i="1" s="1"/>
  <c r="CN794" i="1" s="1"/>
  <c r="DS801" i="1" a="1"/>
  <c r="DS801" i="1" s="1"/>
  <c r="CN801" i="1" s="1"/>
  <c r="DS941" i="1" a="1"/>
  <c r="DS941" i="1" s="1"/>
  <c r="CN941" i="1" s="1"/>
  <c r="DS362" i="1" a="1"/>
  <c r="DS362" i="1" s="1"/>
  <c r="CN362" i="1" s="1"/>
  <c r="DS707" i="1" a="1"/>
  <c r="DS707" i="1" s="1"/>
  <c r="CN707" i="1" s="1"/>
  <c r="DS650" i="1" a="1"/>
  <c r="DS650" i="1" s="1"/>
  <c r="CN650" i="1" s="1"/>
  <c r="DS987" i="1" a="1"/>
  <c r="DS987" i="1" s="1"/>
  <c r="CN987" i="1" s="1"/>
  <c r="DS691" i="1" a="1"/>
  <c r="DS691" i="1" s="1"/>
  <c r="CN691" i="1" s="1"/>
  <c r="DS398" i="1" a="1"/>
  <c r="DS398" i="1" s="1"/>
  <c r="CN398" i="1" s="1"/>
  <c r="DS688" i="1" a="1"/>
  <c r="DS688" i="1" s="1"/>
  <c r="CN688" i="1" s="1"/>
  <c r="DS755" i="1" a="1"/>
  <c r="DS755" i="1" s="1"/>
  <c r="CN755" i="1" s="1"/>
  <c r="DS914" i="1" a="1"/>
  <c r="DS914" i="1" s="1"/>
  <c r="CN914" i="1" s="1"/>
  <c r="DS500" i="1" a="1"/>
  <c r="DS500" i="1" s="1"/>
  <c r="CN500" i="1" s="1"/>
  <c r="DS907" i="1" a="1"/>
  <c r="DS907" i="1" s="1"/>
  <c r="CN907" i="1" s="1"/>
  <c r="DS249" i="1" a="1"/>
  <c r="DS249" i="1" s="1"/>
  <c r="CN249" i="1" s="1"/>
  <c r="DS363" i="1" a="1"/>
  <c r="DS363" i="1" s="1"/>
  <c r="CN363" i="1" s="1"/>
  <c r="DS843" i="1" a="1"/>
  <c r="DS843" i="1" s="1"/>
  <c r="CN843" i="1" s="1"/>
  <c r="DS260" i="1" a="1"/>
  <c r="DS260" i="1" s="1"/>
  <c r="CN260" i="1" s="1"/>
  <c r="DS554" i="1" a="1"/>
  <c r="DS554" i="1" s="1"/>
  <c r="CN554" i="1" s="1"/>
  <c r="DS171" i="1" a="1"/>
  <c r="DS171" i="1" s="1"/>
  <c r="CN171" i="1" s="1"/>
  <c r="DS410" i="1" a="1"/>
  <c r="DS410" i="1" s="1"/>
  <c r="CN410" i="1" s="1"/>
  <c r="DS842" i="1" a="1"/>
  <c r="DS842" i="1" s="1"/>
  <c r="CN842" i="1" s="1"/>
  <c r="DS132" i="1" a="1"/>
  <c r="DS132" i="1" s="1"/>
  <c r="CN132" i="1" s="1"/>
  <c r="DS464" i="1" a="1"/>
  <c r="DS464" i="1" s="1"/>
  <c r="CN464" i="1" s="1"/>
  <c r="DS250" i="1" a="1"/>
  <c r="DS250" i="1" s="1"/>
  <c r="CN250" i="1" s="1"/>
  <c r="DS344" i="1" a="1"/>
  <c r="DS344" i="1" s="1"/>
  <c r="CN344" i="1" s="1"/>
  <c r="DS434" i="1" a="1"/>
  <c r="DS434" i="1" s="1"/>
  <c r="CN434" i="1" s="1"/>
  <c r="DS856" i="1" a="1"/>
  <c r="DS856" i="1" s="1"/>
  <c r="CN856" i="1" s="1"/>
  <c r="DS374" i="1" a="1"/>
  <c r="DS374" i="1" s="1"/>
  <c r="CN374" i="1" s="1"/>
  <c r="DS314" i="1" a="1"/>
  <c r="DS314" i="1" s="1"/>
  <c r="CN314" i="1" s="1"/>
  <c r="DS761" i="1" a="1"/>
  <c r="DS761" i="1" s="1"/>
  <c r="CN761" i="1" s="1"/>
  <c r="DS666" i="1" a="1"/>
  <c r="DS666" i="1" s="1"/>
  <c r="CN666" i="1" s="1"/>
  <c r="DS369" i="1" a="1"/>
  <c r="DS369" i="1" s="1"/>
  <c r="CN369" i="1" s="1"/>
  <c r="DS319" i="1" a="1"/>
  <c r="DS319" i="1" s="1"/>
  <c r="CN319" i="1" s="1"/>
  <c r="DS395" i="1" a="1"/>
  <c r="DS395" i="1" s="1"/>
  <c r="CN395" i="1" s="1"/>
  <c r="DS767" i="1" a="1"/>
  <c r="DS767" i="1" s="1"/>
  <c r="CN767" i="1" s="1"/>
  <c r="DS275" i="1" a="1"/>
  <c r="DS275" i="1" s="1"/>
  <c r="CN275" i="1" s="1"/>
  <c r="DS735" i="1" a="1"/>
  <c r="DS735" i="1" s="1"/>
  <c r="CN735" i="1" s="1"/>
  <c r="DS565" i="1" a="1"/>
  <c r="DS565" i="1" s="1"/>
  <c r="CN565" i="1" s="1"/>
  <c r="DS203" i="1" a="1"/>
  <c r="DS203" i="1" s="1"/>
  <c r="CN203" i="1" s="1"/>
  <c r="DS125" i="1" a="1"/>
  <c r="DS125" i="1" s="1"/>
  <c r="CN125" i="1" s="1"/>
  <c r="DS678" i="1" a="1"/>
  <c r="DS678" i="1" s="1"/>
  <c r="CN678" i="1" s="1"/>
  <c r="DS958" i="1" a="1"/>
  <c r="DS958" i="1" s="1"/>
  <c r="CN958" i="1" s="1"/>
  <c r="DS428" i="1" a="1"/>
  <c r="DS428" i="1" s="1"/>
  <c r="CN428" i="1" s="1"/>
  <c r="DS919" i="1" a="1"/>
  <c r="DS919" i="1" s="1"/>
  <c r="CN919" i="1" s="1"/>
  <c r="DS764" i="1" a="1"/>
  <c r="DS764" i="1" s="1"/>
  <c r="CN764" i="1" s="1"/>
  <c r="DS870" i="1" a="1"/>
  <c r="DS870" i="1" s="1"/>
  <c r="CN870" i="1" s="1"/>
  <c r="DS222" i="1" a="1"/>
  <c r="DS222" i="1" s="1"/>
  <c r="CN222" i="1" s="1"/>
  <c r="DS474" i="1" a="1"/>
  <c r="DS474" i="1" s="1"/>
  <c r="CN474" i="1" s="1"/>
  <c r="DS792" i="1" a="1"/>
  <c r="DS792" i="1" s="1"/>
  <c r="CN792" i="1" s="1"/>
  <c r="DS108" i="1" a="1"/>
  <c r="DS108" i="1" s="1"/>
  <c r="CN108" i="1" s="1"/>
  <c r="DS236" i="1" a="1"/>
  <c r="DS236" i="1" s="1"/>
  <c r="CN236" i="1" s="1"/>
  <c r="DS397" i="1" a="1"/>
  <c r="DS397" i="1" s="1"/>
  <c r="CN397" i="1" s="1"/>
  <c r="DS316" i="1" a="1"/>
  <c r="DS316" i="1" s="1"/>
  <c r="CN316" i="1" s="1"/>
  <c r="DS164" i="1" a="1"/>
  <c r="DS164" i="1" s="1"/>
  <c r="CN164" i="1" s="1"/>
  <c r="DS518" i="1" a="1"/>
  <c r="DS518" i="1" s="1"/>
  <c r="CN518" i="1" s="1"/>
  <c r="DS838" i="1" a="1"/>
  <c r="DS838" i="1" s="1"/>
  <c r="CN838" i="1" s="1"/>
  <c r="DS181" i="1" a="1"/>
  <c r="DS181" i="1" s="1"/>
  <c r="CN181" i="1" s="1"/>
  <c r="DS573" i="1" a="1"/>
  <c r="DS573" i="1" s="1"/>
  <c r="CN573" i="1" s="1"/>
  <c r="DS677" i="1" a="1"/>
  <c r="DS677" i="1" s="1"/>
  <c r="CN677" i="1" s="1"/>
  <c r="DS347" i="1" a="1"/>
  <c r="DS347" i="1" s="1"/>
  <c r="CN347" i="1" s="1"/>
  <c r="DS795" i="1" a="1"/>
  <c r="DS795" i="1" s="1"/>
  <c r="CN795" i="1" s="1"/>
  <c r="DS467" i="1" a="1"/>
  <c r="DS467" i="1" s="1"/>
  <c r="CN467" i="1" s="1"/>
  <c r="DS191" i="1" a="1"/>
  <c r="DS191" i="1" s="1"/>
  <c r="CN191" i="1" s="1"/>
  <c r="DS198" i="1" a="1"/>
  <c r="DS198" i="1" s="1"/>
  <c r="CN198" i="1" s="1"/>
  <c r="DS91" i="1" a="1"/>
  <c r="DS91" i="1" s="1"/>
  <c r="CN91" i="1" s="1"/>
  <c r="DS79" i="1" a="1"/>
  <c r="DS79" i="1" s="1"/>
  <c r="CN79" i="1" s="1"/>
  <c r="DS492" i="1" a="1"/>
  <c r="DS492" i="1" s="1"/>
  <c r="CN492" i="1" s="1"/>
  <c r="DS170" i="1" a="1"/>
  <c r="DS170" i="1" s="1"/>
  <c r="CN170" i="1" s="1"/>
  <c r="DS753" i="1" a="1"/>
  <c r="DS753" i="1" s="1"/>
  <c r="CN753" i="1" s="1"/>
  <c r="DS130" i="1" a="1"/>
  <c r="DS130" i="1" s="1"/>
  <c r="CN130" i="1" s="1"/>
  <c r="DS654" i="1" a="1"/>
  <c r="DS654" i="1" s="1"/>
  <c r="CN654" i="1" s="1"/>
  <c r="DS179" i="1" a="1"/>
  <c r="DS179" i="1" s="1"/>
  <c r="CN179" i="1" s="1"/>
  <c r="DS357" i="1" a="1"/>
  <c r="DS357" i="1" s="1"/>
  <c r="CN357" i="1" s="1"/>
  <c r="DS503" i="1" a="1"/>
  <c r="DS503" i="1" s="1"/>
  <c r="CN503" i="1" s="1"/>
  <c r="DS221" i="1" a="1"/>
  <c r="DS221" i="1" s="1"/>
  <c r="CN221" i="1" s="1"/>
  <c r="DS877" i="1" a="1"/>
  <c r="DS877" i="1" s="1"/>
  <c r="CN877" i="1" s="1"/>
  <c r="DS145" i="1" a="1"/>
  <c r="DS145" i="1" s="1"/>
  <c r="CN145" i="1" s="1"/>
  <c r="DS848" i="1" a="1"/>
  <c r="DS848" i="1" s="1"/>
  <c r="CN848" i="1" s="1"/>
  <c r="DS202" i="1" a="1"/>
  <c r="DS202" i="1" s="1"/>
  <c r="CN202" i="1" s="1"/>
  <c r="DS420" i="1" a="1"/>
  <c r="DS420" i="1" s="1"/>
  <c r="CN420" i="1" s="1"/>
  <c r="DS438" i="1" a="1"/>
  <c r="DS438" i="1" s="1"/>
  <c r="CN438" i="1" s="1"/>
  <c r="DS379" i="1" a="1"/>
  <c r="DS379" i="1" s="1"/>
  <c r="CN379" i="1" s="1"/>
  <c r="DS791" i="1" a="1"/>
  <c r="DS791" i="1" s="1"/>
  <c r="CN791" i="1" s="1"/>
  <c r="DS422" i="1" a="1"/>
  <c r="DS422" i="1" s="1"/>
  <c r="CN422" i="1" s="1"/>
  <c r="DS127" i="1" a="1"/>
  <c r="DS127" i="1" s="1"/>
  <c r="CN127" i="1" s="1"/>
  <c r="DS468" i="1" a="1"/>
  <c r="DS468" i="1" s="1"/>
  <c r="CN468" i="1" s="1"/>
  <c r="DS543" i="1" a="1"/>
  <c r="DS543" i="1" s="1"/>
  <c r="CN543" i="1" s="1"/>
  <c r="DS637" i="1" a="1"/>
  <c r="DS637" i="1" s="1"/>
  <c r="CN637" i="1" s="1"/>
  <c r="DS372" i="1" a="1"/>
  <c r="DS372" i="1" s="1"/>
  <c r="CN372" i="1" s="1"/>
  <c r="DS995" i="1" a="1"/>
  <c r="DS995" i="1" s="1"/>
  <c r="CN995" i="1" s="1"/>
  <c r="DS703" i="1" a="1"/>
  <c r="DS703" i="1" s="1"/>
  <c r="CN703" i="1" s="1"/>
  <c r="DS460" i="1" a="1"/>
  <c r="DS460" i="1" s="1"/>
  <c r="CN460" i="1" s="1"/>
  <c r="DS116" i="1" a="1"/>
  <c r="DS116" i="1" s="1"/>
  <c r="CN116" i="1" s="1"/>
  <c r="DS135" i="1" a="1"/>
  <c r="DS135" i="1" s="1"/>
  <c r="CN135" i="1" s="1"/>
  <c r="DS94" i="1" a="1"/>
  <c r="DS94" i="1" s="1"/>
  <c r="CN94" i="1" s="1"/>
  <c r="DS1003" i="1" a="1"/>
  <c r="DS1003" i="1" s="1"/>
  <c r="CN1003" i="1" s="1"/>
  <c r="DS555" i="1" a="1"/>
  <c r="DS555" i="1" s="1"/>
  <c r="CN555" i="1" s="1"/>
  <c r="DS1002" i="1" a="1"/>
  <c r="DS1002" i="1" s="1"/>
  <c r="CN1002" i="1" s="1"/>
  <c r="DS832" i="1" a="1"/>
  <c r="DS832" i="1" s="1"/>
  <c r="CN832" i="1" s="1"/>
  <c r="DS487" i="1" a="1"/>
  <c r="DS487" i="1" s="1"/>
  <c r="CN487" i="1" s="1"/>
  <c r="DS351" i="1" a="1"/>
  <c r="DS351" i="1" s="1"/>
  <c r="CN351" i="1" s="1"/>
  <c r="DS770" i="1" a="1"/>
  <c r="DS770" i="1" s="1"/>
  <c r="CN770" i="1" s="1"/>
  <c r="DS896" i="1" a="1"/>
  <c r="DS896" i="1" s="1"/>
  <c r="CN896" i="1" s="1"/>
  <c r="DS174" i="1" a="1"/>
  <c r="DS174" i="1" s="1"/>
  <c r="CN174" i="1" s="1"/>
  <c r="DS636" i="1" a="1"/>
  <c r="DS636" i="1" s="1"/>
  <c r="CN636" i="1" s="1"/>
  <c r="DS86" i="1" a="1"/>
  <c r="DS86" i="1" s="1"/>
  <c r="CN86" i="1" s="1"/>
  <c r="DS929" i="1" a="1"/>
  <c r="DS929" i="1" s="1"/>
  <c r="CN929" i="1" s="1"/>
  <c r="DS480" i="1" a="1"/>
  <c r="DS480" i="1" s="1"/>
  <c r="CN480" i="1" s="1"/>
  <c r="DS301" i="1" a="1"/>
  <c r="DS301" i="1" s="1"/>
  <c r="CN301" i="1" s="1"/>
  <c r="DS608" i="1" a="1"/>
  <c r="DS608" i="1" s="1"/>
  <c r="CN608" i="1" s="1"/>
  <c r="DS133" i="1" a="1"/>
  <c r="DS133" i="1" s="1"/>
  <c r="CN133" i="1" s="1"/>
  <c r="DS663" i="1" a="1"/>
  <c r="DS663" i="1" s="1"/>
  <c r="CN663" i="1" s="1"/>
  <c r="DS884" i="1" a="1"/>
  <c r="DS884" i="1" s="1"/>
  <c r="CN884" i="1" s="1"/>
  <c r="DS662" i="1" a="1"/>
  <c r="DS662" i="1" s="1"/>
  <c r="CN662" i="1" s="1"/>
  <c r="DS609" i="1" a="1"/>
  <c r="DS609" i="1" s="1"/>
  <c r="CN609" i="1" s="1"/>
  <c r="DS754" i="1" a="1"/>
  <c r="DS754" i="1" s="1"/>
  <c r="CN754" i="1" s="1"/>
  <c r="DS129" i="1" a="1"/>
  <c r="DS129" i="1" s="1"/>
  <c r="CN129" i="1" s="1"/>
  <c r="DS816" i="1" a="1"/>
  <c r="DS816" i="1" s="1"/>
  <c r="CN816" i="1" s="1"/>
  <c r="DS360" i="1" a="1"/>
  <c r="DS360" i="1" s="1"/>
  <c r="CN360" i="1" s="1"/>
  <c r="DS8" i="1" a="1"/>
  <c r="DS8" i="1" s="1"/>
  <c r="CN8" i="1" s="1"/>
  <c r="DS488" i="1" a="1"/>
  <c r="DS488" i="1" s="1"/>
  <c r="CN488" i="1" s="1"/>
  <c r="DS509" i="1" a="1"/>
  <c r="DS509" i="1" s="1"/>
  <c r="CN509" i="1" s="1"/>
  <c r="DS186" i="1" a="1"/>
  <c r="DS186" i="1" s="1"/>
  <c r="CN186" i="1" s="1"/>
  <c r="DS209" i="1" a="1"/>
  <c r="DS209" i="1" s="1"/>
  <c r="CN209" i="1" s="1"/>
  <c r="DS604" i="1" a="1"/>
  <c r="DS604" i="1" s="1"/>
  <c r="CN604" i="1" s="1"/>
  <c r="DS732" i="1" a="1"/>
  <c r="DS732" i="1" s="1"/>
  <c r="CN732" i="1" s="1"/>
  <c r="DS726" i="1" a="1"/>
  <c r="DS726" i="1" s="1"/>
  <c r="CN726" i="1" s="1"/>
  <c r="DS535" i="1" a="1"/>
  <c r="DS535" i="1" s="1"/>
  <c r="CN535" i="1" s="1"/>
  <c r="DS290" i="1" a="1"/>
  <c r="DS290" i="1" s="1"/>
  <c r="CN290" i="1" s="1"/>
  <c r="DS327" i="1" a="1"/>
  <c r="DS327" i="1" s="1"/>
  <c r="CN327" i="1" s="1"/>
  <c r="DS445" i="1" a="1"/>
  <c r="DS445" i="1" s="1"/>
  <c r="CN445" i="1" s="1"/>
  <c r="DS231" i="1" a="1"/>
  <c r="DS231" i="1" s="1"/>
  <c r="CN231" i="1" s="1"/>
  <c r="DS635" i="1" a="1"/>
  <c r="DS635" i="1" s="1"/>
  <c r="CN635" i="1" s="1"/>
  <c r="DS85" i="1" a="1"/>
  <c r="DS85" i="1" s="1"/>
  <c r="CN85" i="1" s="1"/>
  <c r="DS481" i="1" a="1"/>
  <c r="DS481" i="1" s="1"/>
  <c r="CN481" i="1" s="1"/>
  <c r="DS968" i="1" a="1"/>
  <c r="DS968" i="1" s="1"/>
  <c r="CN968" i="1" s="1"/>
  <c r="DS623" i="1" a="1"/>
  <c r="DS623" i="1" s="1"/>
  <c r="CN623" i="1" s="1"/>
  <c r="DS882" i="1" a="1"/>
  <c r="DS882" i="1" s="1"/>
  <c r="CN882" i="1" s="1"/>
  <c r="DS684" i="1" a="1"/>
  <c r="DS684" i="1" s="1"/>
  <c r="CN684" i="1" s="1"/>
  <c r="DS758" i="1" a="1"/>
  <c r="DS758" i="1" s="1"/>
  <c r="CN758" i="1" s="1"/>
  <c r="DS972" i="1" a="1"/>
  <c r="DS972" i="1" s="1"/>
  <c r="CN972" i="1" s="1"/>
  <c r="DS453" i="1" a="1"/>
  <c r="DS453" i="1" s="1"/>
  <c r="CN453" i="1" s="1"/>
  <c r="DS603" i="1" a="1"/>
  <c r="DS603" i="1" s="1"/>
  <c r="CN603" i="1" s="1"/>
  <c r="DS888" i="1" a="1"/>
  <c r="DS888" i="1" s="1"/>
  <c r="CN888" i="1" s="1"/>
  <c r="DS298" i="1" a="1"/>
  <c r="DS298" i="1" s="1"/>
  <c r="CN298" i="1" s="1"/>
  <c r="DS530" i="1" a="1"/>
  <c r="DS530" i="1" s="1"/>
  <c r="CN530" i="1" s="1"/>
  <c r="DS682" i="1" a="1"/>
  <c r="DS682" i="1" s="1"/>
  <c r="CN682" i="1" s="1"/>
  <c r="DS375" i="1" a="1"/>
  <c r="DS375" i="1" s="1"/>
  <c r="CN375" i="1" s="1"/>
  <c r="DS748" i="1" a="1"/>
  <c r="DS748" i="1" s="1"/>
  <c r="CN748" i="1" s="1"/>
  <c r="DS826" i="1" a="1"/>
  <c r="DS826" i="1" s="1"/>
  <c r="CN826" i="1" s="1"/>
  <c r="DS942" i="1" a="1"/>
  <c r="DS942" i="1" s="1"/>
  <c r="CN942" i="1" s="1"/>
  <c r="DS199" i="1" a="1"/>
  <c r="DS199" i="1" s="1"/>
  <c r="CN199" i="1" s="1"/>
  <c r="DS718" i="1" a="1"/>
  <c r="DS718" i="1" s="1"/>
  <c r="CN718" i="1" s="1"/>
  <c r="DS294" i="1" a="1"/>
  <c r="DS294" i="1" s="1"/>
  <c r="CN294" i="1" s="1"/>
  <c r="DS83" i="1" a="1"/>
  <c r="DS83" i="1" s="1"/>
  <c r="CN83" i="1" s="1"/>
  <c r="DS762" i="1" a="1"/>
  <c r="DS762" i="1" s="1"/>
  <c r="CN762" i="1" s="1"/>
  <c r="DS321" i="1" a="1"/>
  <c r="DS321" i="1" s="1"/>
  <c r="CN321" i="1" s="1"/>
  <c r="DS913" i="1" a="1"/>
  <c r="DS913" i="1" s="1"/>
  <c r="CN913" i="1" s="1"/>
  <c r="DS247" i="1" a="1"/>
  <c r="DS247" i="1" s="1"/>
  <c r="CN247" i="1" s="1"/>
  <c r="DS727" i="1" a="1"/>
  <c r="DS727" i="1" s="1"/>
  <c r="CN727" i="1" s="1"/>
  <c r="DS693" i="1" a="1"/>
  <c r="DS693" i="1" s="1"/>
  <c r="CN693" i="1" s="1"/>
  <c r="DS156" i="1" a="1"/>
  <c r="DS156" i="1" s="1"/>
  <c r="CN156" i="1" s="1"/>
  <c r="DS655" i="1" a="1"/>
  <c r="DS655" i="1" s="1"/>
  <c r="CN655" i="1" s="1"/>
  <c r="DS328" i="1" a="1"/>
  <c r="DS328" i="1" s="1"/>
  <c r="CN328" i="1" s="1"/>
  <c r="DS465" i="1" a="1"/>
  <c r="DS465" i="1" s="1"/>
  <c r="CN465" i="1" s="1"/>
  <c r="DS841" i="1" a="1"/>
  <c r="DS841" i="1" s="1"/>
  <c r="CN841" i="1" s="1"/>
  <c r="DS825" i="1" a="1"/>
  <c r="DS825" i="1" s="1"/>
  <c r="CN825" i="1" s="1"/>
  <c r="DS925" i="1" a="1"/>
  <c r="DS925" i="1" s="1"/>
  <c r="CN925" i="1" s="1"/>
  <c r="DS932" i="1" a="1"/>
  <c r="DS932" i="1" s="1"/>
  <c r="CN932" i="1" s="1"/>
  <c r="DS158" i="1" a="1"/>
  <c r="DS158" i="1" s="1"/>
  <c r="CN158" i="1" s="1"/>
  <c r="DS153" i="1" a="1"/>
  <c r="DS153" i="1" s="1"/>
  <c r="CN153" i="1" s="1"/>
  <c r="DS161" i="1" a="1"/>
  <c r="DS161" i="1" s="1"/>
  <c r="CN161" i="1" s="1"/>
  <c r="DS389" i="1" a="1"/>
  <c r="DS389" i="1" s="1"/>
  <c r="CN389" i="1" s="1"/>
  <c r="DS93" i="1" a="1"/>
  <c r="DS93" i="1" s="1"/>
  <c r="CN93" i="1" s="1"/>
  <c r="DS771" i="1" a="1"/>
  <c r="DS771" i="1" s="1"/>
  <c r="CN771" i="1" s="1"/>
  <c r="DS853" i="1" a="1"/>
  <c r="DS853" i="1" s="1"/>
  <c r="CN853" i="1" s="1"/>
  <c r="DS322" i="1" a="1"/>
  <c r="DS322" i="1" s="1"/>
  <c r="CN322" i="1" s="1"/>
  <c r="DS306" i="1" a="1"/>
  <c r="DS306" i="1" s="1"/>
  <c r="CN306" i="1" s="1"/>
  <c r="DS548" i="1" a="1"/>
  <c r="DS548" i="1" s="1"/>
  <c r="CN548" i="1" s="1"/>
  <c r="DS235" i="1" a="1"/>
  <c r="DS235" i="1" s="1"/>
  <c r="CN235" i="1" s="1"/>
  <c r="DS667" i="1" a="1"/>
  <c r="DS667" i="1" s="1"/>
  <c r="CN667" i="1" s="1"/>
  <c r="DS277" i="1" a="1"/>
  <c r="DS277" i="1" s="1"/>
  <c r="CN277" i="1" s="1"/>
  <c r="DS443" i="1" a="1"/>
  <c r="DS443" i="1" s="1"/>
  <c r="CN443" i="1" s="1"/>
  <c r="DS248" i="1" a="1"/>
  <c r="DS248" i="1" s="1"/>
  <c r="CN248" i="1" s="1"/>
  <c r="DS165" i="1" a="1"/>
  <c r="DS165" i="1" s="1"/>
  <c r="CN165" i="1" s="1"/>
  <c r="DS258" i="1" a="1"/>
  <c r="DS258" i="1" s="1"/>
  <c r="CN258" i="1" s="1"/>
  <c r="DS956" i="1" a="1"/>
  <c r="DS956" i="1" s="1"/>
  <c r="CN956" i="1" s="1"/>
  <c r="DS999" i="1" a="1"/>
  <c r="DS999" i="1" s="1"/>
  <c r="CN999" i="1" s="1"/>
  <c r="DS501" i="1" a="1"/>
  <c r="DS501" i="1" s="1"/>
  <c r="CN501" i="1" s="1"/>
  <c r="DS849" i="1" a="1"/>
  <c r="DS849" i="1" s="1"/>
  <c r="CN849" i="1" s="1"/>
  <c r="DS166" i="1" a="1"/>
  <c r="DS166" i="1" s="1"/>
  <c r="CN166" i="1" s="1"/>
  <c r="DS975" i="1" a="1"/>
  <c r="DS975" i="1" s="1"/>
  <c r="CN975" i="1" s="1"/>
  <c r="DS263" i="1" a="1"/>
  <c r="DS263" i="1" s="1"/>
  <c r="CN263" i="1" s="1"/>
  <c r="DS815" i="1" a="1"/>
  <c r="DS815" i="1" s="1"/>
  <c r="CN815" i="1" s="1"/>
  <c r="DS337" i="1" a="1"/>
  <c r="DS337" i="1" s="1"/>
  <c r="CN337" i="1" s="1"/>
  <c r="DS533" i="1" a="1"/>
  <c r="DS533" i="1" s="1"/>
  <c r="CN533" i="1" s="1"/>
  <c r="DS195" i="1" a="1"/>
  <c r="DS195" i="1" s="1"/>
  <c r="CN195" i="1" s="1"/>
  <c r="DS780" i="1" a="1"/>
  <c r="DS780" i="1" s="1"/>
  <c r="CN780" i="1" s="1"/>
  <c r="DS508" i="1" a="1"/>
  <c r="DS508" i="1" s="1"/>
  <c r="CN508" i="1" s="1"/>
  <c r="DS906" i="1" a="1"/>
  <c r="DS906" i="1" s="1"/>
  <c r="CN906" i="1" s="1"/>
  <c r="DS92" i="1" a="1"/>
  <c r="DS92" i="1" s="1"/>
  <c r="CN92" i="1" s="1"/>
  <c r="DS901" i="1" a="1"/>
  <c r="DS901" i="1" s="1"/>
  <c r="CN901" i="1" s="1"/>
  <c r="DS429" i="1" a="1"/>
  <c r="DS429" i="1" s="1"/>
  <c r="CN429" i="1" s="1"/>
  <c r="DS227" i="1" a="1"/>
  <c r="DS227" i="1" s="1"/>
  <c r="CN227" i="1" s="1"/>
  <c r="DS596" i="1" a="1"/>
  <c r="DS596" i="1" s="1"/>
  <c r="CN596" i="1" s="1"/>
  <c r="DS704" i="1" a="1"/>
  <c r="DS704" i="1" s="1"/>
  <c r="CN704" i="1" s="1"/>
  <c r="DS597" i="1" a="1"/>
  <c r="DS597" i="1" s="1"/>
  <c r="CN597" i="1" s="1"/>
  <c r="DS930" i="1" a="1"/>
  <c r="DS930" i="1" s="1"/>
  <c r="CN930" i="1" s="1"/>
  <c r="DS210" i="1" a="1"/>
  <c r="DS210" i="1" s="1"/>
  <c r="CN210" i="1" s="1"/>
  <c r="DS313" i="1" a="1"/>
  <c r="DS313" i="1" s="1"/>
  <c r="CN313" i="1" s="1"/>
  <c r="DS943" i="1" a="1"/>
  <c r="DS943" i="1" s="1"/>
  <c r="CN943" i="1" s="1"/>
  <c r="DS736" i="1" a="1"/>
  <c r="DS736" i="1" s="1"/>
  <c r="CN736" i="1" s="1"/>
  <c r="DS998" i="1" a="1"/>
  <c r="DS998" i="1" s="1"/>
  <c r="CN998" i="1" s="1"/>
  <c r="DS452" i="1" a="1"/>
  <c r="DS452" i="1" s="1"/>
  <c r="CN452" i="1" s="1"/>
  <c r="DS797" i="1" a="1"/>
  <c r="DS797" i="1" s="1"/>
  <c r="CN797" i="1" s="1"/>
  <c r="DS881" i="1" a="1"/>
  <c r="DS881" i="1" s="1"/>
  <c r="CN881" i="1" s="1"/>
  <c r="DS634" i="1" a="1"/>
  <c r="DS634" i="1" s="1"/>
  <c r="CN634" i="1" s="1"/>
  <c r="DS892" i="1" a="1"/>
  <c r="DS892" i="1" s="1"/>
  <c r="CN892" i="1" s="1"/>
  <c r="DS540" i="1" a="1"/>
  <c r="DS540" i="1" s="1"/>
  <c r="CN540" i="1" s="1"/>
  <c r="DS205" i="1" a="1"/>
  <c r="DS205" i="1" s="1"/>
  <c r="CN205" i="1" s="1"/>
  <c r="DS252" i="1" a="1"/>
  <c r="DS252" i="1" s="1"/>
  <c r="CN252" i="1" s="1"/>
  <c r="DS238" i="1" a="1"/>
  <c r="DS238" i="1" s="1"/>
  <c r="CN238" i="1" s="1"/>
  <c r="DS358" i="1" a="1"/>
  <c r="DS358" i="1" s="1"/>
  <c r="CN358" i="1" s="1"/>
  <c r="DS491" i="1" a="1"/>
  <c r="DS491" i="1" s="1"/>
  <c r="CN491" i="1" s="1"/>
  <c r="DS262" i="1" a="1"/>
  <c r="DS262" i="1" s="1"/>
  <c r="CN262" i="1" s="1"/>
  <c r="DS759" i="1" a="1"/>
  <c r="DS759" i="1" s="1"/>
  <c r="CN759" i="1" s="1"/>
  <c r="DS368" i="1" a="1"/>
  <c r="DS368" i="1" s="1"/>
  <c r="CN368" i="1" s="1"/>
  <c r="DS388" i="1" a="1"/>
  <c r="DS388" i="1" s="1"/>
  <c r="CN388" i="1" s="1"/>
  <c r="DS315" i="1" a="1"/>
  <c r="DS315" i="1" s="1"/>
  <c r="CN315" i="1" s="1"/>
  <c r="DS821" i="1" a="1"/>
  <c r="DS821" i="1" s="1"/>
  <c r="CN821" i="1" s="1"/>
  <c r="DS575" i="1" a="1"/>
  <c r="DS575" i="1" s="1"/>
  <c r="CN575" i="1" s="1"/>
  <c r="DS437" i="1" a="1"/>
  <c r="DS437" i="1" s="1"/>
  <c r="CN437" i="1" s="1"/>
  <c r="DS462" i="1" a="1"/>
  <c r="DS462" i="1" s="1"/>
  <c r="CN462" i="1" s="1"/>
  <c r="DS991" i="1" a="1"/>
  <c r="DS991" i="1" s="1"/>
  <c r="CN991" i="1" s="1"/>
  <c r="DS425" i="1" a="1"/>
  <c r="DS425" i="1" s="1"/>
  <c r="CN425" i="1" s="1"/>
  <c r="DS107" i="1" a="1"/>
  <c r="DS107" i="1" s="1"/>
  <c r="CN107" i="1" s="1"/>
  <c r="DS981" i="1" a="1"/>
  <c r="DS981" i="1" s="1"/>
  <c r="CN981" i="1" s="1"/>
  <c r="DS189" i="1" a="1"/>
  <c r="DS189" i="1" s="1"/>
  <c r="CN189" i="1" s="1"/>
  <c r="DS722" i="1" a="1"/>
  <c r="DS722" i="1" s="1"/>
  <c r="CN722" i="1" s="1"/>
  <c r="DS940" i="1" a="1"/>
  <c r="DS940" i="1" s="1"/>
  <c r="CN940" i="1" s="1"/>
  <c r="DS891" i="1" a="1"/>
  <c r="DS891" i="1" s="1"/>
  <c r="CN891" i="1" s="1"/>
  <c r="DS142" i="1" a="1"/>
  <c r="DS142" i="1" s="1"/>
  <c r="CN142" i="1" s="1"/>
  <c r="DS329" i="1" a="1"/>
  <c r="DS329" i="1" s="1"/>
  <c r="CN329" i="1" s="1"/>
  <c r="DS867" i="1" a="1"/>
  <c r="DS867" i="1" s="1"/>
  <c r="CN867" i="1" s="1"/>
  <c r="DS527" i="1" a="1"/>
  <c r="DS527" i="1" s="1"/>
  <c r="CN527" i="1" s="1"/>
  <c r="DS657" i="1" a="1"/>
  <c r="DS657" i="1" s="1"/>
  <c r="CN657" i="1" s="1"/>
  <c r="DS489" i="1" a="1"/>
  <c r="DS489" i="1" s="1"/>
  <c r="CN489" i="1" s="1"/>
  <c r="DS106" i="1" a="1"/>
  <c r="DS106" i="1" s="1"/>
  <c r="CN106" i="1" s="1"/>
  <c r="DS484" i="1" a="1"/>
  <c r="DS484" i="1" s="1"/>
  <c r="CN484" i="1" s="1"/>
  <c r="DS629" i="1" a="1"/>
  <c r="DS629" i="1" s="1"/>
  <c r="CN629" i="1" s="1"/>
  <c r="DS84" i="1" a="1"/>
  <c r="DS84" i="1" s="1"/>
  <c r="CN84" i="1" s="1"/>
  <c r="DS811" i="1" a="1"/>
  <c r="DS811" i="1" s="1"/>
  <c r="CN811" i="1" s="1"/>
  <c r="DS893" i="1" a="1"/>
  <c r="DS893" i="1" s="1"/>
  <c r="CN893" i="1" s="1"/>
  <c r="DS279" i="1" a="1"/>
  <c r="DS279" i="1" s="1"/>
  <c r="CN279" i="1" s="1"/>
  <c r="DS829" i="1" a="1"/>
  <c r="DS829" i="1" s="1"/>
  <c r="CN829" i="1" s="1"/>
  <c r="DS784" i="1" a="1"/>
  <c r="DS784" i="1" s="1"/>
  <c r="CN784" i="1" s="1"/>
  <c r="DS332" i="1" a="1"/>
  <c r="DS332" i="1" s="1"/>
  <c r="CN332" i="1" s="1"/>
  <c r="DS674" i="1" a="1"/>
  <c r="DS674" i="1" s="1"/>
  <c r="CN674" i="1" s="1"/>
  <c r="DS201" i="1" a="1"/>
  <c r="DS201" i="1" s="1"/>
  <c r="CN201" i="1" s="1"/>
  <c r="DS241" i="1" a="1"/>
  <c r="DS241" i="1" s="1"/>
  <c r="CN241" i="1" s="1"/>
  <c r="DS805" i="1" a="1"/>
  <c r="DS805" i="1" s="1"/>
  <c r="CN805" i="1" s="1"/>
  <c r="DS994" i="1" a="1"/>
  <c r="DS994" i="1" s="1"/>
  <c r="CN994" i="1" s="1"/>
  <c r="DS354" i="1" a="1"/>
  <c r="DS354" i="1" s="1"/>
  <c r="CN354" i="1" s="1"/>
  <c r="DS478" i="1" a="1"/>
  <c r="DS478" i="1" s="1"/>
  <c r="CN478" i="1" s="1"/>
  <c r="DS82" i="1" a="1"/>
  <c r="DS82" i="1" s="1"/>
  <c r="CN82" i="1" s="1"/>
  <c r="DS383" i="1" a="1"/>
  <c r="DS383" i="1" s="1"/>
  <c r="CN383" i="1" s="1"/>
  <c r="DS411" i="1" a="1"/>
  <c r="DS411" i="1" s="1"/>
  <c r="CN411" i="1" s="1"/>
  <c r="DS874" i="1" a="1"/>
  <c r="DS874" i="1" s="1"/>
  <c r="CN874" i="1" s="1"/>
  <c r="DS463" i="1" a="1"/>
  <c r="DS463" i="1" s="1"/>
  <c r="CN463" i="1" s="1"/>
  <c r="DS214" i="1" a="1"/>
  <c r="DS214" i="1" s="1"/>
  <c r="CN214" i="1" s="1"/>
  <c r="DS862" i="1" a="1"/>
  <c r="DS862" i="1" s="1"/>
  <c r="CN862" i="1" s="1"/>
  <c r="DS586" i="1" a="1"/>
  <c r="DS586" i="1" s="1"/>
  <c r="CN586" i="1" s="1"/>
  <c r="DS903" i="1" a="1"/>
  <c r="DS903" i="1" s="1"/>
  <c r="CN903" i="1" s="1"/>
  <c r="DS1009" i="1" a="1"/>
  <c r="DS1009" i="1" s="1"/>
  <c r="CN1009" i="1" s="1"/>
  <c r="DS134" i="1" a="1"/>
  <c r="DS134" i="1" s="1"/>
  <c r="CN134" i="1" s="1"/>
  <c r="DS537" i="1" a="1"/>
  <c r="DS537" i="1" s="1"/>
  <c r="CN537" i="1" s="1"/>
  <c r="DS544" i="1" a="1"/>
  <c r="DS544" i="1" s="1"/>
  <c r="CN544" i="1" s="1"/>
  <c r="DS340" i="1" a="1"/>
  <c r="DS340" i="1" s="1"/>
  <c r="CN340" i="1" s="1"/>
  <c r="DS917" i="1" a="1"/>
  <c r="DS917" i="1" s="1"/>
  <c r="CN917" i="1" s="1"/>
  <c r="DS961" i="1" a="1"/>
  <c r="DS961" i="1" s="1"/>
  <c r="CN961" i="1" s="1"/>
  <c r="DS926" i="1" a="1"/>
  <c r="DS926" i="1" s="1"/>
  <c r="CN926" i="1" s="1"/>
  <c r="DS157" i="1" a="1"/>
  <c r="DS157" i="1" s="1"/>
  <c r="CN157" i="1" s="1"/>
  <c r="DS601" i="1" a="1"/>
  <c r="DS601" i="1" s="1"/>
  <c r="CN601" i="1" s="1"/>
  <c r="DS602" i="1" a="1"/>
  <c r="DS602" i="1" s="1"/>
  <c r="CN602" i="1" s="1"/>
  <c r="DS419" i="1" a="1"/>
  <c r="DS419" i="1" s="1"/>
  <c r="CN419" i="1" s="1"/>
  <c r="DS869" i="1" a="1"/>
  <c r="DS869" i="1" s="1"/>
  <c r="CN869" i="1" s="1"/>
  <c r="DS585" i="1" a="1"/>
  <c r="DS585" i="1" s="1"/>
  <c r="CN585" i="1" s="1"/>
  <c r="DS138" i="1" a="1"/>
  <c r="DS138" i="1" s="1"/>
  <c r="CN138" i="1" s="1"/>
  <c r="DS528" i="1" a="1"/>
  <c r="DS528" i="1" s="1"/>
  <c r="CN528" i="1" s="1"/>
  <c r="DS427" i="1" a="1"/>
  <c r="DS427" i="1" s="1"/>
  <c r="CN427" i="1" s="1"/>
  <c r="DS651" i="1" a="1"/>
  <c r="DS651" i="1" s="1"/>
  <c r="CN651" i="1" s="1"/>
  <c r="DS778" i="1" a="1"/>
  <c r="DS778" i="1" s="1"/>
  <c r="CN778" i="1" s="1"/>
  <c r="DS534" i="1" a="1"/>
  <c r="DS534" i="1" s="1"/>
  <c r="CN534" i="1" s="1"/>
  <c r="DS613" i="1" a="1"/>
  <c r="DS613" i="1" s="1"/>
  <c r="CN613" i="1" s="1"/>
  <c r="DS883" i="1" a="1"/>
  <c r="DS883" i="1" s="1"/>
  <c r="CN883" i="1" s="1"/>
  <c r="DS800" i="1" a="1"/>
  <c r="DS800" i="1" s="1"/>
  <c r="CN800" i="1" s="1"/>
  <c r="DS653" i="1" a="1"/>
  <c r="DS653" i="1" s="1"/>
  <c r="CN653" i="1" s="1"/>
  <c r="DS168" i="1" a="1"/>
  <c r="DS168" i="1" s="1"/>
  <c r="CN168" i="1" s="1"/>
  <c r="DS545" i="1" a="1"/>
  <c r="DS545" i="1" s="1"/>
  <c r="CN545" i="1" s="1"/>
  <c r="DS986" i="1" a="1"/>
  <c r="DS986" i="1" s="1"/>
  <c r="CN986" i="1" s="1"/>
  <c r="DS659" i="1" a="1"/>
  <c r="DS659" i="1" s="1"/>
  <c r="CN659" i="1" s="1"/>
  <c r="DS271" i="1" a="1"/>
  <c r="DS271" i="1" s="1"/>
  <c r="CN271" i="1" s="1"/>
  <c r="DS289" i="1" a="1"/>
  <c r="DS289" i="1" s="1"/>
  <c r="CN289" i="1" s="1"/>
  <c r="DS590" i="1" a="1"/>
  <c r="DS590" i="1" s="1"/>
  <c r="CN590" i="1" s="1"/>
  <c r="DS146" i="1" a="1"/>
  <c r="DS146" i="1" s="1"/>
  <c r="CN146" i="1" s="1"/>
  <c r="DS194" i="1" a="1"/>
  <c r="DS194" i="1" s="1"/>
  <c r="CN194" i="1" s="1"/>
  <c r="DS447" i="1" a="1"/>
  <c r="DS447" i="1" s="1"/>
  <c r="CN447" i="1" s="1"/>
  <c r="DS910" i="1" a="1"/>
  <c r="DS910" i="1" s="1"/>
  <c r="CN910" i="1" s="1"/>
  <c r="DS274" i="1" a="1"/>
  <c r="DS274" i="1" s="1"/>
  <c r="CN274" i="1" s="1"/>
  <c r="DS131" i="1" a="1"/>
  <c r="DS131" i="1" s="1"/>
  <c r="CN131" i="1" s="1"/>
  <c r="DS814" i="1" a="1"/>
  <c r="DS814" i="1" s="1"/>
  <c r="CN814" i="1" s="1"/>
  <c r="DS308" i="1" a="1"/>
  <c r="DS308" i="1" s="1"/>
  <c r="CN308" i="1" s="1"/>
  <c r="DS366" i="1" a="1"/>
  <c r="DS366" i="1" s="1"/>
  <c r="CN366" i="1" s="1"/>
  <c r="DS510" i="1" a="1"/>
  <c r="DS510" i="1" s="1"/>
  <c r="CN510" i="1" s="1"/>
  <c r="DS730" i="1" a="1"/>
  <c r="DS730" i="1" s="1"/>
  <c r="CN730" i="1" s="1"/>
  <c r="DS723" i="1" a="1"/>
  <c r="DS723" i="1" s="1"/>
  <c r="CN723" i="1" s="1"/>
  <c r="DS470" i="1" a="1"/>
  <c r="DS470" i="1" s="1"/>
  <c r="CN470" i="1" s="1"/>
  <c r="DS167" i="1" a="1"/>
  <c r="DS167" i="1" s="1"/>
  <c r="CN167" i="1" s="1"/>
  <c r="DS640" i="1" a="1"/>
  <c r="DS640" i="1" s="1"/>
  <c r="CN640" i="1" s="1"/>
  <c r="DS281" i="1" a="1"/>
  <c r="DS281" i="1" s="1"/>
  <c r="CN281" i="1" s="1"/>
  <c r="DS594" i="1" a="1"/>
  <c r="DS594" i="1" s="1"/>
  <c r="CN594" i="1" s="1"/>
  <c r="DS367" i="1" a="1"/>
  <c r="DS367" i="1" s="1"/>
  <c r="CN367" i="1" s="1"/>
  <c r="DS370" i="1" a="1"/>
  <c r="DS370" i="1" s="1"/>
  <c r="CN370" i="1" s="1"/>
  <c r="DS845" i="1" a="1"/>
  <c r="DS845" i="1" s="1"/>
  <c r="CN845" i="1" s="1"/>
  <c r="DS642" i="1" a="1"/>
  <c r="DS642" i="1" s="1"/>
  <c r="CN642" i="1" s="1"/>
  <c r="DS371" i="1" a="1"/>
  <c r="DS371" i="1" s="1"/>
  <c r="CN371" i="1" s="1"/>
  <c r="DS292" i="1" a="1"/>
  <c r="DS292" i="1" s="1"/>
  <c r="CN292" i="1" s="1"/>
  <c r="DS307" i="1" a="1"/>
  <c r="DS307" i="1" s="1"/>
  <c r="CN307" i="1" s="1"/>
  <c r="DS625" i="1" a="1"/>
  <c r="DS625" i="1" s="1"/>
  <c r="CN625" i="1" s="1"/>
  <c r="DS830" i="1" a="1"/>
  <c r="DS830" i="1" s="1"/>
  <c r="CN830" i="1" s="1"/>
  <c r="DS921" i="1" a="1"/>
  <c r="DS921" i="1" s="1"/>
  <c r="CN921" i="1" s="1"/>
  <c r="DS979" i="1" a="1"/>
  <c r="DS979" i="1" s="1"/>
  <c r="CN979" i="1" s="1"/>
  <c r="DS831" i="1" a="1"/>
  <c r="DS831" i="1" s="1"/>
  <c r="CN831" i="1" s="1"/>
  <c r="DS159" i="1" a="1"/>
  <c r="DS159" i="1" s="1"/>
  <c r="CN159" i="1" s="1"/>
  <c r="DS733" i="1" a="1"/>
  <c r="DS733" i="1" s="1"/>
  <c r="CN733" i="1" s="1"/>
  <c r="DS212" i="1" a="1"/>
  <c r="DS212" i="1" s="1"/>
  <c r="CN212" i="1" s="1"/>
  <c r="DS606" i="1" a="1"/>
  <c r="DS606" i="1" s="1"/>
  <c r="CN606" i="1" s="1"/>
  <c r="DS400" i="1" a="1"/>
  <c r="DS400" i="1" s="1"/>
  <c r="CN400" i="1" s="1"/>
  <c r="DS185" i="1" a="1"/>
  <c r="DS185" i="1" s="1"/>
  <c r="CN185" i="1" s="1"/>
  <c r="DS399" i="1" a="1"/>
  <c r="DS399" i="1" s="1"/>
  <c r="CN399" i="1" s="1"/>
  <c r="DS866" i="1" a="1"/>
  <c r="DS866" i="1" s="1"/>
  <c r="CN866" i="1" s="1"/>
  <c r="DS793" i="1" a="1"/>
  <c r="DS793" i="1" s="1"/>
  <c r="CN793" i="1" s="1"/>
  <c r="DS494" i="1" a="1"/>
  <c r="DS494" i="1" s="1"/>
  <c r="CN494" i="1" s="1"/>
  <c r="DS952" i="1" a="1"/>
  <c r="DS952" i="1" s="1"/>
  <c r="CN952" i="1" s="1"/>
  <c r="DS880" i="1" a="1"/>
  <c r="DS880" i="1" s="1"/>
  <c r="CN880" i="1" s="1"/>
  <c r="DS806" i="1" a="1"/>
  <c r="DS806" i="1" s="1"/>
  <c r="CN806" i="1" s="1"/>
  <c r="DS897" i="1" a="1"/>
  <c r="DS897" i="1" s="1"/>
  <c r="CN897" i="1" s="1"/>
  <c r="DS945" i="1" a="1"/>
  <c r="DS945" i="1" s="1"/>
  <c r="CN945" i="1" s="1"/>
  <c r="DS276" i="1" a="1"/>
  <c r="DS276" i="1" s="1"/>
  <c r="CN276" i="1" s="1"/>
  <c r="DS835" i="1" a="1"/>
  <c r="DS835" i="1" s="1"/>
  <c r="CN835" i="1" s="1"/>
  <c r="DS237" i="1" a="1"/>
  <c r="DS237" i="1" s="1"/>
  <c r="CN237" i="1" s="1"/>
  <c r="DS172" i="1" a="1"/>
  <c r="DS172" i="1" s="1"/>
  <c r="CN172" i="1" s="1"/>
  <c r="DS151" i="1" a="1"/>
  <c r="DS151" i="1" s="1"/>
  <c r="CN151" i="1" s="1"/>
  <c r="DS124" i="1" a="1"/>
  <c r="DS124" i="1" s="1"/>
  <c r="CN124" i="1" s="1"/>
  <c r="DS433" i="1" a="1"/>
  <c r="DS433" i="1" s="1"/>
  <c r="CN433" i="1" s="1"/>
  <c r="DS521" i="1" a="1"/>
  <c r="DS521" i="1" s="1"/>
  <c r="CN521" i="1" s="1"/>
  <c r="DS457" i="1" a="1"/>
  <c r="DS457" i="1" s="1"/>
  <c r="CN457" i="1" s="1"/>
  <c r="DS985" i="1" a="1"/>
  <c r="DS985" i="1" s="1"/>
  <c r="CN985" i="1" s="1"/>
  <c r="DS396" i="1" a="1"/>
  <c r="DS396" i="1" s="1"/>
  <c r="CN396" i="1" s="1"/>
  <c r="DS259" i="1" a="1"/>
  <c r="DS259" i="1" s="1"/>
  <c r="CN259" i="1" s="1"/>
  <c r="DS865" i="1" a="1"/>
  <c r="DS865" i="1" s="1"/>
  <c r="CN865" i="1" s="1"/>
  <c r="DS216" i="1" a="1"/>
  <c r="DS216" i="1" s="1"/>
  <c r="CN216" i="1" s="1"/>
  <c r="DS587" i="1" a="1"/>
  <c r="DS587" i="1" s="1"/>
  <c r="CN587" i="1" s="1"/>
  <c r="DS779" i="1" a="1"/>
  <c r="DS779" i="1" s="1"/>
  <c r="CN779" i="1" s="1"/>
  <c r="DS293" i="1" a="1"/>
  <c r="DS293" i="1" s="1"/>
  <c r="CN293" i="1" s="1"/>
  <c r="DS415" i="1" a="1"/>
  <c r="DS415" i="1" s="1"/>
  <c r="CN415" i="1" s="1"/>
  <c r="DS444" i="1" a="1"/>
  <c r="DS444" i="1" s="1"/>
  <c r="CN444" i="1" s="1"/>
  <c r="DS407" i="1" a="1"/>
  <c r="DS407" i="1" s="1"/>
  <c r="CN407" i="1" s="1"/>
  <c r="DS193" i="1" a="1"/>
  <c r="DS193" i="1" s="1"/>
  <c r="CN193" i="1" s="1"/>
  <c r="DS288" i="1" a="1"/>
  <c r="DS288" i="1" s="1"/>
  <c r="CN288" i="1" s="1"/>
  <c r="DS496" i="1" a="1"/>
  <c r="DS496" i="1" s="1"/>
  <c r="CN496" i="1" s="1"/>
  <c r="DS618" i="1" a="1"/>
  <c r="DS618" i="1" s="1"/>
  <c r="CN618" i="1" s="1"/>
  <c r="DS418" i="1" a="1"/>
  <c r="DS418" i="1" s="1"/>
  <c r="CN418" i="1" s="1"/>
  <c r="DS253" i="1" a="1"/>
  <c r="DS253" i="1" s="1"/>
  <c r="CN253" i="1" s="1"/>
  <c r="DS738" i="1" a="1"/>
  <c r="DS738" i="1" s="1"/>
  <c r="CN738" i="1" s="1"/>
  <c r="DS284" i="1" a="1"/>
  <c r="DS284" i="1" s="1"/>
  <c r="CN284" i="1" s="1"/>
  <c r="DS442" i="1" a="1"/>
  <c r="DS442" i="1" s="1"/>
  <c r="CN442" i="1" s="1"/>
  <c r="DS338" i="1" a="1"/>
  <c r="DS338" i="1" s="1"/>
  <c r="CN338" i="1" s="1"/>
  <c r="DS343" i="1" a="1"/>
  <c r="DS343" i="1" s="1"/>
  <c r="CN343" i="1" s="1"/>
  <c r="DS469" i="1" a="1"/>
  <c r="DS469" i="1" s="1"/>
  <c r="CN469" i="1" s="1"/>
  <c r="DS776" i="1" a="1"/>
  <c r="DS776" i="1" s="1"/>
  <c r="CN776" i="1" s="1"/>
  <c r="DS612" i="1" a="1"/>
  <c r="DS612" i="1" s="1"/>
  <c r="CN612" i="1" s="1"/>
  <c r="DS689" i="1" a="1"/>
  <c r="DS689" i="1" s="1"/>
  <c r="CN689" i="1" s="1"/>
  <c r="DS756" i="1" a="1"/>
  <c r="DS756" i="1" s="1"/>
  <c r="CN756" i="1" s="1"/>
  <c r="DS137" i="1" a="1"/>
  <c r="DS137" i="1" s="1"/>
  <c r="CN137" i="1" s="1"/>
  <c r="DS672" i="1" a="1"/>
  <c r="DS672" i="1" s="1"/>
  <c r="CN672" i="1" s="1"/>
  <c r="DS915" i="1" a="1"/>
  <c r="DS915" i="1" s="1"/>
  <c r="CN915" i="1" s="1"/>
  <c r="DS982" i="1" a="1"/>
  <c r="DS982" i="1" s="1"/>
  <c r="CN982" i="1" s="1"/>
  <c r="DS356" i="1" a="1"/>
  <c r="DS356" i="1" s="1"/>
  <c r="CN356" i="1" s="1"/>
  <c r="DS200" i="1" a="1"/>
  <c r="DS200" i="1" s="1"/>
  <c r="CN200" i="1" s="1"/>
  <c r="DS224" i="1" a="1"/>
  <c r="DS224" i="1" s="1"/>
  <c r="CN224" i="1" s="1"/>
  <c r="DS788" i="1" a="1"/>
  <c r="DS788" i="1" s="1"/>
  <c r="CN788" i="1" s="1"/>
  <c r="DS671" i="1" a="1"/>
  <c r="DS671" i="1" s="1"/>
  <c r="CN671" i="1" s="1"/>
  <c r="DS206" i="1" a="1"/>
  <c r="DS206" i="1" s="1"/>
  <c r="CN206" i="1" s="1"/>
  <c r="DS490" i="1" a="1"/>
  <c r="DS490" i="1" s="1"/>
  <c r="CN490" i="1" s="1"/>
  <c r="DS705" i="1" a="1"/>
  <c r="DS705" i="1" s="1"/>
  <c r="CN705" i="1" s="1"/>
  <c r="DS828" i="1" a="1"/>
  <c r="DS828" i="1" s="1"/>
  <c r="CN828" i="1" s="1"/>
  <c r="DS257" i="1" a="1"/>
  <c r="DS257" i="1" s="1"/>
  <c r="CN257" i="1" s="1"/>
  <c r="DS638" i="1" a="1"/>
  <c r="DS638" i="1" s="1"/>
  <c r="CN638" i="1" s="1"/>
  <c r="DS804" i="1" a="1"/>
  <c r="DS804" i="1" s="1"/>
  <c r="CN804" i="1" s="1"/>
  <c r="DS660" i="1" a="1"/>
  <c r="DS660" i="1" s="1"/>
  <c r="CN660" i="1" s="1"/>
  <c r="DS196" i="1" a="1"/>
  <c r="DS196" i="1" s="1"/>
  <c r="CN196" i="1" s="1"/>
  <c r="DS96" i="1" a="1"/>
  <c r="DS96" i="1" s="1"/>
  <c r="CN96" i="1" s="1"/>
  <c r="DS234" i="1" a="1"/>
  <c r="DS234" i="1" s="1"/>
  <c r="CN234" i="1" s="1"/>
  <c r="DS863" i="1" a="1"/>
  <c r="DS863" i="1" s="1"/>
  <c r="CN863" i="1" s="1"/>
  <c r="DS402" i="1" a="1"/>
  <c r="DS402" i="1" s="1"/>
  <c r="CN402" i="1" s="1"/>
  <c r="DS211" i="1" a="1"/>
  <c r="DS211" i="1" s="1"/>
  <c r="CN211" i="1" s="1"/>
  <c r="DS878" i="1" a="1"/>
  <c r="DS878" i="1" s="1"/>
  <c r="CN878" i="1" s="1"/>
  <c r="DS517" i="1" a="1"/>
  <c r="DS517" i="1" s="1"/>
  <c r="CN517" i="1" s="1"/>
  <c r="DS774" i="1" a="1"/>
  <c r="DS774" i="1" s="1"/>
  <c r="CN774" i="1" s="1"/>
  <c r="DS525" i="1" a="1"/>
  <c r="DS525" i="1" s="1"/>
  <c r="CN525" i="1" s="1"/>
  <c r="DS577" i="1" a="1"/>
  <c r="DS577" i="1" s="1"/>
  <c r="CN577" i="1" s="1"/>
  <c r="DS747" i="1" a="1"/>
  <c r="DS747" i="1" s="1"/>
  <c r="CN747" i="1" s="1"/>
  <c r="DS477" i="1" a="1"/>
  <c r="DS477" i="1" s="1"/>
  <c r="CN477" i="1" s="1"/>
  <c r="DS630" i="1" a="1"/>
  <c r="DS630" i="1" s="1"/>
  <c r="CN630" i="1" s="1"/>
  <c r="DS299" i="1" a="1"/>
  <c r="DS299" i="1" s="1"/>
  <c r="CN299" i="1" s="1"/>
  <c r="DS461" i="1" a="1"/>
  <c r="DS461" i="1" s="1"/>
  <c r="CN461" i="1" s="1"/>
  <c r="DS802" i="1" a="1"/>
  <c r="DS802" i="1" s="1"/>
  <c r="CN802" i="1" s="1"/>
  <c r="DS685" i="1" a="1"/>
  <c r="DS685" i="1" s="1"/>
  <c r="CN685" i="1" s="1"/>
  <c r="DS377" i="1" a="1"/>
  <c r="DS377" i="1" s="1"/>
  <c r="CN377" i="1" s="1"/>
  <c r="DS954" i="1" a="1"/>
  <c r="DS954" i="1" s="1"/>
  <c r="CN954" i="1" s="1"/>
  <c r="DS967" i="1" a="1"/>
  <c r="DS967" i="1" s="1"/>
  <c r="CN967" i="1" s="1"/>
  <c r="DS694" i="1" a="1"/>
  <c r="DS694" i="1" s="1"/>
  <c r="CN694" i="1" s="1"/>
  <c r="DS244" i="1" a="1"/>
  <c r="DS244" i="1" s="1"/>
  <c r="CN244" i="1" s="1"/>
  <c r="DS401" i="1" a="1"/>
  <c r="DS401" i="1" s="1"/>
  <c r="CN401" i="1" s="1"/>
  <c r="DS673" i="1" a="1"/>
  <c r="DS673" i="1" s="1"/>
  <c r="CN673" i="1" s="1"/>
  <c r="DS282" i="1" a="1"/>
  <c r="DS282" i="1" s="1"/>
  <c r="CN282" i="1" s="1"/>
  <c r="DS698" i="1" a="1"/>
  <c r="DS698" i="1" s="1"/>
  <c r="CN698" i="1" s="1"/>
  <c r="DS150" i="1" a="1"/>
  <c r="DS150" i="1" s="1"/>
  <c r="CN150" i="1" s="1"/>
  <c r="DS448" i="1" a="1"/>
  <c r="DS448" i="1" s="1"/>
  <c r="CN448" i="1" s="1"/>
  <c r="DS808" i="1" a="1"/>
  <c r="DS808" i="1" s="1"/>
  <c r="CN808" i="1" s="1"/>
  <c r="DS920" i="1" a="1"/>
  <c r="DS920" i="1" s="1"/>
  <c r="CN920" i="1" s="1"/>
  <c r="DS242" i="1" a="1"/>
  <c r="DS242" i="1" s="1"/>
  <c r="CN242" i="1" s="1"/>
  <c r="DS409" i="1" a="1"/>
  <c r="DS409" i="1" s="1"/>
  <c r="CN409" i="1" s="1"/>
  <c r="DS798" i="1" a="1"/>
  <c r="DS798" i="1" s="1"/>
  <c r="CN798" i="1" s="1"/>
  <c r="DS187" i="1" a="1"/>
  <c r="DS187" i="1" s="1"/>
  <c r="CN187" i="1" s="1"/>
  <c r="DS561" i="1" a="1"/>
  <c r="DS561" i="1" s="1"/>
  <c r="CN561" i="1" s="1"/>
  <c r="DS725" i="1" a="1"/>
  <c r="DS725" i="1" s="1"/>
  <c r="CN725" i="1" s="1"/>
  <c r="DS697" i="1" a="1"/>
  <c r="DS697" i="1" s="1"/>
  <c r="CN697" i="1" s="1"/>
  <c r="DS148" i="1" a="1"/>
  <c r="DS148" i="1" s="1"/>
  <c r="CN148" i="1" s="1"/>
  <c r="DS719" i="1" a="1"/>
  <c r="DS719" i="1" s="1"/>
  <c r="CN719" i="1" s="1"/>
  <c r="DS782" i="1" a="1"/>
  <c r="DS782" i="1" s="1"/>
  <c r="CN782" i="1" s="1"/>
  <c r="DS579" i="1" a="1"/>
  <c r="DS579" i="1" s="1"/>
  <c r="CN579" i="1" s="1"/>
  <c r="DS286" i="1" a="1"/>
  <c r="DS286" i="1" s="1"/>
  <c r="CN286" i="1" s="1"/>
  <c r="DS895" i="1" a="1"/>
  <c r="DS895" i="1" s="1"/>
  <c r="CN895" i="1" s="1"/>
  <c r="DS361" i="1" a="1"/>
  <c r="DS361" i="1" s="1"/>
  <c r="CN361" i="1" s="1"/>
  <c r="DS977" i="1" a="1"/>
  <c r="DS977" i="1" s="1"/>
  <c r="CN977" i="1" s="1"/>
  <c r="DS529" i="1" a="1"/>
  <c r="DS529" i="1" s="1"/>
  <c r="CN529" i="1" s="1"/>
  <c r="DS890" i="1" a="1"/>
  <c r="DS890" i="1" s="1"/>
  <c r="CN890" i="1" s="1"/>
  <c r="DS899" i="1" a="1"/>
  <c r="DS899" i="1" s="1"/>
  <c r="CN899" i="1" s="1"/>
  <c r="DS455" i="1" a="1"/>
  <c r="DS455" i="1" s="1"/>
  <c r="CN455" i="1" s="1"/>
  <c r="DS326" i="1" a="1"/>
  <c r="DS326" i="1" s="1"/>
  <c r="CN326" i="1" s="1"/>
  <c r="DS702" i="1" a="1"/>
  <c r="DS702" i="1" s="1"/>
  <c r="CN702" i="1" s="1"/>
  <c r="DS571" i="1" a="1"/>
  <c r="DS571" i="1" s="1"/>
  <c r="CN571" i="1" s="1"/>
  <c r="DS240" i="1" a="1"/>
  <c r="DS240" i="1" s="1"/>
  <c r="CN240" i="1" s="1"/>
  <c r="DS149" i="1" a="1"/>
  <c r="DS149" i="1" s="1"/>
  <c r="CN149" i="1" s="1"/>
  <c r="DS381" i="1" a="1"/>
  <c r="DS381" i="1" s="1"/>
  <c r="CN381" i="1" s="1"/>
  <c r="DS382" i="1" a="1"/>
  <c r="DS382" i="1" s="1"/>
  <c r="CN382" i="1" s="1"/>
  <c r="DS665" i="1" a="1"/>
  <c r="DS665" i="1" s="1"/>
  <c r="CN665" i="1" s="1"/>
  <c r="DS997" i="1" a="1"/>
  <c r="DS997" i="1" s="1"/>
  <c r="CN997" i="1" s="1"/>
  <c r="DS850" i="1" a="1"/>
  <c r="DS850" i="1" s="1"/>
  <c r="CN850" i="1" s="1"/>
  <c r="DS446" i="1" a="1"/>
  <c r="DS446" i="1" s="1"/>
  <c r="CN446" i="1" s="1"/>
  <c r="DS937" i="1" a="1"/>
  <c r="DS937" i="1" s="1"/>
  <c r="CN937" i="1" s="1"/>
  <c r="DS971" i="1" a="1"/>
  <c r="DS971" i="1" s="1"/>
  <c r="CN971" i="1" s="1"/>
  <c r="DS992" i="1" a="1"/>
  <c r="DS992" i="1" s="1"/>
  <c r="CN992" i="1" s="1"/>
  <c r="DS76" i="1" a="1"/>
  <c r="DS76" i="1" s="1"/>
  <c r="CN76" i="1" s="1"/>
  <c r="DS576" i="1" a="1"/>
  <c r="DS576" i="1" s="1"/>
  <c r="CN576" i="1" s="1"/>
  <c r="DS246" i="1" a="1"/>
  <c r="DS246" i="1" s="1"/>
  <c r="CN246" i="1" s="1"/>
  <c r="DS931" i="1" a="1"/>
  <c r="DS931" i="1" s="1"/>
  <c r="CN931" i="1" s="1"/>
  <c r="DS796" i="1" a="1"/>
  <c r="DS796" i="1" s="1"/>
  <c r="CN796" i="1" s="1"/>
  <c r="DS312" i="1" a="1"/>
  <c r="DS312" i="1" s="1"/>
  <c r="CN312" i="1" s="1"/>
  <c r="DS163" i="1" a="1"/>
  <c r="DS163" i="1" s="1"/>
  <c r="CN163" i="1" s="1"/>
  <c r="DS599" i="1" a="1"/>
  <c r="DS599" i="1" s="1"/>
  <c r="CN599" i="1" s="1"/>
  <c r="DS559" i="1" a="1"/>
  <c r="DS559" i="1" s="1"/>
  <c r="CN559" i="1" s="1"/>
  <c r="DS251" i="1" a="1"/>
  <c r="DS251" i="1" s="1"/>
  <c r="CN251" i="1" s="1"/>
  <c r="DS988" i="1" a="1"/>
  <c r="DS988" i="1" s="1"/>
  <c r="CN988" i="1" s="1"/>
  <c r="DS765" i="1" a="1"/>
  <c r="DS765" i="1" s="1"/>
  <c r="CN765" i="1" s="1"/>
  <c r="DS112" i="1" a="1"/>
  <c r="DS112" i="1" s="1"/>
  <c r="CN112" i="1" s="1"/>
  <c r="DS426" i="1" a="1"/>
  <c r="DS426" i="1" s="1"/>
  <c r="CN426" i="1" s="1"/>
  <c r="DS90" i="1" a="1"/>
  <c r="DS90" i="1" s="1"/>
  <c r="CN90" i="1" s="1"/>
  <c r="DS692" i="1" a="1"/>
  <c r="DS692" i="1" s="1"/>
  <c r="CN692" i="1" s="1"/>
  <c r="DS511" i="1" a="1"/>
  <c r="DS511" i="1" s="1"/>
  <c r="CN511" i="1" s="1"/>
  <c r="DS775" i="1" a="1"/>
  <c r="DS775" i="1" s="1"/>
  <c r="CN775" i="1" s="1"/>
  <c r="DS384" i="1" a="1"/>
  <c r="DS384" i="1" s="1"/>
  <c r="CN384" i="1" s="1"/>
  <c r="DS976" i="1" a="1"/>
  <c r="DS976" i="1" s="1"/>
  <c r="CN976" i="1" s="1"/>
  <c r="DS751" i="1" a="1"/>
  <c r="DS751" i="1" s="1"/>
  <c r="CN751" i="1" s="1"/>
  <c r="DS953" i="1" a="1"/>
  <c r="DS953" i="1" s="1"/>
  <c r="CN953" i="1" s="1"/>
  <c r="DS622" i="1" a="1"/>
  <c r="DS622" i="1" s="1"/>
  <c r="CN622" i="1" s="1"/>
  <c r="DS644" i="1" a="1"/>
  <c r="DS644" i="1" s="1"/>
  <c r="CN644" i="1" s="1"/>
  <c r="DS208" i="1" a="1"/>
  <c r="DS208" i="1" s="1"/>
  <c r="CN208" i="1" s="1"/>
  <c r="DS641" i="1" a="1"/>
  <c r="DS641" i="1" s="1"/>
  <c r="CN641" i="1" s="1"/>
  <c r="DS183" i="1" a="1"/>
  <c r="DS183" i="1" s="1"/>
  <c r="CN183" i="1" s="1"/>
  <c r="DS624" i="1" a="1"/>
  <c r="DS624" i="1" s="1"/>
  <c r="CN624" i="1" s="1"/>
  <c r="DS750" i="1" a="1"/>
  <c r="DS750" i="1" s="1"/>
  <c r="CN750" i="1" s="1"/>
  <c r="DS734" i="1" a="1"/>
  <c r="DS734" i="1" s="1"/>
  <c r="CN734" i="1" s="1"/>
  <c r="DS109" i="1" a="1"/>
  <c r="DS109" i="1" s="1"/>
  <c r="CN109" i="1" s="1"/>
  <c r="DS390" i="1" a="1"/>
  <c r="DS390" i="1" s="1"/>
  <c r="CN390" i="1" s="1"/>
  <c r="DS819" i="1" a="1"/>
  <c r="DS819" i="1" s="1"/>
  <c r="CN819" i="1" s="1"/>
  <c r="DS110" i="1" a="1"/>
  <c r="DS110" i="1" s="1"/>
  <c r="CN110" i="1" s="1"/>
  <c r="DS364" i="1" a="1"/>
  <c r="DS364" i="1" s="1"/>
  <c r="CN364" i="1" s="1"/>
  <c r="DS154" i="1" a="1"/>
  <c r="DS154" i="1" s="1"/>
  <c r="CN154" i="1" s="1"/>
  <c r="DS403" i="1" a="1"/>
  <c r="DS403" i="1" s="1"/>
  <c r="CN403" i="1" s="1"/>
  <c r="DS497" i="1" a="1"/>
  <c r="DS497" i="1" s="1"/>
  <c r="CN497" i="1" s="1"/>
  <c r="DS715" i="1" a="1"/>
  <c r="DS715" i="1" s="1"/>
  <c r="CN715" i="1" s="1"/>
  <c r="DS476" i="1" a="1"/>
  <c r="DS476" i="1" s="1"/>
  <c r="CN476" i="1" s="1"/>
  <c r="DS955" i="1" a="1"/>
  <c r="DS955" i="1" s="1"/>
  <c r="CN955" i="1" s="1"/>
  <c r="DS285" i="1" a="1"/>
  <c r="DS285" i="1" s="1"/>
  <c r="CN285" i="1" s="1"/>
  <c r="DS350" i="1" a="1"/>
  <c r="DS350" i="1" s="1"/>
  <c r="CN350" i="1" s="1"/>
  <c r="DS894" i="1" a="1"/>
  <c r="DS894" i="1" s="1"/>
  <c r="CN894" i="1" s="1"/>
  <c r="DS620" i="1" a="1"/>
  <c r="DS620" i="1" s="1"/>
  <c r="CN620" i="1" s="1"/>
  <c r="DS789" i="1" a="1"/>
  <c r="DS789" i="1" s="1"/>
  <c r="CN789" i="1" s="1"/>
  <c r="DS887" i="1" a="1"/>
  <c r="DS887" i="1" s="1"/>
  <c r="CN887" i="1" s="1"/>
  <c r="DS255" i="1" a="1"/>
  <c r="DS255" i="1" s="1"/>
  <c r="CN255" i="1" s="1"/>
  <c r="DS180" i="1" a="1"/>
  <c r="DS180" i="1" s="1"/>
  <c r="CN180" i="1" s="1"/>
  <c r="DS190" i="1" a="1"/>
  <c r="DS190" i="1" s="1"/>
  <c r="CN190" i="1" s="1"/>
  <c r="DS435" i="1" a="1"/>
  <c r="DS435" i="1" s="1"/>
  <c r="CN435" i="1" s="1"/>
  <c r="DS430" i="1" a="1"/>
  <c r="DS430" i="1" s="1"/>
  <c r="CN430" i="1" s="1"/>
  <c r="DS847" i="1" a="1"/>
  <c r="DS847" i="1" s="1"/>
  <c r="CN847" i="1" s="1"/>
  <c r="DS505" i="1" a="1"/>
  <c r="DS505" i="1" s="1"/>
  <c r="CN505" i="1" s="1"/>
  <c r="DS839" i="1" a="1"/>
  <c r="DS839" i="1" s="1"/>
  <c r="CN839" i="1" s="1"/>
  <c r="DS947" i="1" a="1"/>
  <c r="DS947" i="1" s="1"/>
  <c r="CN947" i="1" s="1"/>
  <c r="DS502" i="1" a="1"/>
  <c r="DS502" i="1" s="1"/>
  <c r="CN502" i="1" s="1"/>
  <c r="DS87" i="1" a="1"/>
  <c r="DS87" i="1" s="1"/>
  <c r="CN87" i="1" s="1"/>
  <c r="DS607" i="1" a="1"/>
  <c r="DS607" i="1" s="1"/>
  <c r="CN607" i="1" s="1"/>
  <c r="DS876" i="1" a="1"/>
  <c r="DS876" i="1" s="1"/>
  <c r="CN876" i="1" s="1"/>
  <c r="DS215" i="1" a="1"/>
  <c r="DS215" i="1" s="1"/>
  <c r="CN215" i="1" s="1"/>
  <c r="DS514" i="1" a="1"/>
  <c r="DS514" i="1" s="1"/>
  <c r="CN514" i="1" s="1"/>
  <c r="DS207" i="1" a="1"/>
  <c r="DS207" i="1" s="1"/>
  <c r="CN207" i="1" s="1"/>
  <c r="DS302" i="1" a="1"/>
  <c r="DS302" i="1" s="1"/>
  <c r="CN302" i="1" s="1"/>
  <c r="DS1001" i="1" a="1"/>
  <c r="DS1001" i="1" s="1"/>
  <c r="CN1001" i="1" s="1"/>
  <c r="DS408" i="1" a="1"/>
  <c r="DS408" i="1" s="1"/>
  <c r="CN408" i="1" s="1"/>
  <c r="DS204" i="1" a="1"/>
  <c r="DS204" i="1" s="1"/>
  <c r="CN204" i="1" s="1"/>
  <c r="DS169" i="1" a="1"/>
  <c r="DS169" i="1" s="1"/>
  <c r="CN169" i="1" s="1"/>
  <c r="DS582" i="1" a="1"/>
  <c r="DS582" i="1" s="1"/>
  <c r="CN582" i="1" s="1"/>
  <c r="DS113" i="1" a="1"/>
  <c r="DS113" i="1" s="1"/>
  <c r="CN113" i="1" s="1"/>
  <c r="DS757" i="1" a="1"/>
  <c r="DS757" i="1" s="1"/>
  <c r="CN757" i="1" s="1"/>
  <c r="DS147" i="1" a="1"/>
  <c r="DS147" i="1" s="1"/>
  <c r="CN147" i="1" s="1"/>
  <c r="DS272" i="1" a="1"/>
  <c r="DS272" i="1" s="1"/>
  <c r="CN272" i="1" s="1"/>
  <c r="DS773" i="1" a="1"/>
  <c r="DS773" i="1" s="1"/>
  <c r="CN773" i="1" s="1"/>
  <c r="DS309" i="1" a="1"/>
  <c r="DS309" i="1" s="1"/>
  <c r="CN309" i="1" s="1"/>
  <c r="DS297" i="1" a="1"/>
  <c r="DS297" i="1" s="1"/>
  <c r="CN297" i="1" s="1"/>
  <c r="DS118" i="1" a="1"/>
  <c r="DS118" i="1" s="1"/>
  <c r="CN118" i="1" s="1"/>
  <c r="DS973" i="1" a="1"/>
  <c r="DS973" i="1" s="1"/>
  <c r="CN973" i="1" s="1"/>
  <c r="DS320" i="1" a="1"/>
  <c r="DS320" i="1" s="1"/>
  <c r="CN320" i="1" s="1"/>
  <c r="DS729" i="1" a="1"/>
  <c r="DS729" i="1" s="1"/>
  <c r="CN729" i="1" s="1"/>
  <c r="DS957" i="1" a="1"/>
  <c r="DS957" i="1" s="1"/>
  <c r="CN957" i="1" s="1"/>
  <c r="DS99" i="1" a="1"/>
  <c r="DS99" i="1" s="1"/>
  <c r="CN99" i="1" s="1"/>
  <c r="DS101" i="1" a="1"/>
  <c r="DS101" i="1" s="1"/>
  <c r="CN101" i="1" s="1"/>
  <c r="DS472" i="1" a="1"/>
  <c r="DS472" i="1" s="1"/>
  <c r="CN472" i="1" s="1"/>
  <c r="DS265" i="1" a="1"/>
  <c r="DS265" i="1" s="1"/>
  <c r="CN265" i="1" s="1"/>
  <c r="DS680" i="1" a="1"/>
  <c r="DS680" i="1" s="1"/>
  <c r="CN680" i="1" s="1"/>
  <c r="DS1004" i="1" a="1"/>
  <c r="DS1004" i="1" s="1"/>
  <c r="CN1004" i="1" s="1"/>
  <c r="DS790" i="1" a="1"/>
  <c r="DS790" i="1" s="1"/>
  <c r="CN790" i="1" s="1"/>
  <c r="DS970" i="1" a="1"/>
  <c r="DS970" i="1" s="1"/>
  <c r="CN970" i="1" s="1"/>
  <c r="DS966" i="1" a="1"/>
  <c r="DS966" i="1" s="1"/>
  <c r="CN966" i="1" s="1"/>
  <c r="DS143" i="1" a="1"/>
  <c r="DS143" i="1" s="1"/>
  <c r="CN143" i="1" s="1"/>
  <c r="DS745" i="1" a="1"/>
  <c r="DS745" i="1" s="1"/>
  <c r="CN745" i="1" s="1"/>
  <c r="DS339" i="1" a="1"/>
  <c r="DS339" i="1" s="1"/>
  <c r="CN339" i="1" s="1"/>
  <c r="DS716" i="1" a="1"/>
  <c r="DS716" i="1" s="1"/>
  <c r="CN716" i="1" s="1"/>
  <c r="DS128" i="1" a="1"/>
  <c r="DS128" i="1" s="1"/>
  <c r="CN128" i="1" s="1"/>
  <c r="DS178" i="1" a="1"/>
  <c r="DS178" i="1" s="1"/>
  <c r="CN178" i="1" s="1"/>
  <c r="DS676" i="1" a="1"/>
  <c r="DS676" i="1" s="1"/>
  <c r="CN676" i="1" s="1"/>
  <c r="DS980" i="1" a="1"/>
  <c r="DS980" i="1" s="1"/>
  <c r="CN980" i="1" s="1"/>
  <c r="DS144" i="1" a="1"/>
  <c r="DS144" i="1" s="1"/>
  <c r="CN144" i="1" s="1"/>
  <c r="DS593" i="1" a="1"/>
  <c r="DS593" i="1" s="1"/>
  <c r="CN593" i="1" s="1"/>
  <c r="DS721" i="1" a="1"/>
  <c r="DS721" i="1" s="1"/>
  <c r="CN721" i="1" s="1"/>
  <c r="DS583" i="1" a="1"/>
  <c r="DS583" i="1" s="1"/>
  <c r="CN583" i="1" s="1"/>
  <c r="DS385" i="1" a="1"/>
  <c r="DS385" i="1" s="1"/>
  <c r="CN385" i="1" s="1"/>
  <c r="DS708" i="1" a="1"/>
  <c r="DS708" i="1" s="1"/>
  <c r="CN708" i="1" s="1"/>
  <c r="DS78" i="1" a="1"/>
  <c r="DS78" i="1" s="1"/>
  <c r="CN78" i="1" s="1"/>
  <c r="DS591" i="1" a="1"/>
  <c r="DS591" i="1" s="1"/>
  <c r="CN591" i="1" s="1"/>
  <c r="DS217" i="1" a="1"/>
  <c r="DS217" i="1" s="1"/>
  <c r="CN217" i="1" s="1"/>
  <c r="DS834" i="1" a="1"/>
  <c r="DS834" i="1" s="1"/>
  <c r="CN834" i="1" s="1"/>
  <c r="DS459" i="1" a="1"/>
  <c r="DS459" i="1" s="1"/>
  <c r="CN459" i="1" s="1"/>
  <c r="DS355" i="1" a="1"/>
  <c r="DS355" i="1" s="1"/>
  <c r="CN355" i="1" s="1"/>
  <c r="DS519" i="1" a="1"/>
  <c r="DS519" i="1" s="1"/>
  <c r="CN519" i="1" s="1"/>
  <c r="DS218" i="1" a="1"/>
  <c r="DS218" i="1" s="1"/>
  <c r="CN218" i="1" s="1"/>
  <c r="DS220" i="1" a="1"/>
  <c r="DS220" i="1" s="1"/>
  <c r="CN220" i="1" s="1"/>
  <c r="DS507" i="1" a="1"/>
  <c r="DS507" i="1" s="1"/>
  <c r="CN507" i="1" s="1"/>
  <c r="DS386" i="1" a="1"/>
  <c r="DS386" i="1" s="1"/>
  <c r="CN386" i="1" s="1"/>
  <c r="DS256" i="1" a="1"/>
  <c r="DS256" i="1" s="1"/>
  <c r="CN256" i="1" s="1"/>
  <c r="DS120" i="1" a="1"/>
  <c r="DS120" i="1" s="1"/>
  <c r="CN120" i="1" s="1"/>
  <c r="DS349" i="1" a="1"/>
  <c r="DS349" i="1" s="1"/>
  <c r="CN349" i="1" s="1"/>
  <c r="DS810" i="1" a="1"/>
  <c r="DS810" i="1" s="1"/>
  <c r="CN810" i="1" s="1"/>
  <c r="DS951" i="1" a="1"/>
  <c r="DS951" i="1" s="1"/>
  <c r="CN951" i="1" s="1"/>
  <c r="DS817" i="1" a="1"/>
  <c r="DS817" i="1" s="1"/>
  <c r="CN817" i="1" s="1"/>
  <c r="DS391" i="1" a="1"/>
  <c r="DS391" i="1" s="1"/>
  <c r="CN391" i="1" s="1"/>
  <c r="DS553" i="1" a="1"/>
  <c r="DS553" i="1" s="1"/>
  <c r="CN553" i="1" s="1"/>
  <c r="DS228" i="1" a="1"/>
  <c r="DS228" i="1" s="1"/>
  <c r="CN228" i="1" s="1"/>
  <c r="DS450" i="1" a="1"/>
  <c r="DS450" i="1" s="1"/>
  <c r="CN450" i="1" s="1"/>
  <c r="DS440" i="1" a="1"/>
  <c r="DS440" i="1" s="1"/>
  <c r="CN440" i="1" s="1"/>
  <c r="DS633" i="1" a="1"/>
  <c r="DS633" i="1" s="1"/>
  <c r="CN633" i="1" s="1"/>
  <c r="DS226" i="1" a="1"/>
  <c r="DS226" i="1" s="1"/>
  <c r="CN226" i="1" s="1"/>
  <c r="DS560" i="1" a="1"/>
  <c r="DS560" i="1" s="1"/>
  <c r="CN560" i="1" s="1"/>
  <c r="DS122" i="1" a="1"/>
  <c r="DS122" i="1" s="1"/>
  <c r="CN122" i="1" s="1"/>
  <c r="DS900" i="1" a="1"/>
  <c r="DS900" i="1" s="1"/>
  <c r="CN900" i="1" s="1"/>
  <c r="DS566" i="1" a="1"/>
  <c r="DS566" i="1" s="1"/>
  <c r="CN566" i="1" s="1"/>
  <c r="DS473" i="1" a="1"/>
  <c r="DS473" i="1" s="1"/>
  <c r="CN473" i="1" s="1"/>
  <c r="DS969" i="1" a="1"/>
  <c r="DS969" i="1" s="1"/>
  <c r="CN969" i="1" s="1"/>
  <c r="DS184" i="1" a="1"/>
  <c r="DS184" i="1" s="1"/>
  <c r="CN184" i="1" s="1"/>
  <c r="DS861" i="1" a="1"/>
  <c r="DS861" i="1" s="1"/>
  <c r="CN861" i="1" s="1"/>
  <c r="DS879" i="1" a="1"/>
  <c r="DS879" i="1" s="1"/>
  <c r="CN879" i="1" s="1"/>
  <c r="DS303" i="1" a="1"/>
  <c r="DS303" i="1" s="1"/>
  <c r="CN303" i="1" s="1"/>
  <c r="DS515" i="1" a="1"/>
  <c r="DS515" i="1" s="1"/>
  <c r="CN515" i="1" s="1"/>
  <c r="DS974" i="1" a="1"/>
  <c r="DS974" i="1" s="1"/>
  <c r="CN974" i="1" s="1"/>
  <c r="DS580" i="1" a="1"/>
  <c r="DS580" i="1" s="1"/>
  <c r="CN580" i="1" s="1"/>
  <c r="DS479" i="1" a="1"/>
  <c r="DS479" i="1" s="1"/>
  <c r="CN479" i="1" s="1"/>
  <c r="DS935" i="1" a="1"/>
  <c r="DS935" i="1" s="1"/>
  <c r="CN935" i="1" s="1"/>
  <c r="DS868" i="1" a="1"/>
  <c r="DS868" i="1" s="1"/>
  <c r="CN868" i="1" s="1"/>
  <c r="DS522" i="1" a="1"/>
  <c r="DS522" i="1" s="1"/>
  <c r="CN522" i="1" s="1"/>
  <c r="DS155" i="1" a="1"/>
  <c r="DS155" i="1" s="1"/>
  <c r="CN155" i="1" s="1"/>
  <c r="DS115" i="1" a="1"/>
  <c r="DS115" i="1" s="1"/>
  <c r="CN115" i="1" s="1"/>
  <c r="DS317" i="1" a="1"/>
  <c r="DS317" i="1" s="1"/>
  <c r="CN317" i="1" s="1"/>
  <c r="DS996" i="1" a="1"/>
  <c r="DS996" i="1" s="1"/>
  <c r="CN996" i="1" s="1"/>
  <c r="DS648" i="1" a="1"/>
  <c r="DS648" i="1" s="1"/>
  <c r="CN648" i="1" s="1"/>
  <c r="DS858" i="1" a="1"/>
  <c r="DS858" i="1" s="1"/>
  <c r="CN858" i="1" s="1"/>
  <c r="DS506" i="1" a="1"/>
  <c r="DS506" i="1" s="1"/>
  <c r="CN506" i="1" s="1"/>
  <c r="DS232" i="1" a="1"/>
  <c r="DS232" i="1" s="1"/>
  <c r="CN232" i="1" s="1"/>
  <c r="DS556" i="1" a="1"/>
  <c r="DS556" i="1" s="1"/>
  <c r="CN556" i="1" s="1"/>
  <c r="DS631" i="1" a="1"/>
  <c r="DS631" i="1" s="1"/>
  <c r="CN631" i="1" s="1"/>
  <c r="DS89" i="1" a="1"/>
  <c r="DS89" i="1" s="1"/>
  <c r="CN89" i="1" s="1"/>
  <c r="DS102" i="1" a="1"/>
  <c r="DS102" i="1" s="1"/>
  <c r="CN102" i="1" s="1"/>
  <c r="DS567" i="1" a="1"/>
  <c r="DS567" i="1" s="1"/>
  <c r="CN567" i="1" s="1"/>
  <c r="DS616" i="1" a="1"/>
  <c r="DS616" i="1" s="1"/>
  <c r="CN616" i="1" s="1"/>
  <c r="DS139" i="1" a="1"/>
  <c r="DS139" i="1" s="1"/>
  <c r="CN139" i="1" s="1"/>
  <c r="DS809" i="1" a="1"/>
  <c r="DS809" i="1" s="1"/>
  <c r="CN809" i="1" s="1"/>
  <c r="DS483" i="1" a="1"/>
  <c r="DS483" i="1" s="1"/>
  <c r="CN483" i="1" s="1"/>
  <c r="DS243" i="1" a="1"/>
  <c r="DS243" i="1" s="1"/>
  <c r="CN243" i="1" s="1"/>
  <c r="DS984" i="1" a="1"/>
  <c r="DS984" i="1" s="1"/>
  <c r="CN984" i="1" s="1"/>
  <c r="DS213" i="1" a="1"/>
  <c r="DS213" i="1" s="1"/>
  <c r="CN213" i="1" s="1"/>
  <c r="DS524" i="1" a="1"/>
  <c r="DS524" i="1" s="1"/>
  <c r="CN524" i="1" s="1"/>
  <c r="DS844" i="1" a="1"/>
  <c r="DS844" i="1" s="1"/>
  <c r="CN844" i="1" s="1"/>
  <c r="DS495" i="1" a="1"/>
  <c r="DS495" i="1" s="1"/>
  <c r="CN495" i="1" s="1"/>
  <c r="DS117" i="1" a="1"/>
  <c r="DS117" i="1" s="1"/>
  <c r="CN117" i="1" s="1"/>
  <c r="DS123" i="1" a="1"/>
  <c r="DS123" i="1" s="1"/>
  <c r="CN123" i="1" s="1"/>
  <c r="DS669" i="1" a="1"/>
  <c r="DS669" i="1" s="1"/>
  <c r="CN669" i="1" s="1"/>
  <c r="DS192" i="1" a="1"/>
  <c r="DS192" i="1" s="1"/>
  <c r="CN192" i="1" s="1"/>
  <c r="DS668" i="1" a="1"/>
  <c r="DS668" i="1" s="1"/>
  <c r="CN668" i="1" s="1"/>
  <c r="DS611" i="1" a="1"/>
  <c r="DS611" i="1" s="1"/>
  <c r="CN611" i="1" s="1"/>
  <c r="DS632" i="1" a="1"/>
  <c r="DS632" i="1" s="1"/>
  <c r="CN632" i="1" s="1"/>
  <c r="DS323" i="1" a="1"/>
  <c r="DS323" i="1" s="1"/>
  <c r="CN323" i="1" s="1"/>
  <c r="DS392" i="1" a="1"/>
  <c r="DS392" i="1" s="1"/>
  <c r="CN392" i="1" s="1"/>
  <c r="DS103" i="1" a="1"/>
  <c r="DS103" i="1" s="1"/>
  <c r="CN103" i="1" s="1"/>
  <c r="DS744" i="1" a="1"/>
  <c r="DS744" i="1" s="1"/>
  <c r="CN744" i="1" s="1"/>
  <c r="DS175" i="1" a="1"/>
  <c r="DS175" i="1" s="1"/>
  <c r="CN175" i="1" s="1"/>
  <c r="DS557" i="1" a="1"/>
  <c r="DS557" i="1" s="1"/>
  <c r="CN557" i="1" s="1"/>
  <c r="DS531" i="1" a="1"/>
  <c r="DS531" i="1" s="1"/>
  <c r="CN531" i="1" s="1"/>
  <c r="DS77" i="1" a="1"/>
  <c r="DS77" i="1" s="1"/>
  <c r="CN77" i="1" s="1"/>
  <c r="DS617" i="1" a="1"/>
  <c r="DS617" i="1" s="1"/>
  <c r="CN617" i="1" s="1"/>
  <c r="DS439" i="1" a="1"/>
  <c r="DS439" i="1" s="1"/>
  <c r="CN439" i="1" s="1"/>
  <c r="DS743" i="1" a="1"/>
  <c r="DS743" i="1" s="1"/>
  <c r="CN743" i="1" s="1"/>
  <c r="DS493" i="1" a="1"/>
  <c r="DS493" i="1" s="1"/>
  <c r="CN493" i="1" s="1"/>
  <c r="DS799" i="1" a="1"/>
  <c r="DS799" i="1" s="1"/>
  <c r="CN799" i="1" s="1"/>
  <c r="DS852" i="1" a="1"/>
  <c r="DS852" i="1" s="1"/>
  <c r="CN852" i="1" s="1"/>
  <c r="DS88" i="1" a="1"/>
  <c r="DS88" i="1" s="1"/>
  <c r="CN88" i="1" s="1"/>
  <c r="DS846" i="1" a="1"/>
  <c r="DS846" i="1" s="1"/>
  <c r="CN846" i="1" s="1"/>
  <c r="DS675" i="1" a="1"/>
  <c r="DS675" i="1" s="1"/>
  <c r="CN675" i="1" s="1"/>
  <c r="DS550" i="1" a="1"/>
  <c r="DS550" i="1" s="1"/>
  <c r="CN550" i="1" s="1"/>
  <c r="DS160" i="1" a="1"/>
  <c r="DS160" i="1" s="1"/>
  <c r="CN160" i="1" s="1"/>
  <c r="DS619" i="1" a="1"/>
  <c r="DS619" i="1" s="1"/>
  <c r="CN619" i="1" s="1"/>
  <c r="DS658" i="1" a="1"/>
  <c r="DS658" i="1" s="1"/>
  <c r="CN658" i="1" s="1"/>
  <c r="DS542" i="1" a="1"/>
  <c r="DS542" i="1" s="1"/>
  <c r="CN542" i="1" s="1"/>
  <c r="DS551" i="1" a="1"/>
  <c r="DS551" i="1" s="1"/>
  <c r="CN551" i="1" s="1"/>
  <c r="DS696" i="1" a="1"/>
  <c r="DS696" i="1" s="1"/>
  <c r="CN696" i="1" s="1"/>
  <c r="DS598" i="1" a="1"/>
  <c r="DS598" i="1" s="1"/>
  <c r="CN598" i="1" s="1"/>
  <c r="DS233" i="1" a="1"/>
  <c r="DS233" i="1" s="1"/>
  <c r="CN233" i="1" s="1"/>
  <c r="DS823" i="1" a="1"/>
  <c r="DS823" i="1" s="1"/>
  <c r="CN823" i="1" s="1"/>
  <c r="DS230" i="1" a="1"/>
  <c r="DS230" i="1" s="1"/>
  <c r="CN230" i="1" s="1"/>
  <c r="DS857" i="1" a="1"/>
  <c r="DS857" i="1" s="1"/>
  <c r="CN857" i="1" s="1"/>
  <c r="DS649" i="1" a="1"/>
  <c r="DS649" i="1" s="1"/>
  <c r="CN649" i="1" s="1"/>
  <c r="DS781" i="1" a="1"/>
  <c r="DS781" i="1" s="1"/>
  <c r="CN781" i="1" s="1"/>
  <c r="DS424" i="1" a="1"/>
  <c r="DS424" i="1" s="1"/>
  <c r="CN424" i="1" s="1"/>
  <c r="DS742" i="1" a="1"/>
  <c r="DS742" i="1" s="1"/>
  <c r="CN742" i="1" s="1"/>
  <c r="DS105" i="1" a="1"/>
  <c r="DS105" i="1" s="1"/>
  <c r="CN105" i="1" s="1"/>
  <c r="DS264" i="1" a="1"/>
  <c r="DS264" i="1" s="1"/>
  <c r="CN264" i="1" s="1"/>
  <c r="DS588" i="1" a="1"/>
  <c r="DS588" i="1" s="1"/>
  <c r="CN588" i="1" s="1"/>
  <c r="DS239" i="1" a="1"/>
  <c r="DS239" i="1" s="1"/>
  <c r="CN239" i="1" s="1"/>
  <c r="DS414" i="1" a="1"/>
  <c r="DS414" i="1" s="1"/>
  <c r="CN414" i="1" s="1"/>
  <c r="DS712" i="1" a="1"/>
  <c r="DS712" i="1" s="1"/>
  <c r="CN712" i="1" s="1"/>
  <c r="DS600" i="1" a="1"/>
  <c r="DS600" i="1" s="1"/>
  <c r="CN600" i="1" s="1"/>
  <c r="DS454" i="1" a="1"/>
  <c r="DS454" i="1" s="1"/>
  <c r="CN454" i="1" s="1"/>
  <c r="DS378" i="1" a="1"/>
  <c r="DS378" i="1" s="1"/>
  <c r="CN378" i="1" s="1"/>
  <c r="DS162" i="1" a="1"/>
  <c r="DS162" i="1" s="1"/>
  <c r="CN162" i="1" s="1"/>
  <c r="DS902" i="1" a="1"/>
  <c r="DS902" i="1" s="1"/>
  <c r="CN902" i="1" s="1"/>
  <c r="DS713" i="1" a="1"/>
  <c r="DS713" i="1" s="1"/>
  <c r="CN713" i="1" s="1"/>
  <c r="DS686" i="1" a="1"/>
  <c r="DS686" i="1" s="1"/>
  <c r="CN686" i="1" s="1"/>
  <c r="DS911" i="1" a="1"/>
  <c r="DS911" i="1" s="1"/>
  <c r="CN911" i="1" s="1"/>
  <c r="DS724" i="1" a="1"/>
  <c r="DS724" i="1" s="1"/>
  <c r="CN724" i="1" s="1"/>
  <c r="DS114" i="1" a="1"/>
  <c r="DS114" i="1" s="1"/>
  <c r="CN114" i="1" s="1"/>
  <c r="DS334" i="1" a="1"/>
  <c r="DS334" i="1" s="1"/>
  <c r="CN334" i="1" s="1"/>
  <c r="DS359" i="1" a="1"/>
  <c r="DS359" i="1" s="1"/>
  <c r="CN359" i="1" s="1"/>
  <c r="DS342" i="1" a="1"/>
  <c r="DS342" i="1" s="1"/>
  <c r="CN342" i="1" s="1"/>
  <c r="DS645" i="1" a="1"/>
  <c r="DS645" i="1" s="1"/>
  <c r="CN645" i="1" s="1"/>
  <c r="DS441" i="1" a="1"/>
  <c r="DS441" i="1" s="1"/>
  <c r="CN441" i="1" s="1"/>
  <c r="DS647" i="1" a="1"/>
  <c r="DS647" i="1" s="1"/>
  <c r="CN647" i="1" s="1"/>
  <c r="DS331" i="1" a="1"/>
  <c r="DS331" i="1" s="1"/>
  <c r="CN331" i="1" s="1"/>
  <c r="DS785" i="1" a="1"/>
  <c r="DS785" i="1" s="1"/>
  <c r="CN785" i="1" s="1"/>
  <c r="DS737" i="1" a="1"/>
  <c r="DS737" i="1" s="1"/>
  <c r="CN737" i="1" s="1"/>
  <c r="DS889" i="1" a="1"/>
  <c r="DS889" i="1" s="1"/>
  <c r="CN889" i="1" s="1"/>
  <c r="DS706" i="1" a="1"/>
  <c r="DS706" i="1" s="1"/>
  <c r="CN706" i="1" s="1"/>
  <c r="DS875" i="1" a="1"/>
  <c r="DS875" i="1" s="1"/>
  <c r="CN875" i="1" s="1"/>
  <c r="DS541" i="1" a="1"/>
  <c r="DS541" i="1" s="1"/>
  <c r="CN541" i="1" s="1"/>
  <c r="DS728" i="1" a="1"/>
  <c r="DS728" i="1" s="1"/>
  <c r="CN728" i="1" s="1"/>
  <c r="DS904" i="1" a="1"/>
  <c r="DS904" i="1" s="1"/>
  <c r="CN904" i="1" s="1"/>
  <c r="DS266" i="1" a="1"/>
  <c r="DS266" i="1" s="1"/>
  <c r="CN266" i="1" s="1"/>
  <c r="DS558" i="1" a="1"/>
  <c r="DS558" i="1" s="1"/>
  <c r="CN558" i="1" s="1"/>
  <c r="DS946" i="1" a="1"/>
  <c r="DS946" i="1" s="1"/>
  <c r="CN946" i="1" s="1"/>
  <c r="DS394" i="1" a="1"/>
  <c r="DS394" i="1" s="1"/>
  <c r="CN394" i="1" s="1"/>
  <c r="DS643" i="1" a="1"/>
  <c r="DS643" i="1" s="1"/>
  <c r="CN643" i="1" s="1"/>
  <c r="DS412" i="1" a="1"/>
  <c r="DS412" i="1" s="1"/>
  <c r="CN412" i="1" s="1"/>
  <c r="DS731" i="1" a="1"/>
  <c r="DS731" i="1" s="1"/>
  <c r="CN731" i="1" s="1"/>
  <c r="DS740" i="1" a="1"/>
  <c r="DS740" i="1" s="1"/>
  <c r="CN740" i="1" s="1"/>
  <c r="DS98" i="1" a="1"/>
  <c r="DS98" i="1" s="1"/>
  <c r="CN98" i="1" s="1"/>
  <c r="DS965" i="1" a="1"/>
  <c r="DS965" i="1" s="1"/>
  <c r="CN965" i="1" s="1"/>
  <c r="DS296" i="1" a="1"/>
  <c r="DS296" i="1" s="1"/>
  <c r="CN296" i="1" s="1"/>
  <c r="DS318" i="1" a="1"/>
  <c r="DS318" i="1" s="1"/>
  <c r="CN318" i="1" s="1"/>
  <c r="DS310" i="1" a="1"/>
  <c r="DS310" i="1" s="1"/>
  <c r="CN310" i="1" s="1"/>
  <c r="DS905" i="1" a="1"/>
  <c r="DS905" i="1" s="1"/>
  <c r="CN905" i="1" s="1"/>
  <c r="DS365" i="1" a="1"/>
  <c r="DS365" i="1" s="1"/>
  <c r="CN365" i="1" s="1"/>
  <c r="DS278" i="1" a="1"/>
  <c r="DS278" i="1" s="1"/>
  <c r="CN278" i="1" s="1"/>
  <c r="DS627" i="1" a="1"/>
  <c r="DS627" i="1" s="1"/>
  <c r="CN627" i="1" s="1"/>
  <c r="DS690" i="1" a="1"/>
  <c r="DS690" i="1" s="1"/>
  <c r="CN690" i="1" s="1"/>
  <c r="DS111" i="1" a="1"/>
  <c r="DS111" i="1" s="1"/>
  <c r="CN111" i="1" s="1"/>
  <c r="DS520" i="1" a="1"/>
  <c r="DS520" i="1" s="1"/>
  <c r="CN520" i="1" s="1"/>
  <c r="DS456" i="1" a="1"/>
  <c r="DS456" i="1" s="1"/>
  <c r="CN456" i="1" s="1"/>
  <c r="DS681" i="1" a="1"/>
  <c r="DS681" i="1" s="1"/>
  <c r="CN681" i="1" s="1"/>
  <c r="DS1007" i="1" a="1"/>
  <c r="DS1007" i="1" s="1"/>
  <c r="CN1007" i="1" s="1"/>
  <c r="DS760" i="1" a="1"/>
  <c r="DS760" i="1" s="1"/>
  <c r="CN760" i="1" s="1"/>
  <c r="DS188" i="1" a="1"/>
  <c r="DS188" i="1" s="1"/>
  <c r="CN188" i="1" s="1"/>
  <c r="DS656" i="1" a="1"/>
  <c r="DS656" i="1" s="1"/>
  <c r="CN656" i="1" s="1"/>
  <c r="DS416" i="1" a="1"/>
  <c r="DS416" i="1" s="1"/>
  <c r="CN416" i="1" s="1"/>
  <c r="DS97" i="1" a="1"/>
  <c r="DS97" i="1" s="1"/>
  <c r="CN97" i="1" s="1"/>
  <c r="DS962" i="1" a="1"/>
  <c r="DS962" i="1" s="1"/>
  <c r="CN962" i="1" s="1"/>
  <c r="DS406" i="1" a="1"/>
  <c r="DS406" i="1" s="1"/>
  <c r="CN406" i="1" s="1"/>
  <c r="DS512" i="1" a="1"/>
  <c r="DS512" i="1" s="1"/>
  <c r="CN512" i="1" s="1"/>
  <c r="DS152" i="1" a="1"/>
  <c r="DS152" i="1" s="1"/>
  <c r="CN152" i="1" s="1"/>
  <c r="DS563" i="1" a="1"/>
  <c r="DS563" i="1" s="1"/>
  <c r="CN563" i="1" s="1"/>
  <c r="DS516" i="1" a="1"/>
  <c r="DS516" i="1" s="1"/>
  <c r="CN516" i="1" s="1"/>
  <c r="DS990" i="1" a="1"/>
  <c r="DS990" i="1" s="1"/>
  <c r="CN990" i="1" s="1"/>
  <c r="DS346" i="1" a="1"/>
  <c r="DS346" i="1" s="1"/>
  <c r="CN346" i="1" s="1"/>
  <c r="DS614" i="1" a="1"/>
  <c r="DS614" i="1" s="1"/>
  <c r="CN614" i="1" s="1"/>
  <c r="DS223" i="1" a="1"/>
  <c r="DS223" i="1" s="1"/>
  <c r="CN223" i="1" s="1"/>
  <c r="DS513" i="1" a="1"/>
  <c r="DS513" i="1" s="1"/>
  <c r="CN513" i="1" s="1"/>
  <c r="DS335" i="1" a="1"/>
  <c r="DS335" i="1" s="1"/>
  <c r="CN335" i="1" s="1"/>
  <c r="DS421" i="1" a="1"/>
  <c r="DS421" i="1" s="1"/>
  <c r="CN421" i="1" s="1"/>
  <c r="DS939" i="1" a="1"/>
  <c r="DS939" i="1" s="1"/>
  <c r="CN939" i="1" s="1"/>
  <c r="DS699" i="1" a="1"/>
  <c r="DS699" i="1" s="1"/>
  <c r="CN699" i="1" s="1"/>
  <c r="DS959" i="1" a="1"/>
  <c r="DS959" i="1" s="1"/>
  <c r="CN959" i="1" s="1"/>
  <c r="DS833" i="1" a="1"/>
  <c r="DS833" i="1" s="1"/>
  <c r="CN833" i="1" s="1"/>
  <c r="DS471" i="1" a="1"/>
  <c r="DS471" i="1" s="1"/>
  <c r="CN471" i="1" s="1"/>
  <c r="DS373" i="1" a="1"/>
  <c r="DS373" i="1" s="1"/>
  <c r="CN373" i="1" s="1"/>
  <c r="DS295" i="1" a="1"/>
  <c r="DS295" i="1" s="1"/>
  <c r="CN295" i="1" s="1"/>
  <c r="DS927" i="1" a="1"/>
  <c r="DS927" i="1" s="1"/>
  <c r="CN927" i="1" s="1"/>
  <c r="DS572" i="1" a="1"/>
  <c r="DS572" i="1" s="1"/>
  <c r="CN572" i="1" s="1"/>
  <c r="DS621" i="1" a="1"/>
  <c r="DS621" i="1" s="1"/>
  <c r="CN621" i="1" s="1"/>
  <c r="DS646" i="1" a="1"/>
  <c r="DS646" i="1" s="1"/>
  <c r="CN646" i="1" s="1"/>
  <c r="DS336" i="1" a="1"/>
  <c r="DS336" i="1" s="1"/>
  <c r="CN336" i="1" s="1"/>
  <c r="DS182" i="1" a="1"/>
  <c r="DS182" i="1" s="1"/>
  <c r="CN182" i="1" s="1"/>
  <c r="DS711" i="1" a="1"/>
  <c r="DS711" i="1" s="1"/>
  <c r="CN711" i="1" s="1"/>
  <c r="DS504" i="1" a="1"/>
  <c r="DS504" i="1" s="1"/>
  <c r="CN504" i="1" s="1"/>
  <c r="DS261" i="1" a="1"/>
  <c r="DS261" i="1" s="1"/>
  <c r="CN261" i="1" s="1"/>
  <c r="DS885" i="1" a="1"/>
  <c r="DS885" i="1" s="1"/>
  <c r="CN885" i="1" s="1"/>
  <c r="DS348" i="1" a="1"/>
  <c r="DS348" i="1" s="1"/>
  <c r="CN348" i="1" s="1"/>
  <c r="DS898" i="1" a="1"/>
  <c r="DS898" i="1" s="1"/>
  <c r="CN898" i="1" s="1"/>
  <c r="DS589" i="1" a="1"/>
  <c r="DS589" i="1" s="1"/>
  <c r="CN589" i="1" s="1"/>
  <c r="DS1000" i="1" a="1"/>
  <c r="DS1000" i="1" s="1"/>
  <c r="CN1000" i="1" s="1"/>
  <c r="DS387" i="1" a="1"/>
  <c r="DS387" i="1" s="1"/>
  <c r="CN387" i="1" s="1"/>
  <c r="DS584" i="1" a="1"/>
  <c r="DS584" i="1" s="1"/>
  <c r="CN584" i="1" s="1"/>
  <c r="DS552" i="1" a="1"/>
  <c r="DS552" i="1" s="1"/>
  <c r="CN552" i="1" s="1"/>
  <c r="DS700" i="1" a="1"/>
  <c r="DS700" i="1" s="1"/>
  <c r="CN700" i="1" s="1"/>
  <c r="DS353" i="1" a="1"/>
  <c r="DS353" i="1" s="1"/>
  <c r="CN353" i="1" s="1"/>
  <c r="DS851" i="1" a="1"/>
  <c r="DS851" i="1" s="1"/>
  <c r="CN851" i="1" s="1"/>
  <c r="DS783" i="1" a="1"/>
  <c r="DS783" i="1" s="1"/>
  <c r="CN783" i="1" s="1"/>
  <c r="DS305" i="1" a="1"/>
  <c r="DS305" i="1" s="1"/>
  <c r="CN305" i="1" s="1"/>
  <c r="DS436" i="1" a="1"/>
  <c r="DS436" i="1" s="1"/>
  <c r="CN436" i="1" s="1"/>
  <c r="DS417" i="1" a="1"/>
  <c r="DS417" i="1" s="1"/>
  <c r="CN417" i="1" s="1"/>
  <c r="DS679" i="1" a="1"/>
  <c r="DS679" i="1" s="1"/>
  <c r="CN679" i="1" s="1"/>
  <c r="DS197" i="1" a="1"/>
  <c r="DS197" i="1" s="1"/>
  <c r="CN197" i="1" s="1"/>
  <c r="DS720" i="1" a="1"/>
  <c r="DS720" i="1" s="1"/>
  <c r="CN720" i="1" s="1"/>
  <c r="DS176" i="1" a="1"/>
  <c r="DS176" i="1" s="1"/>
  <c r="CN176" i="1" s="1"/>
  <c r="DS928" i="1" a="1"/>
  <c r="DS928" i="1" s="1"/>
  <c r="CN928" i="1" s="1"/>
  <c r="DS860" i="1" a="1"/>
  <c r="DS860" i="1" s="1"/>
  <c r="CN860" i="1" s="1"/>
  <c r="DS822" i="1" a="1"/>
  <c r="DS822" i="1" s="1"/>
  <c r="CN822" i="1" s="1"/>
  <c r="DS936" i="1" a="1"/>
  <c r="DS936" i="1" s="1"/>
  <c r="CN936" i="1" s="1"/>
  <c r="DS225" i="1" a="1"/>
  <c r="DS225" i="1" s="1"/>
  <c r="CN225" i="1" s="1"/>
  <c r="DS752" i="1" a="1"/>
  <c r="DS752" i="1" s="1"/>
  <c r="CN752" i="1" s="1"/>
  <c r="DS549" i="1" a="1"/>
  <c r="DS549" i="1" s="1"/>
  <c r="CN549" i="1" s="1"/>
  <c r="DS538" i="1" a="1"/>
  <c r="DS538" i="1" s="1"/>
  <c r="CN538" i="1" s="1"/>
  <c r="DS763" i="1" a="1"/>
  <c r="DS763" i="1" s="1"/>
  <c r="CN763" i="1" s="1"/>
  <c r="DS777" i="1" a="1"/>
  <c r="DS777" i="1" s="1"/>
  <c r="CN777" i="1" s="1"/>
  <c r="DS820" i="1" a="1"/>
  <c r="DS820" i="1" s="1"/>
  <c r="CN820" i="1" s="1"/>
  <c r="DS569" i="1" a="1"/>
  <c r="DS569" i="1" s="1"/>
  <c r="CN569" i="1" s="1"/>
  <c r="DS393" i="1" a="1"/>
  <c r="DS393" i="1" s="1"/>
  <c r="CN393" i="1" s="1"/>
  <c r="DS836" i="1" a="1"/>
  <c r="DS836" i="1" s="1"/>
  <c r="CN836" i="1" s="1"/>
  <c r="DS768" i="1" a="1"/>
  <c r="DS768" i="1" s="1"/>
  <c r="CN768" i="1" s="1"/>
  <c r="DS547" i="1" a="1"/>
  <c r="DS547" i="1" s="1"/>
  <c r="CN547" i="1" s="1"/>
  <c r="DS610" i="1" a="1"/>
  <c r="DS610" i="1" s="1"/>
  <c r="CN610" i="1" s="1"/>
  <c r="DS615" i="1" a="1"/>
  <c r="DS615" i="1" s="1"/>
  <c r="CN615" i="1" s="1"/>
  <c r="DS1006" i="1" a="1"/>
  <c r="DS1006" i="1" s="1"/>
  <c r="CN1006" i="1" s="1"/>
  <c r="DS341" i="1" a="1"/>
  <c r="DS341" i="1" s="1"/>
  <c r="CN341" i="1" s="1"/>
  <c r="DS592" i="1" a="1"/>
  <c r="DS592" i="1" s="1"/>
  <c r="CN592" i="1" s="1"/>
  <c r="DS807" i="1" a="1"/>
  <c r="DS807" i="1" s="1"/>
  <c r="CN807" i="1" s="1"/>
  <c r="DS923" i="1" a="1"/>
  <c r="DS923" i="1" s="1"/>
  <c r="CN923" i="1" s="1"/>
  <c r="DS140" i="1" a="1"/>
  <c r="DS140" i="1" s="1"/>
  <c r="CN140" i="1" s="1"/>
  <c r="DS605" i="1" a="1"/>
  <c r="DS605" i="1" s="1"/>
  <c r="CN605" i="1" s="1"/>
  <c r="DS787" i="1" a="1"/>
  <c r="DS787" i="1" s="1"/>
  <c r="CN787" i="1" s="1"/>
  <c r="DS376" i="1" a="1"/>
  <c r="DS376" i="1" s="1"/>
  <c r="CN376" i="1" s="1"/>
  <c r="DS749" i="1" a="1"/>
  <c r="DS749" i="1" s="1"/>
  <c r="CN749" i="1" s="1"/>
  <c r="DS687" i="1" a="1"/>
  <c r="DS687" i="1" s="1"/>
  <c r="CN687" i="1" s="1"/>
  <c r="DS714" i="1" a="1"/>
  <c r="DS714" i="1" s="1"/>
  <c r="CN714" i="1" s="1"/>
  <c r="DS136" i="1" a="1"/>
  <c r="DS136" i="1" s="1"/>
  <c r="CN136" i="1" s="1"/>
  <c r="DS963" i="1" a="1"/>
  <c r="DS963" i="1" s="1"/>
  <c r="CN963" i="1" s="1"/>
  <c r="DS126" i="1" a="1"/>
  <c r="DS126" i="1" s="1"/>
  <c r="CN126" i="1" s="1"/>
  <c r="DS1008" i="1" a="1"/>
  <c r="DS1008" i="1" s="1"/>
  <c r="CN1008" i="1" s="1"/>
  <c r="DS570" i="1" a="1"/>
  <c r="DS570" i="1" s="1"/>
  <c r="CN570" i="1" s="1"/>
  <c r="DS772" i="1" a="1"/>
  <c r="DS772" i="1" s="1"/>
  <c r="CN772" i="1" s="1"/>
  <c r="DS916" i="1" a="1"/>
  <c r="DS916" i="1" s="1"/>
  <c r="CN916" i="1" s="1"/>
  <c r="DS574" i="1" a="1"/>
  <c r="DS574" i="1" s="1"/>
  <c r="CN574" i="1" s="1"/>
  <c r="DS523" i="1" a="1"/>
  <c r="DS523" i="1" s="1"/>
  <c r="CN523" i="1" s="1"/>
  <c r="DS352" i="1" a="1"/>
  <c r="DS352" i="1" s="1"/>
  <c r="CN352" i="1" s="1"/>
  <c r="DS933" i="1" a="1"/>
  <c r="DS933" i="1" s="1"/>
  <c r="CN933" i="1" s="1"/>
  <c r="DS922" i="1" a="1"/>
  <c r="DS922" i="1" s="1"/>
  <c r="CN922" i="1" s="1"/>
  <c r="DS273" i="1" a="1"/>
  <c r="DS273" i="1" s="1"/>
  <c r="CN273" i="1" s="1"/>
  <c r="DS652" i="1" a="1"/>
  <c r="DS652" i="1" s="1"/>
  <c r="CN652" i="1" s="1"/>
  <c r="DS944" i="1" a="1"/>
  <c r="DS944" i="1" s="1"/>
  <c r="CN944" i="1" s="1"/>
  <c r="DS432" i="1" a="1"/>
  <c r="DS432" i="1" s="1"/>
  <c r="CN432" i="1" s="1"/>
  <c r="DS466" i="1" a="1"/>
  <c r="DS466" i="1" s="1"/>
  <c r="CN466" i="1" s="1"/>
  <c r="DS449" i="1" a="1"/>
  <c r="DS449" i="1" s="1"/>
  <c r="CN449" i="1" s="1"/>
  <c r="DS978" i="1" a="1"/>
  <c r="DS978" i="1" s="1"/>
  <c r="CN978" i="1" s="1"/>
  <c r="DS404" i="1" a="1"/>
  <c r="DS404" i="1" s="1"/>
  <c r="CN404" i="1" s="1"/>
  <c r="DS950" i="1" a="1"/>
  <c r="DS950" i="1" s="1"/>
  <c r="CN950" i="1" s="1"/>
  <c r="DS287" i="1" a="1"/>
  <c r="DS287" i="1" s="1"/>
  <c r="CN287" i="1" s="1"/>
  <c r="DS683" i="1" a="1"/>
  <c r="DS683" i="1" s="1"/>
  <c r="CN683" i="1" s="1"/>
  <c r="DS413" i="1" a="1"/>
  <c r="DS413" i="1" s="1"/>
  <c r="CN413" i="1" s="1"/>
  <c r="DS934" i="1" a="1"/>
  <c r="DS934" i="1" s="1"/>
  <c r="CN934" i="1" s="1"/>
  <c r="DS960" i="1" a="1"/>
  <c r="DS960" i="1" s="1"/>
  <c r="CN960" i="1" s="1"/>
  <c r="DS710" i="1" a="1"/>
  <c r="DS710" i="1" s="1"/>
  <c r="CN710" i="1" s="1"/>
  <c r="DS311" i="1" a="1"/>
  <c r="DS311" i="1" s="1"/>
  <c r="CN311" i="1" s="1"/>
  <c r="DS562" i="1" a="1"/>
  <c r="DS562" i="1" s="1"/>
  <c r="CN562" i="1" s="1"/>
  <c r="DS670" i="1" a="1"/>
  <c r="DS670" i="1" s="1"/>
  <c r="CN670" i="1" s="1"/>
  <c r="DS746" i="1" a="1"/>
  <c r="DS746" i="1" s="1"/>
  <c r="CN746" i="1" s="1"/>
  <c r="DS568" i="1" a="1"/>
  <c r="DS568" i="1" s="1"/>
  <c r="CN568" i="1" s="1"/>
  <c r="DS141" i="1" a="1"/>
  <c r="DS141" i="1" s="1"/>
  <c r="CN141" i="1" s="1"/>
  <c r="DS854" i="1" a="1"/>
  <c r="DS854" i="1" s="1"/>
  <c r="CN854" i="1" s="1"/>
  <c r="DS739" i="1" a="1"/>
  <c r="DS739" i="1" s="1"/>
  <c r="CN739" i="1" s="1"/>
  <c r="DS886" i="1" a="1"/>
  <c r="DS886" i="1" s="1"/>
  <c r="CN886" i="1" s="1"/>
  <c r="DS873" i="1" a="1"/>
  <c r="DS873" i="1" s="1"/>
  <c r="CN873" i="1" s="1"/>
  <c r="DS330" i="1" a="1"/>
  <c r="DS330" i="1" s="1"/>
  <c r="CN330" i="1" s="1"/>
  <c r="DS95" i="1" a="1"/>
  <c r="DS95" i="1" s="1"/>
  <c r="CN95" i="1" s="1"/>
  <c r="DS300" i="1" a="1"/>
  <c r="DS300" i="1" s="1"/>
  <c r="CN300" i="1" s="1"/>
  <c r="DS451" i="1" a="1"/>
  <c r="DS451" i="1" s="1"/>
  <c r="CN451" i="1" s="1"/>
  <c r="DS983" i="1" a="1"/>
  <c r="DS983" i="1" s="1"/>
  <c r="CN983" i="1" s="1"/>
  <c r="DS177" i="1" a="1"/>
  <c r="DS177" i="1" s="1"/>
  <c r="CN177" i="1" s="1"/>
  <c r="DS121" i="1" a="1"/>
  <c r="DS121" i="1" s="1"/>
  <c r="CN121" i="1" s="1"/>
  <c r="DS486" i="1" a="1"/>
  <c r="DS486" i="1" s="1"/>
  <c r="CN486" i="1" s="1"/>
  <c r="DS536" i="1" a="1"/>
  <c r="DS536" i="1" s="1"/>
  <c r="CN536" i="1" s="1"/>
  <c r="DS532" i="1" a="1"/>
  <c r="DS532" i="1" s="1"/>
  <c r="CN532" i="1" s="1"/>
  <c r="DS475" i="1" a="1"/>
  <c r="DS475" i="1" s="1"/>
  <c r="CN475" i="1" s="1"/>
  <c r="DS564" i="1" a="1"/>
  <c r="DS564" i="1" s="1"/>
  <c r="CN564" i="1" s="1"/>
  <c r="DS786" i="1" a="1"/>
  <c r="DS786" i="1" s="1"/>
  <c r="CN786" i="1" s="1"/>
  <c r="DS219" i="1" a="1"/>
  <c r="DS219" i="1" s="1"/>
  <c r="CN219" i="1" s="1"/>
  <c r="DS482" i="1" a="1"/>
  <c r="DS482" i="1" s="1"/>
  <c r="CN482" i="1" s="1"/>
  <c r="DS664" i="1" a="1"/>
  <c r="DS664" i="1" s="1"/>
  <c r="CN664" i="1" s="1"/>
  <c r="DS498" i="1" a="1"/>
  <c r="DS498" i="1" s="1"/>
  <c r="CN498" i="1" s="1"/>
  <c r="DS345" i="1" a="1"/>
  <c r="DS345" i="1" s="1"/>
  <c r="CN345" i="1" s="1"/>
  <c r="DS840" i="1" a="1"/>
  <c r="DS840" i="1" s="1"/>
  <c r="CN840" i="1" s="1"/>
  <c r="DS769" i="1" a="1"/>
  <c r="DS769" i="1" s="1"/>
  <c r="CN769" i="1" s="1"/>
  <c r="DS864" i="1" a="1"/>
  <c r="DS864" i="1" s="1"/>
  <c r="CN864" i="1" s="1"/>
  <c r="DS626" i="1" a="1"/>
  <c r="DS626" i="1" s="1"/>
  <c r="CN626" i="1" s="1"/>
  <c r="DS458" i="1" a="1"/>
  <c r="DS458" i="1" s="1"/>
  <c r="CN458" i="1" s="1"/>
  <c r="DS813" i="1" a="1"/>
  <c r="DS813" i="1" s="1"/>
  <c r="CN813" i="1" s="1"/>
  <c r="DS245" i="1" a="1"/>
  <c r="DS245" i="1" s="1"/>
  <c r="CN245" i="1" s="1"/>
  <c r="DS270" i="1" a="1"/>
  <c r="DS270" i="1" s="1"/>
  <c r="CN270" i="1" s="1"/>
  <c r="DS268" i="1" a="1"/>
  <c r="DS268" i="1" s="1"/>
  <c r="CN268" i="1" s="1"/>
  <c r="DS949" i="1" a="1"/>
  <c r="DS949" i="1" s="1"/>
  <c r="CN949" i="1" s="1"/>
  <c r="DS872" i="1" a="1"/>
  <c r="DS872" i="1" s="1"/>
  <c r="CN872" i="1" s="1"/>
  <c r="DS80" i="1" a="1"/>
  <c r="DS80" i="1" s="1"/>
  <c r="CN80" i="1" s="1"/>
  <c r="DS909" i="1" a="1"/>
  <c r="DS909" i="1" s="1"/>
  <c r="CN909" i="1" s="1"/>
  <c r="DS325" i="1" a="1"/>
  <c r="DS325" i="1" s="1"/>
  <c r="CN325" i="1" s="1"/>
  <c r="DS254" i="1" a="1"/>
  <c r="DS254" i="1" s="1"/>
  <c r="CN254" i="1" s="1"/>
  <c r="DS75" i="1" a="1"/>
  <c r="DS75" i="1" s="1"/>
  <c r="CN75" i="1" s="1"/>
  <c r="DS173" i="1" a="1"/>
  <c r="DS173" i="1" s="1"/>
  <c r="CN173" i="1" s="1"/>
  <c r="DS628" i="1" a="1"/>
  <c r="DS628" i="1" s="1"/>
  <c r="CN628" i="1" s="1"/>
  <c r="DS431" i="1" a="1"/>
  <c r="DS431" i="1" s="1"/>
  <c r="CN431" i="1" s="1"/>
  <c r="DS1005" i="1" a="1"/>
  <c r="DS1005" i="1" s="1"/>
  <c r="CN1005" i="1" s="1"/>
  <c r="DS269" i="1" a="1"/>
  <c r="DS269" i="1" s="1"/>
  <c r="CN269" i="1" s="1"/>
  <c r="DS824" i="1" a="1"/>
  <c r="DS824" i="1" s="1"/>
  <c r="CN824" i="1" s="1"/>
  <c r="DS964" i="1" a="1"/>
  <c r="DS964" i="1" s="1"/>
  <c r="CN964" i="1" s="1"/>
  <c r="DS333" i="1" a="1"/>
  <c r="DS333" i="1" s="1"/>
  <c r="CN333" i="1" s="1"/>
  <c r="DS104" i="1" a="1"/>
  <c r="DS104" i="1" s="1"/>
  <c r="CN104" i="1" s="1"/>
  <c r="DS100" i="1" a="1"/>
  <c r="DS100" i="1" s="1"/>
  <c r="CN100" i="1" s="1"/>
  <c r="DS581" i="1" a="1"/>
  <c r="DS581" i="1" s="1"/>
  <c r="CN581" i="1" s="1"/>
  <c r="DS948" i="1" a="1"/>
  <c r="DS948" i="1" s="1"/>
  <c r="CN948" i="1" s="1"/>
  <c r="DS661" i="1" a="1"/>
  <c r="DS661" i="1" s="1"/>
  <c r="CN661" i="1" s="1"/>
  <c r="DS855" i="1" a="1"/>
  <c r="DS855" i="1" s="1"/>
  <c r="CN855" i="1" s="1"/>
  <c r="DS595" i="1" a="1"/>
  <c r="DS595" i="1" s="1"/>
  <c r="CN595" i="1" s="1"/>
  <c r="DS812" i="1" a="1"/>
  <c r="DS812" i="1" s="1"/>
  <c r="CN812" i="1" s="1"/>
  <c r="DS526" i="1" a="1"/>
  <c r="DS526" i="1" s="1"/>
  <c r="CN526" i="1" s="1"/>
  <c r="DS766" i="1" a="1"/>
  <c r="DS766" i="1" s="1"/>
  <c r="CN766" i="1" s="1"/>
  <c r="DS283" i="1" a="1"/>
  <c r="DS283" i="1" s="1"/>
  <c r="CN283" i="1" s="1"/>
  <c r="DS695" i="1" a="1"/>
  <c r="DS695" i="1" s="1"/>
  <c r="CN695" i="1" s="1"/>
  <c r="DS918" i="1" a="1"/>
  <c r="DS918" i="1" s="1"/>
  <c r="CN918" i="1" s="1"/>
  <c r="DS639" i="1" a="1"/>
  <c r="DS639" i="1" s="1"/>
  <c r="CN639" i="1" s="1"/>
  <c r="DS485" i="1" a="1"/>
  <c r="DS485" i="1" s="1"/>
  <c r="CN485" i="1" s="1"/>
  <c r="DS938" i="1" a="1"/>
  <c r="DS938" i="1" s="1"/>
  <c r="CN938" i="1" s="1"/>
  <c r="DS908" i="1" a="1"/>
  <c r="DS908" i="1" s="1"/>
  <c r="CN908" i="1" s="1"/>
  <c r="DS499" i="1" a="1"/>
  <c r="DS499" i="1" s="1"/>
  <c r="CN499" i="1" s="1"/>
  <c r="DS405" i="1" a="1"/>
  <c r="DS405" i="1" s="1"/>
  <c r="CN405" i="1" s="1"/>
  <c r="DS871" i="1" a="1"/>
  <c r="DS871" i="1" s="1"/>
  <c r="CN871" i="1" s="1"/>
  <c r="DS709" i="1" a="1"/>
  <c r="DS709" i="1" s="1"/>
  <c r="CN709" i="1" s="1"/>
  <c r="DS803" i="1" a="1"/>
  <c r="DS803" i="1" s="1"/>
  <c r="CN803" i="1" s="1"/>
  <c r="DS280" i="1" a="1"/>
  <c r="DS280" i="1" s="1"/>
  <c r="CN280" i="1" s="1"/>
  <c r="DS578" i="1" a="1"/>
  <c r="DS578" i="1" s="1"/>
  <c r="CN578" i="1" s="1"/>
  <c r="DS304" i="1" a="1"/>
  <c r="DS304" i="1" s="1"/>
  <c r="CN304" i="1" s="1"/>
  <c r="DS818" i="1" a="1"/>
  <c r="DS818" i="1" s="1"/>
  <c r="CN818" i="1" s="1"/>
  <c r="DS81" i="1" a="1"/>
  <c r="DS81" i="1" s="1"/>
  <c r="CN81" i="1" s="1"/>
  <c r="DS119" i="1" a="1"/>
  <c r="DS119" i="1" s="1"/>
  <c r="CN119" i="1" s="1"/>
  <c r="DS229" i="1" a="1"/>
  <c r="DS229" i="1" s="1"/>
  <c r="CN229" i="1" s="1"/>
  <c r="DS701" i="1" a="1"/>
  <c r="DS701" i="1" s="1"/>
  <c r="CN701" i="1" s="1"/>
  <c r="DS993" i="1" a="1"/>
  <c r="DS993" i="1" s="1"/>
  <c r="CN993" i="1" s="1"/>
  <c r="DS539" i="1" a="1"/>
  <c r="DS539" i="1" s="1"/>
  <c r="CN539" i="1" s="1"/>
  <c r="DS380" i="1" a="1"/>
  <c r="DS380" i="1" s="1"/>
  <c r="CN380" i="1" s="1"/>
  <c r="DS989" i="1" a="1"/>
  <c r="DS989" i="1" s="1"/>
  <c r="CN989" i="1" s="1"/>
  <c r="DS827" i="1" a="1"/>
  <c r="DS827" i="1" s="1"/>
  <c r="CN827" i="1" s="1"/>
  <c r="DS837" i="1" a="1"/>
  <c r="DS837" i="1" s="1"/>
  <c r="CN837" i="1" s="1"/>
  <c r="DS859" i="1" a="1"/>
  <c r="DS859" i="1" s="1"/>
  <c r="CN859" i="1" s="1"/>
  <c r="DS291" i="1" a="1"/>
  <c r="DS291" i="1" s="1"/>
  <c r="CN291" i="1" s="1"/>
  <c r="DS924" i="1" a="1"/>
  <c r="DS924" i="1" s="1"/>
  <c r="CN924" i="1" s="1"/>
  <c r="DS324" i="1" a="1"/>
  <c r="DS324" i="1" s="1"/>
  <c r="CN324" i="1" s="1"/>
  <c r="DS546" i="1" a="1"/>
  <c r="DS546" i="1" s="1"/>
  <c r="CN546" i="1" s="1"/>
  <c r="DS912" i="1" a="1"/>
  <c r="DS912" i="1" s="1"/>
  <c r="CN912" i="1" s="1"/>
  <c r="DS267" i="1" a="1"/>
  <c r="DS267" i="1" s="1"/>
  <c r="CN267" i="1" s="1"/>
  <c r="DS741" i="1" a="1"/>
  <c r="DS741" i="1" s="1"/>
  <c r="CN741" i="1" s="1"/>
  <c r="DS6" i="1" l="1"/>
  <c r="CO5" i="1" s="1"/>
  <c r="E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Stephane FOURNIER - Contractor</author>
    <author>TOUZALIN Nicolas</author>
  </authors>
  <commentList>
    <comment ref="BT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Formation Hab Elec</t>
        </r>
      </text>
    </comment>
    <comment ref="F7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La référence 33M ou 80M doit respecter le format :
3300XXXXXX-XXX-XXX-XX 
ou
 8000XXXXXX-XXX-XXX-XX
</t>
        </r>
      </text>
    </comment>
    <comment ref="K7" authorId="1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A-t-on toutes les données d’entrée pour débuter?
</t>
        </r>
      </text>
    </comment>
    <comment ref="P7" authorId="1" shapeId="0" xr:uid="{00000000-0006-0000-0200-000004000000}">
      <text>
        <r>
          <rPr>
            <sz val="9"/>
            <color indexed="81"/>
            <rFont val="Tahoma"/>
            <family val="2"/>
          </rPr>
          <t>Date d’engagement Alten de la livraison, à valider avec le CdP</t>
        </r>
      </text>
    </comment>
    <comment ref="Q7" authorId="1" shapeId="0" xr:uid="{00000000-0006-0000-0200-000005000000}">
      <text>
        <r>
          <rPr>
            <sz val="9"/>
            <color indexed="81"/>
            <rFont val="Tahoma"/>
            <family val="2"/>
          </rPr>
          <t xml:space="preserve">- Si le livrable est replanifié, ne pas écraser la date initiale d’engagement
- Si plusieurs replanifications, écraser la date de replanification précédente
</t>
        </r>
      </text>
    </comment>
    <comment ref="R7" authorId="1" shapeId="0" xr:uid="{00000000-0006-0000-0200-000006000000}">
      <text>
        <r>
          <rPr>
            <sz val="9"/>
            <color indexed="81"/>
            <rFont val="Tahoma"/>
            <family val="2"/>
          </rPr>
          <t xml:space="preserve">Si nécessaire, noter les commentaires liés au suivi du livrable ou à la replanification
</t>
        </r>
      </text>
    </comment>
    <comment ref="S7" authorId="1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Date à laquelle le livrable est livré
</t>
        </r>
      </text>
    </comment>
    <comment ref="T7" authorId="1" shapeId="0" xr:uid="{00000000-0006-0000-0200-000008000000}">
      <text>
        <r>
          <rPr>
            <sz val="9"/>
            <color indexed="81"/>
            <rFont val="Tahoma"/>
            <family val="2"/>
          </rPr>
          <t xml:space="preserve">Avancement estimé </t>
        </r>
      </text>
    </comment>
    <comment ref="X7" authorId="1" shapeId="0" xr:uid="{00000000-0006-0000-0200-000009000000}">
      <text>
        <r>
          <rPr>
            <u/>
            <sz val="9"/>
            <color indexed="81"/>
            <rFont val="Tahoma"/>
            <family val="2"/>
          </rPr>
          <t>Livré</t>
        </r>
        <r>
          <rPr>
            <sz val="9"/>
            <color indexed="81"/>
            <rFont val="Tahoma"/>
            <family val="2"/>
          </rPr>
          <t xml:space="preserve"> : passe à « Livré » lorsqu’une date de livraison est renseignée et le % avan = 100%
</t>
        </r>
        <r>
          <rPr>
            <u/>
            <sz val="9"/>
            <color indexed="81"/>
            <rFont val="Tahoma"/>
            <family val="2"/>
          </rPr>
          <t>Soldé</t>
        </r>
        <r>
          <rPr>
            <sz val="9"/>
            <color indexed="81"/>
            <rFont val="Tahoma"/>
            <family val="2"/>
          </rPr>
          <t xml:space="preserve"> : passe à « Soldé» lorsqu’une date d’acceptation et un statut de validation sont  renseignés
</t>
        </r>
        <r>
          <rPr>
            <u/>
            <sz val="9"/>
            <color indexed="81"/>
            <rFont val="Tahoma"/>
            <family val="2"/>
          </rPr>
          <t>Annulé</t>
        </r>
        <r>
          <rPr>
            <sz val="9"/>
            <color indexed="81"/>
            <rFont val="Tahoma"/>
            <family val="2"/>
          </rPr>
          <t xml:space="preserve"> : saisir « travail annulé » en colonne  « Catégorie » et </t>
        </r>
        <r>
          <rPr>
            <u/>
            <sz val="9"/>
            <color indexed="81"/>
            <rFont val="Tahoma"/>
            <family val="2"/>
          </rPr>
          <t>supprimer la date d’engagement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1" shapeId="0" xr:uid="{00000000-0006-0000-0200-00000A000000}">
      <text>
        <r>
          <rPr>
            <sz val="9"/>
            <color indexed="81"/>
            <rFont val="Tahoma"/>
            <family val="2"/>
          </rPr>
          <t xml:space="preserve">Calcul le nb de jours entre la date d’engagement de livraison et la date du jour
Valeur négative : temps restant avant livraison
Valeur positive : temps dépassé par rapport à la livraison
OK : livraison réalisée
</t>
        </r>
      </text>
    </comment>
    <comment ref="G10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  <comment ref="G11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Stephane FOURNIER - Contractor:</t>
        </r>
        <r>
          <rPr>
            <sz val="9"/>
            <color indexed="81"/>
            <rFont val="Tahoma"/>
            <family val="2"/>
          </rPr>
          <t xml:space="preserve">
1,5 pts =&gt; 2 (pb pas de décimale dans ce fichier)</t>
        </r>
      </text>
    </comment>
  </commentList>
</comments>
</file>

<file path=xl/sharedStrings.xml><?xml version="1.0" encoding="utf-8"?>
<sst xmlns="http://schemas.openxmlformats.org/spreadsheetml/2006/main" count="142" uniqueCount="118">
  <si>
    <t>Tableau de bord suivi des livrables</t>
  </si>
  <si>
    <t>Service</t>
  </si>
  <si>
    <t>Ressource</t>
  </si>
  <si>
    <t>Saisie des livrables :</t>
  </si>
  <si>
    <t>Réalisé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</si>
  <si>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</si>
  <si>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</si>
  <si>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</si>
  <si>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</si>
  <si>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</si>
  <si>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</si>
  <si>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</si>
  <si>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</si>
  <si>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</si>
  <si>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</si>
  <si>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</si>
  <si>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</si>
  <si>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RAF</t>
  </si>
  <si>
    <t>Total / sem</t>
  </si>
  <si>
    <t>Nb ?</t>
  </si>
  <si>
    <t>Contrôle</t>
  </si>
  <si>
    <t>Demande d'activités</t>
  </si>
  <si>
    <t>Alten</t>
  </si>
  <si>
    <t>Validation client</t>
  </si>
  <si>
    <t>Etat</t>
  </si>
  <si>
    <r>
      <t xml:space="preserve">Absence </t>
    </r>
    <r>
      <rPr>
        <b/>
        <sz val="8"/>
        <color theme="1"/>
        <rFont val="Calibri"/>
        <family val="2"/>
        <scheme val="minor"/>
      </rPr>
      <t>(jrs)</t>
    </r>
  </si>
  <si>
    <t>N°</t>
  </si>
  <si>
    <t>Référence</t>
  </si>
  <si>
    <t>Type</t>
  </si>
  <si>
    <t>Catégorie</t>
  </si>
  <si>
    <t>Description/Livrables</t>
  </si>
  <si>
    <t>Points (US)</t>
  </si>
  <si>
    <t>-</t>
  </si>
  <si>
    <t>Date d'engagement livraison</t>
  </si>
  <si>
    <t>Date replanification livraison</t>
  </si>
  <si>
    <t>Commentaires/Motif replanif</t>
  </si>
  <si>
    <t>Date livraison</t>
  </si>
  <si>
    <t>Commentaires</t>
  </si>
  <si>
    <t>Date validation</t>
  </si>
  <si>
    <t>Validation du livrable</t>
  </si>
  <si>
    <t>Suivi du livrable</t>
  </si>
  <si>
    <t>A l'heure / En retard</t>
  </si>
  <si>
    <t>Echéance livraison (jrs)</t>
  </si>
  <si>
    <t>QATP (%)</t>
  </si>
  <si>
    <t>Avcmt (%)</t>
  </si>
  <si>
    <t>Alloué (j)</t>
  </si>
  <si>
    <t>Réalisé (j)</t>
  </si>
  <si>
    <t>Réalisé année N-1</t>
  </si>
  <si>
    <t>Ref 33M</t>
  </si>
  <si>
    <t>Indice</t>
  </si>
  <si>
    <t>Clé de recherche</t>
  </si>
  <si>
    <t xml:space="preserve">Analyse de Code </t>
  </si>
  <si>
    <t>Débug</t>
  </si>
  <si>
    <t>Action amélioration</t>
  </si>
  <si>
    <t>Création-Modification de code</t>
  </si>
  <si>
    <t>Activité</t>
  </si>
  <si>
    <t>Engagement</t>
  </si>
  <si>
    <t>Charge allouée (j)</t>
  </si>
  <si>
    <t>Liste statut</t>
  </si>
  <si>
    <t>A planifier</t>
  </si>
  <si>
    <t>Planifié</t>
  </si>
  <si>
    <t>En cours</t>
  </si>
  <si>
    <t>Livré</t>
  </si>
  <si>
    <t>Soldé</t>
  </si>
  <si>
    <t>Support technique</t>
  </si>
  <si>
    <t>J</t>
  </si>
  <si>
    <t>Annulé</t>
  </si>
  <si>
    <t xml:space="preserve"> </t>
  </si>
  <si>
    <t>PTS</t>
  </si>
  <si>
    <t>Création-Modification de Test</t>
  </si>
  <si>
    <t>Création-Modification fiche de test</t>
  </si>
  <si>
    <t>Automatisation de test</t>
  </si>
  <si>
    <t>Passage de test</t>
  </si>
  <si>
    <t>Essais sur materiel</t>
  </si>
  <si>
    <t>Renseignement fiche de test</t>
  </si>
  <si>
    <t xml:space="preserve">Livraison </t>
  </si>
  <si>
    <t>Redaction documentaire</t>
  </si>
  <si>
    <t>Mise à jour documentaire</t>
  </si>
  <si>
    <t>Non régression</t>
  </si>
  <si>
    <t>Test</t>
  </si>
  <si>
    <t>Réunion agile</t>
  </si>
  <si>
    <t>AGILE</t>
  </si>
  <si>
    <t>Sprint de livraison</t>
  </si>
  <si>
    <t>RL management</t>
  </si>
  <si>
    <t>tfin imputation</t>
  </si>
  <si>
    <t>Jours fériés</t>
  </si>
  <si>
    <t>Contrôle ligne</t>
  </si>
  <si>
    <t>Story</t>
  </si>
  <si>
    <t>Intitulé</t>
  </si>
  <si>
    <t>ID</t>
  </si>
  <si>
    <t>Données d'entrées</t>
  </si>
  <si>
    <t>Critères d'acceptations des entrants</t>
  </si>
  <si>
    <t>Travaux à réaliser</t>
  </si>
  <si>
    <t>Données de sorties</t>
  </si>
  <si>
    <t>Conditions d'acceptation</t>
  </si>
  <si>
    <t>Critères de complexité</t>
  </si>
  <si>
    <t>Exigences spécifique</t>
  </si>
  <si>
    <t>Réalisation d'une User Story</t>
  </si>
  <si>
    <t>- Détail des activités à réaliser
- Liste des livrables attendu et critères d’acceptation associés
- Chiffrage en points</t>
  </si>
  <si>
    <t>Selon la description de la User Story</t>
  </si>
  <si>
    <t>- Le chiffrage est réalisé à partir de la description de la User Story
- Le chiffrage est convergé entre ALTEN et THALES</t>
  </si>
  <si>
    <t>N/A</t>
  </si>
  <si>
    <t>US</t>
  </si>
  <si>
    <t>Réalisation d'une story</t>
  </si>
  <si>
    <t>- Backlog JIRA :
  o A chaque fin de sprint : le bilan produit dans les planches de la démo recense bien la liste des Stories produites dans l’itération
  o A chaque fin de release : la SRS qui recueille la liste des User Stories a été revue et approuvée.
- Source de la couche PROT FO3D en GCONF (GIT / Bitbucket) après tests natifs :
  o Revue de code réalisée par le Sous-Traitant avec participation du Responsable d’activité THALES, remarques prises en compte et actions closes.
  o Code disponible dans l’espace de GCONF THALES et tests natifs OK
- Binaire de la couche PROT FO3D en GCONF Artifactory après tests natifs et intégration sur cible :
  o Binaire labellisé dans Artifactory
  o Tests natif OK
- Tests de la couche PROT FO3D en GCONF GIT/BitBucket après tests natifs et tests cibles :
  o Base de tests de non-régression mise à jour. Résultats de tests produits et disponibles.  L’ensemble labellisé sous GIT/BitBucket.
  o Les tests seront tous OK, sauf dérogation obtenue du Responsable d’activité THALES
- Sources, binaires et tests de la FO3D en GCONF GIT/BitBucket/Artifactory après  nonrégression et correction des faits techniques en natif et cible :
  o Code disponible dans l’espace de GCONF THALES. Revue de code réalisée par le Sous-Traitant avec participation du Responsable d’activité THALES, remarques prises en compte et actions closes. Binaire labellisé dans Artifactory
  o Base de tests de non-régression mise à jour. Résultats de tests produits et disponibles. L’ensemble labellisé sous GIT/BitBucket.
  o Les tests seront tous OK, sauf dérogation obtenue du Responsable d’activité THALES
- Documentation (SRS, SDD, STD, STR, VDD, SPS) et traçabilité à jour :
  o Documents mis à jour, prenant en compte les remarques des RPP et signés
- RPP des documents :
  o Kit de RPP bien complétés et indiquant clairement le statut pour chaque commentaire : comment il a été pris en compte. La prise en compte de chaque commentaire aura été vérifiée par son auteur.</t>
  </si>
  <si>
    <t>TS</t>
  </si>
  <si>
    <t>Story technique</t>
  </si>
  <si>
    <t>Intégration</t>
  </si>
  <si>
    <t>SUPPORT</t>
  </si>
  <si>
    <t>DevTropo_FORM</t>
  </si>
  <si>
    <t>MODEM_TROPO-1957</t>
  </si>
  <si>
    <t>MODEM_TROPO-0303</t>
  </si>
  <si>
    <t>K_LE MUT_2023</t>
  </si>
  <si>
    <t>2023-09</t>
  </si>
  <si>
    <t>MODEM_TROPO-0309</t>
  </si>
  <si>
    <t>2023-10</t>
  </si>
  <si>
    <t>Accepté</t>
  </si>
  <si>
    <t>Histo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</si>
</sst>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h&quot;"/>
    <numFmt numFmtId="165" formatCode="d/m;@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5" fillId="2" borderId="11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14" fontId="5" fillId="2" borderId="11" xfId="0" applyNumberFormat="1" applyFont="1" applyFill="1" applyBorder="1" applyAlignment="1" applyProtection="1">
      <alignment horizontal="center" vertical="center"/>
      <protection locked="0"/>
    </xf>
    <xf numFmtId="2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2" fontId="5" fillId="2" borderId="0" xfId="0" applyNumberFormat="1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3" fillId="4" borderId="0" xfId="0" applyFont="1" applyFill="1" applyAlignment="1" applyProtection="1">
      <alignment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6" fillId="6" borderId="3" xfId="0" applyFont="1" applyFill="1" applyBorder="1" applyAlignment="1" applyProtection="1">
      <alignment horizontal="center" vertical="center"/>
      <protection hidden="1"/>
    </xf>
    <xf numFmtId="0" fontId="6" fillId="2" borderId="1" xfId="0" applyFont="1" applyFill="1" applyBorder="1" applyAlignment="1" applyProtection="1">
      <alignment horizontal="left" vertical="center"/>
      <protection hidden="1"/>
    </xf>
    <xf numFmtId="0" fontId="6" fillId="2" borderId="4" xfId="0" applyFont="1" applyFill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left" vertical="center"/>
      <protection hidden="1"/>
    </xf>
    <xf numFmtId="0" fontId="6" fillId="2" borderId="2" xfId="0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Alignment="1" applyProtection="1">
      <alignment vertical="center"/>
      <protection hidden="1"/>
    </xf>
    <xf numFmtId="14" fontId="0" fillId="2" borderId="0" xfId="0" applyNumberFormat="1" applyFill="1" applyAlignment="1" applyProtection="1">
      <alignment horizontal="left" vertical="center"/>
      <protection hidden="1"/>
    </xf>
    <xf numFmtId="14" fontId="0" fillId="2" borderId="0" xfId="0" applyNumberFormat="1" applyFill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center" vertical="center"/>
      <protection hidden="1"/>
    </xf>
    <xf numFmtId="0" fontId="5" fillId="5" borderId="3" xfId="0" applyFont="1" applyFill="1" applyBorder="1" applyAlignment="1" applyProtection="1">
      <alignment horizontal="center" vertical="center"/>
      <protection hidden="1"/>
    </xf>
    <xf numFmtId="0" fontId="7" fillId="5" borderId="0" xfId="0" applyFont="1" applyFill="1" applyAlignment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4" fillId="7" borderId="6" xfId="0" applyFont="1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vertical="center"/>
      <protection hidden="1"/>
    </xf>
    <xf numFmtId="0" fontId="0" fillId="7" borderId="7" xfId="0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horizontal="left" vertical="center"/>
      <protection hidden="1"/>
    </xf>
    <xf numFmtId="14" fontId="0" fillId="7" borderId="7" xfId="0" applyNumberFormat="1" applyFill="1" applyBorder="1" applyAlignment="1" applyProtection="1">
      <alignment vertical="center"/>
      <protection hidden="1"/>
    </xf>
    <xf numFmtId="14" fontId="0" fillId="7" borderId="8" xfId="0" applyNumberFormat="1" applyFill="1" applyBorder="1" applyAlignment="1" applyProtection="1">
      <alignment vertical="center"/>
      <protection hidden="1"/>
    </xf>
    <xf numFmtId="0" fontId="2" fillId="8" borderId="6" xfId="0" applyFont="1" applyFill="1" applyBorder="1" applyAlignment="1" applyProtection="1">
      <alignment vertical="center"/>
      <protection hidden="1"/>
    </xf>
    <xf numFmtId="14" fontId="0" fillId="8" borderId="7" xfId="0" applyNumberFormat="1" applyFill="1" applyBorder="1" applyAlignment="1" applyProtection="1">
      <alignment vertical="center"/>
      <protection hidden="1"/>
    </xf>
    <xf numFmtId="0" fontId="0" fillId="8" borderId="7" xfId="0" applyFill="1" applyBorder="1" applyAlignment="1" applyProtection="1">
      <alignment vertical="center"/>
      <protection hidden="1"/>
    </xf>
    <xf numFmtId="0" fontId="0" fillId="8" borderId="8" xfId="0" applyFill="1" applyBorder="1" applyAlignment="1" applyProtection="1">
      <alignment horizontal="center" vertical="center"/>
      <protection hidden="1"/>
    </xf>
    <xf numFmtId="0" fontId="0" fillId="7" borderId="8" xfId="0" applyFill="1" applyBorder="1" applyAlignment="1" applyProtection="1">
      <alignment vertical="center"/>
      <protection hidden="1"/>
    </xf>
    <xf numFmtId="0" fontId="3" fillId="2" borderId="9" xfId="0" applyFont="1" applyFill="1" applyBorder="1" applyAlignment="1" applyProtection="1">
      <alignment horizontal="center" vertical="center"/>
      <protection hidden="1"/>
    </xf>
    <xf numFmtId="0" fontId="5" fillId="2" borderId="10" xfId="0" applyFont="1" applyFill="1" applyBorder="1" applyAlignment="1" applyProtection="1">
      <alignment vertical="center"/>
      <protection hidden="1"/>
    </xf>
    <xf numFmtId="0" fontId="5" fillId="2" borderId="11" xfId="0" applyFont="1" applyFill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7" fillId="2" borderId="13" xfId="0" applyFont="1" applyFill="1" applyBorder="1" applyAlignment="1" applyProtection="1">
      <alignment horizontal="center" vertical="center" wrapText="1"/>
      <protection hidden="1"/>
    </xf>
    <xf numFmtId="0" fontId="7" fillId="2" borderId="14" xfId="0" applyFont="1" applyFill="1" applyBorder="1" applyAlignment="1" applyProtection="1">
      <alignment horizontal="center" vertical="center" wrapText="1"/>
      <protection hidden="1"/>
    </xf>
    <xf numFmtId="0" fontId="8" fillId="9" borderId="15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 wrapText="1"/>
      <protection hidden="1"/>
    </xf>
    <xf numFmtId="0" fontId="8" fillId="9" borderId="16" xfId="0" applyFont="1" applyFill="1" applyBorder="1" applyAlignment="1" applyProtection="1">
      <alignment horizontal="center" vertical="center"/>
      <protection hidden="1"/>
    </xf>
    <xf numFmtId="0" fontId="8" fillId="10" borderId="16" xfId="0" applyFont="1" applyFill="1" applyBorder="1" applyAlignment="1" applyProtection="1">
      <alignment horizontal="center" vertical="center" wrapText="1"/>
      <protection hidden="1"/>
    </xf>
    <xf numFmtId="0" fontId="8" fillId="10" borderId="16" xfId="0" quotePrefix="1" applyFont="1" applyFill="1" applyBorder="1" applyAlignment="1" applyProtection="1">
      <alignment horizontal="center" vertical="center" wrapText="1"/>
      <protection hidden="1"/>
    </xf>
    <xf numFmtId="14" fontId="8" fillId="10" borderId="16" xfId="0" quotePrefix="1" applyNumberFormat="1" applyFont="1" applyFill="1" applyBorder="1" applyAlignment="1" applyProtection="1">
      <alignment horizontal="center" vertical="center" wrapText="1"/>
      <protection hidden="1"/>
    </xf>
    <xf numFmtId="14" fontId="8" fillId="10" borderId="17" xfId="0" quotePrefix="1" applyNumberFormat="1" applyFont="1" applyFill="1" applyBorder="1" applyAlignment="1" applyProtection="1">
      <alignment horizontal="center" vertical="center" wrapText="1"/>
      <protection hidden="1"/>
    </xf>
    <xf numFmtId="0" fontId="8" fillId="11" borderId="18" xfId="0" applyFont="1" applyFill="1" applyBorder="1" applyAlignment="1" applyProtection="1">
      <alignment horizontal="center" vertical="center" wrapText="1"/>
      <protection hidden="1"/>
    </xf>
    <xf numFmtId="14" fontId="8" fillId="11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1" borderId="16" xfId="0" applyFont="1" applyFill="1" applyBorder="1" applyAlignment="1" applyProtection="1">
      <alignment horizontal="center" vertical="center" wrapText="1"/>
      <protection hidden="1"/>
    </xf>
    <xf numFmtId="14" fontId="8" fillId="10" borderId="16" xfId="0" applyNumberFormat="1" applyFont="1" applyFill="1" applyBorder="1" applyAlignment="1" applyProtection="1">
      <alignment horizontal="center" vertical="center" wrapText="1"/>
      <protection hidden="1"/>
    </xf>
    <xf numFmtId="0" fontId="8" fillId="10" borderId="17" xfId="0" applyFont="1" applyFill="1" applyBorder="1" applyAlignment="1" applyProtection="1">
      <alignment horizontal="center" vertical="center" wrapText="1"/>
      <protection hidden="1"/>
    </xf>
    <xf numFmtId="0" fontId="8" fillId="2" borderId="19" xfId="0" applyFont="1" applyFill="1" applyBorder="1" applyAlignment="1" applyProtection="1">
      <alignment horizontal="center" vertical="center" wrapText="1"/>
      <protection hidden="1"/>
    </xf>
    <xf numFmtId="0" fontId="5" fillId="2" borderId="19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 applyAlignment="1" applyProtection="1">
      <alignment horizontal="center" vertical="center" wrapText="1"/>
      <protection hidden="1"/>
    </xf>
    <xf numFmtId="0" fontId="8" fillId="3" borderId="18" xfId="0" applyFont="1" applyFill="1" applyBorder="1" applyAlignment="1" applyProtection="1">
      <alignment horizontal="center" vertical="center" wrapText="1"/>
      <protection hidden="1"/>
    </xf>
    <xf numFmtId="0" fontId="8" fillId="3" borderId="20" xfId="0" applyFont="1" applyFill="1" applyBorder="1" applyAlignment="1" applyProtection="1">
      <alignment horizontal="center" vertical="center" wrapText="1"/>
      <protection hidden="1"/>
    </xf>
    <xf numFmtId="0" fontId="6" fillId="5" borderId="3" xfId="0" applyFont="1" applyFill="1" applyBorder="1" applyAlignment="1" applyProtection="1">
      <alignment horizontal="center" vertical="center" wrapText="1"/>
      <protection hidden="1"/>
    </xf>
    <xf numFmtId="2" fontId="6" fillId="5" borderId="3" xfId="0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0" applyFont="1" applyFill="1" applyBorder="1" applyAlignment="1" applyProtection="1">
      <alignment horizontal="center" vertical="center" textRotation="90" wrapText="1"/>
      <protection hidden="1"/>
    </xf>
    <xf numFmtId="165" fontId="5" fillId="3" borderId="3" xfId="0" applyNumberFormat="1" applyFont="1" applyFill="1" applyBorder="1" applyAlignment="1" applyProtection="1">
      <alignment horizontal="center" vertical="center" textRotation="90" wrapText="1"/>
      <protection hidden="1"/>
    </xf>
    <xf numFmtId="165" fontId="5" fillId="5" borderId="3" xfId="0" applyNumberFormat="1" applyFont="1" applyFill="1" applyBorder="1" applyAlignment="1" applyProtection="1">
      <alignment horizontal="center" vertical="center" textRotation="90" wrapText="1"/>
      <protection hidden="1"/>
    </xf>
    <xf numFmtId="0" fontId="5" fillId="5" borderId="3" xfId="0" applyFont="1" applyFill="1" applyBorder="1" applyAlignment="1" applyProtection="1">
      <alignment horizontal="center" vertical="center" wrapText="1"/>
      <protection hidden="1"/>
    </xf>
    <xf numFmtId="0" fontId="5" fillId="9" borderId="3" xfId="0" applyFont="1" applyFill="1" applyBorder="1" applyAlignment="1" applyProtection="1">
      <alignment horizontal="center" vertical="center" wrapText="1"/>
      <protection hidden="1"/>
    </xf>
    <xf numFmtId="0" fontId="5" fillId="11" borderId="3" xfId="0" applyFont="1" applyFill="1" applyBorder="1" applyAlignment="1" applyProtection="1">
      <alignment horizontal="center" vertical="center" wrapText="1"/>
      <protection hidden="1"/>
    </xf>
    <xf numFmtId="0" fontId="5" fillId="4" borderId="3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vertical="center"/>
      <protection hidden="1"/>
    </xf>
    <xf numFmtId="0" fontId="5" fillId="2" borderId="21" xfId="0" applyFont="1" applyFill="1" applyBorder="1" applyAlignment="1" applyProtection="1">
      <alignment vertical="center"/>
      <protection hidden="1"/>
    </xf>
    <xf numFmtId="164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center" vertical="center"/>
      <protection hidden="1"/>
    </xf>
    <xf numFmtId="0" fontId="5" fillId="2" borderId="22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horizontal="center" vertical="center"/>
      <protection hidden="1"/>
    </xf>
    <xf numFmtId="0" fontId="5" fillId="2" borderId="23" xfId="0" applyFont="1" applyFill="1" applyBorder="1" applyAlignment="1" applyProtection="1">
      <alignment vertical="center"/>
      <protection hidden="1"/>
    </xf>
    <xf numFmtId="1" fontId="5" fillId="2" borderId="21" xfId="0" applyNumberFormat="1" applyFont="1" applyFill="1" applyBorder="1" applyAlignment="1" applyProtection="1">
      <alignment horizontal="center" vertical="center"/>
      <protection hidden="1"/>
    </xf>
    <xf numFmtId="9" fontId="5" fillId="2" borderId="24" xfId="1" applyFont="1" applyFill="1" applyBorder="1" applyAlignment="1" applyProtection="1">
      <alignment horizontal="center" vertical="center"/>
      <protection hidden="1"/>
    </xf>
    <xf numFmtId="9" fontId="5" fillId="2" borderId="11" xfId="1" applyFont="1" applyFill="1" applyBorder="1" applyAlignment="1" applyProtection="1">
      <alignment horizontal="center" vertical="center"/>
      <protection hidden="1"/>
    </xf>
    <xf numFmtId="2" fontId="5" fillId="2" borderId="11" xfId="0" applyNumberFormat="1" applyFont="1" applyFill="1" applyBorder="1" applyAlignment="1" applyProtection="1">
      <alignment horizontal="center" vertical="center"/>
      <protection hidden="1"/>
    </xf>
    <xf numFmtId="14" fontId="5" fillId="2" borderId="11" xfId="0" applyNumberFormat="1" applyFont="1" applyFill="1" applyBorder="1" applyAlignment="1" applyProtection="1">
      <alignment horizontal="left" vertical="center"/>
      <protection locked="0"/>
    </xf>
    <xf numFmtId="14" fontId="5" fillId="2" borderId="22" xfId="0" applyNumberFormat="1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9" fontId="5" fillId="2" borderId="22" xfId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14" fontId="0" fillId="2" borderId="0" xfId="0" applyNumberFormat="1" applyFill="1" applyAlignment="1" applyProtection="1">
      <alignment horizontal="left" vertical="center"/>
      <protection locked="0"/>
    </xf>
    <xf numFmtId="1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8" fillId="12" borderId="17" xfId="0" quotePrefix="1" applyFont="1" applyFill="1" applyBorder="1" applyAlignment="1" applyProtection="1">
      <alignment horizontal="center" vertical="center" wrapText="1"/>
      <protection hidden="1"/>
    </xf>
    <xf numFmtId="0" fontId="12" fillId="4" borderId="0" xfId="0" applyFont="1" applyFill="1" applyProtection="1">
      <protection hidden="1"/>
    </xf>
    <xf numFmtId="0" fontId="0" fillId="0" borderId="0" xfId="0" applyProtection="1">
      <protection hidden="1"/>
    </xf>
    <xf numFmtId="0" fontId="3" fillId="4" borderId="0" xfId="0" applyFont="1" applyFill="1" applyProtection="1">
      <protection hidden="1"/>
    </xf>
    <xf numFmtId="0" fontId="0" fillId="0" borderId="0" xfId="0" quotePrefix="1" applyAlignment="1" applyProtection="1">
      <alignment wrapText="1"/>
      <protection hidden="1"/>
    </xf>
    <xf numFmtId="0" fontId="3" fillId="0" borderId="0" xfId="0" applyFont="1" applyProtection="1">
      <protection hidden="1"/>
    </xf>
    <xf numFmtId="0" fontId="0" fillId="2" borderId="0" xfId="0" applyFill="1" applyProtection="1">
      <protection hidden="1"/>
    </xf>
    <xf numFmtId="2" fontId="0" fillId="2" borderId="0" xfId="0" quotePrefix="1" applyNumberFormat="1" applyFill="1" applyAlignment="1" applyProtection="1">
      <alignment horizontal="center"/>
      <protection hidden="1"/>
    </xf>
    <xf numFmtId="14" fontId="0" fillId="2" borderId="0" xfId="0" applyNumberFormat="1" applyFill="1" applyProtection="1">
      <protection hidden="1"/>
    </xf>
    <xf numFmtId="164" fontId="0" fillId="2" borderId="0" xfId="0" quotePrefix="1" applyNumberFormat="1" applyFill="1" applyAlignment="1" applyProtection="1">
      <alignment horizontal="center"/>
      <protection hidden="1"/>
    </xf>
    <xf numFmtId="0" fontId="0" fillId="13" borderId="0" xfId="0" applyFill="1" applyProtection="1">
      <protection hidden="1"/>
    </xf>
    <xf numFmtId="164" fontId="0" fillId="13" borderId="0" xfId="0" quotePrefix="1" applyNumberFormat="1" applyFill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0" fillId="2" borderId="0" xfId="0" applyFill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2" borderId="0" xfId="0" applyFill="1" applyAlignment="1" applyProtection="1">
      <alignment wrapText="1"/>
      <protection hidden="1"/>
    </xf>
    <xf numFmtId="166" fontId="5" fillId="2" borderId="11" xfId="0" applyNumberFormat="1" applyFont="1" applyFill="1" applyBorder="1" applyAlignment="1" applyProtection="1">
      <alignment horizontal="center" vertical="center"/>
      <protection locked="0"/>
    </xf>
    <xf numFmtId="1" fontId="5" fillId="2" borderId="24" xfId="0" applyNumberFormat="1" applyFont="1" applyFill="1" applyBorder="1" applyAlignment="1" applyProtection="1">
      <alignment horizontal="center" vertical="center"/>
      <protection hidden="1"/>
    </xf>
    <xf numFmtId="0" fontId="14" fillId="14" borderId="3" xfId="0" applyFont="1" applyFill="1" applyBorder="1" applyAlignment="1">
      <alignment horizontal="left" vertical="center"/>
    </xf>
    <xf numFmtId="0" fontId="14" fillId="14" borderId="3" xfId="0" applyFont="1" applyFill="1" applyBorder="1" applyAlignment="1">
      <alignment vertical="center"/>
    </xf>
    <xf numFmtId="0" fontId="5" fillId="2" borderId="21" xfId="0" applyFont="1" applyFill="1" applyBorder="1"/>
    <xf numFmtId="14" fontId="5" fillId="2" borderId="11" xfId="0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6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9E7A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92D050"/>
      </font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protection locked="1" hidden="1"/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3" defaultTableStyle="TableStyleMedium2" defaultPivotStyle="PivotStyleLight16">
    <tableStyle name="Style de tableau 1" pivot="0" count="1" xr9:uid="{00000000-0011-0000-FFFF-FFFF00000000}">
      <tableStyleElement type="firstColumnStripe" dxfId="62"/>
    </tableStyle>
    <tableStyle name="Style de tableau 2" pivot="0" count="1" xr9:uid="{00000000-0011-0000-FFFF-FFFF01000000}">
      <tableStyleElement type="firstColumnStripe" dxfId="61"/>
    </tableStyle>
    <tableStyle name="Style de tableau 3" pivot="0" count="1" xr9:uid="{00000000-0011-0000-FFFF-FFFF02000000}">
      <tableStyleElement type="firstColumnStripe" dxfId="60"/>
    </tableStyle>
  </tableStyles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B9" totalsRowShown="0" headerRowDxfId="59" dataDxfId="58">
  <autoFilter ref="A1:B9" xr:uid="{00000000-0009-0000-0100-000005000000}"/>
  <tableColumns count="2">
    <tableColumn id="1" xr3:uid="{00000000-0010-0000-0000-000001000000}" name="ID" dataDxfId="57"/>
    <tableColumn id="2" xr3:uid="{00000000-0010-0000-0000-000002000000}" name="Story" dataDxfId="56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_UO" displayName="T_UO" ref="A3:D7" totalsRowShown="0" headerRowDxfId="55" dataDxfId="54">
  <autoFilter ref="A3:D7" xr:uid="{00000000-0009-0000-0100-000001000000}"/>
  <tableColumns count="4">
    <tableColumn id="1" xr3:uid="{00000000-0010-0000-0100-000001000000}" name="Type" dataDxfId="53"/>
    <tableColumn id="2" xr3:uid="{00000000-0010-0000-0100-000002000000}" name="Activité" dataDxfId="52"/>
    <tableColumn id="3" xr3:uid="{00000000-0010-0000-0100-000003000000}" name="Engagement" dataDxfId="51"/>
    <tableColumn id="4" xr3:uid="{00000000-0010-0000-0100-000004000000}" name="Charge allouée (j)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_STATUT" displayName="T_STATUT" ref="F3:F9" totalsRowShown="0" headerRowDxfId="49" dataDxfId="48">
  <autoFilter ref="F3:F9" xr:uid="{00000000-0009-0000-0100-000002000000}"/>
  <tableColumns count="1">
    <tableColumn id="1" xr3:uid="{00000000-0010-0000-0200-000001000000}" name="Liste statut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_CATEGORIE" displayName="T_CATEGORIE" ref="H3:H20" totalsRowShown="0" headerRowDxfId="46" dataDxfId="45">
  <autoFilter ref="H3:H20" xr:uid="{00000000-0009-0000-0100-000003000000}"/>
  <tableColumns count="1">
    <tableColumn id="1" xr3:uid="{00000000-0010-0000-0300-000001000000}" name="Catégorie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_Ferie" displayName="T_Ferie" ref="J3:J16" totalsRowShown="0" headerRowDxfId="43" dataDxfId="42">
  <autoFilter ref="J3:J16" xr:uid="{00000000-0009-0000-0100-000004000000}"/>
  <tableColumns count="1">
    <tableColumn id="1" xr3:uid="{00000000-0010-0000-0400-000001000000}" name="Jours fériés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9"/>
  <sheetViews>
    <sheetView workbookViewId="0">
      <selection activeCell="B16" sqref="B16"/>
    </sheetView>
  </sheetViews>
  <sheetFormatPr baseColWidth="10" defaultColWidth="11.42578125" defaultRowHeight="15" x14ac:dyDescent="0.25"/>
  <cols>
    <col min="1" max="1" width="33.140625" style="104" bestFit="1" customWidth="1"/>
    <col min="2" max="2" width="177.42578125" style="104" customWidth="1"/>
    <col min="3" max="16384" width="11.42578125" style="104"/>
  </cols>
  <sheetData>
    <row r="1" spans="1:2" x14ac:dyDescent="0.25">
      <c r="A1" s="103" t="s">
        <v>89</v>
      </c>
      <c r="B1" s="103" t="s">
        <v>87</v>
      </c>
    </row>
    <row r="2" spans="1:2" x14ac:dyDescent="0.25">
      <c r="A2" s="105" t="s">
        <v>88</v>
      </c>
      <c r="B2" s="104" t="s">
        <v>97</v>
      </c>
    </row>
    <row r="3" spans="1:2" ht="45" x14ac:dyDescent="0.25">
      <c r="A3" s="105" t="s">
        <v>90</v>
      </c>
      <c r="B3" s="106" t="s">
        <v>98</v>
      </c>
    </row>
    <row r="4" spans="1:2" ht="30" x14ac:dyDescent="0.25">
      <c r="A4" s="105" t="s">
        <v>91</v>
      </c>
      <c r="B4" s="106" t="s">
        <v>100</v>
      </c>
    </row>
    <row r="5" spans="1:2" x14ac:dyDescent="0.25">
      <c r="A5" s="105" t="s">
        <v>92</v>
      </c>
      <c r="B5" s="104" t="s">
        <v>99</v>
      </c>
    </row>
    <row r="6" spans="1:2" x14ac:dyDescent="0.25">
      <c r="A6" s="105" t="s">
        <v>93</v>
      </c>
      <c r="B6" s="104" t="s">
        <v>99</v>
      </c>
    </row>
    <row r="7" spans="1:2" ht="330" x14ac:dyDescent="0.25">
      <c r="A7" s="105" t="s">
        <v>94</v>
      </c>
      <c r="B7" s="106" t="s">
        <v>104</v>
      </c>
    </row>
    <row r="8" spans="1:2" x14ac:dyDescent="0.25">
      <c r="A8" s="105" t="s">
        <v>95</v>
      </c>
      <c r="B8" s="104" t="s">
        <v>101</v>
      </c>
    </row>
    <row r="9" spans="1:2" x14ac:dyDescent="0.25">
      <c r="A9" s="105" t="s">
        <v>96</v>
      </c>
      <c r="B9" s="104" t="s">
        <v>101</v>
      </c>
    </row>
  </sheetData>
  <sheetProtection algorithmName="SHA-512" hashValue="dM/02zSOSr/sU4q89LX9WpOUVrmhTrr0o3Oj+BTQQfJN5GK065gk62H95MWMVGihlV+cfJbfxoYgUZcuufK5zA==" saltValue="4sdeoeZv9XxosiuajE6nBA==" spinCount="100000" sheet="1" objects="1" scenarios="1"/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3:J125"/>
  <sheetViews>
    <sheetView zoomScale="85" zoomScaleNormal="85" workbookViewId="0">
      <selection activeCell="D19" sqref="D19"/>
    </sheetView>
  </sheetViews>
  <sheetFormatPr baseColWidth="10" defaultColWidth="11.42578125" defaultRowHeight="15" x14ac:dyDescent="0.25"/>
  <cols>
    <col min="1" max="1" width="25.5703125" style="108" bestFit="1" customWidth="1"/>
    <col min="2" max="3" width="35.5703125" style="108" customWidth="1"/>
    <col min="4" max="4" width="20.140625" style="108" bestFit="1" customWidth="1"/>
    <col min="5" max="5" width="20.140625" style="108" customWidth="1"/>
    <col min="6" max="6" width="20.140625" style="108" bestFit="1" customWidth="1"/>
    <col min="7" max="7" width="24" style="108" bestFit="1" customWidth="1"/>
    <col min="8" max="8" width="47.5703125" style="108" customWidth="1"/>
    <col min="9" max="9" width="11.42578125" style="108"/>
    <col min="10" max="10" width="13.42578125" style="108" bestFit="1" customWidth="1"/>
    <col min="11" max="16384" width="11.42578125" style="108"/>
  </cols>
  <sheetData>
    <row r="3" spans="1:10" x14ac:dyDescent="0.25">
      <c r="A3" s="105" t="s">
        <v>28</v>
      </c>
      <c r="B3" s="105" t="s">
        <v>55</v>
      </c>
      <c r="C3" s="105" t="s">
        <v>56</v>
      </c>
      <c r="D3" s="105" t="s">
        <v>57</v>
      </c>
      <c r="E3" s="107"/>
      <c r="F3" s="105" t="s">
        <v>58</v>
      </c>
      <c r="H3" s="105" t="s">
        <v>29</v>
      </c>
      <c r="J3" s="105" t="s">
        <v>85</v>
      </c>
    </row>
    <row r="4" spans="1:10" x14ac:dyDescent="0.25">
      <c r="A4" s="108" t="s">
        <v>81</v>
      </c>
      <c r="B4" s="108" t="s">
        <v>80</v>
      </c>
      <c r="C4" s="108" t="s">
        <v>65</v>
      </c>
      <c r="D4" s="109">
        <v>1</v>
      </c>
      <c r="E4" s="109"/>
      <c r="F4" s="108" t="s">
        <v>59</v>
      </c>
      <c r="H4" s="108" t="s">
        <v>51</v>
      </c>
      <c r="J4" s="110">
        <v>44927</v>
      </c>
    </row>
    <row r="5" spans="1:10" x14ac:dyDescent="0.25">
      <c r="A5" s="108" t="s">
        <v>102</v>
      </c>
      <c r="B5" s="108" t="s">
        <v>103</v>
      </c>
      <c r="C5" s="108" t="s">
        <v>68</v>
      </c>
      <c r="D5" s="109">
        <v>1.6</v>
      </c>
      <c r="E5" s="109"/>
      <c r="F5" s="108" t="s">
        <v>60</v>
      </c>
      <c r="H5" s="108" t="s">
        <v>54</v>
      </c>
      <c r="J5" s="110">
        <v>45025</v>
      </c>
    </row>
    <row r="6" spans="1:10" x14ac:dyDescent="0.25">
      <c r="A6" s="108" t="s">
        <v>108</v>
      </c>
      <c r="B6" s="108" t="s">
        <v>64</v>
      </c>
      <c r="C6" s="108" t="s">
        <v>65</v>
      </c>
      <c r="D6" s="109">
        <v>1</v>
      </c>
      <c r="E6" s="109"/>
      <c r="F6" s="108" t="s">
        <v>61</v>
      </c>
      <c r="H6" s="108" t="s">
        <v>69</v>
      </c>
      <c r="J6" s="110">
        <v>45026</v>
      </c>
    </row>
    <row r="7" spans="1:10" x14ac:dyDescent="0.25">
      <c r="A7" s="108" t="s">
        <v>105</v>
      </c>
      <c r="B7" s="108" t="s">
        <v>106</v>
      </c>
      <c r="C7" s="108" t="s">
        <v>65</v>
      </c>
      <c r="D7" s="109">
        <v>1</v>
      </c>
      <c r="E7" s="109"/>
      <c r="F7" s="108" t="s">
        <v>62</v>
      </c>
      <c r="H7" s="108" t="s">
        <v>70</v>
      </c>
      <c r="J7" s="110">
        <v>45047</v>
      </c>
    </row>
    <row r="8" spans="1:10" x14ac:dyDescent="0.25">
      <c r="D8" s="109"/>
      <c r="E8" s="109"/>
      <c r="F8" s="108" t="s">
        <v>63</v>
      </c>
      <c r="H8" s="108" t="s">
        <v>71</v>
      </c>
      <c r="J8" s="110">
        <v>45054</v>
      </c>
    </row>
    <row r="9" spans="1:10" x14ac:dyDescent="0.25">
      <c r="D9" s="109"/>
      <c r="E9" s="109"/>
      <c r="F9" s="108" t="s">
        <v>66</v>
      </c>
      <c r="H9" s="108" t="s">
        <v>72</v>
      </c>
      <c r="J9" s="110">
        <v>45064</v>
      </c>
    </row>
    <row r="10" spans="1:10" x14ac:dyDescent="0.25">
      <c r="D10" s="109"/>
      <c r="E10" s="109"/>
      <c r="F10" s="108" t="s">
        <v>67</v>
      </c>
      <c r="H10" s="108" t="s">
        <v>73</v>
      </c>
      <c r="J10" s="110">
        <v>45074</v>
      </c>
    </row>
    <row r="11" spans="1:10" x14ac:dyDescent="0.25">
      <c r="D11" s="109"/>
      <c r="E11" s="109"/>
      <c r="H11" s="108" t="s">
        <v>74</v>
      </c>
      <c r="J11" s="110">
        <v>45075</v>
      </c>
    </row>
    <row r="12" spans="1:10" x14ac:dyDescent="0.25">
      <c r="D12" s="109"/>
      <c r="E12" s="109"/>
      <c r="H12" s="108" t="s">
        <v>75</v>
      </c>
      <c r="J12" s="110">
        <v>45121</v>
      </c>
    </row>
    <row r="13" spans="1:10" x14ac:dyDescent="0.25">
      <c r="D13" s="109"/>
      <c r="E13" s="111"/>
      <c r="H13" s="108" t="s">
        <v>76</v>
      </c>
      <c r="J13" s="110">
        <v>45153</v>
      </c>
    </row>
    <row r="14" spans="1:10" x14ac:dyDescent="0.25">
      <c r="D14" s="111"/>
      <c r="E14" s="111"/>
      <c r="H14" s="108" t="s">
        <v>77</v>
      </c>
      <c r="J14" s="110">
        <v>45231</v>
      </c>
    </row>
    <row r="15" spans="1:10" x14ac:dyDescent="0.25">
      <c r="D15" s="111"/>
      <c r="E15" s="111"/>
      <c r="H15" s="108" t="s">
        <v>52</v>
      </c>
      <c r="J15" s="110">
        <v>45241</v>
      </c>
    </row>
    <row r="16" spans="1:10" x14ac:dyDescent="0.25">
      <c r="D16" s="111"/>
      <c r="E16" s="111"/>
      <c r="H16" s="108" t="s">
        <v>53</v>
      </c>
      <c r="J16" s="110">
        <v>45285</v>
      </c>
    </row>
    <row r="17" spans="4:8" x14ac:dyDescent="0.25">
      <c r="D17" s="111"/>
      <c r="E17" s="111"/>
      <c r="H17" s="108" t="s">
        <v>78</v>
      </c>
    </row>
    <row r="18" spans="4:8" x14ac:dyDescent="0.25">
      <c r="D18" s="111"/>
      <c r="E18" s="111"/>
      <c r="H18" s="108" t="s">
        <v>83</v>
      </c>
    </row>
    <row r="19" spans="4:8" x14ac:dyDescent="0.25">
      <c r="D19" s="111"/>
      <c r="E19" s="111"/>
      <c r="H19" s="108" t="s">
        <v>79</v>
      </c>
    </row>
    <row r="20" spans="4:8" x14ac:dyDescent="0.25">
      <c r="D20" s="111"/>
      <c r="E20" s="111"/>
      <c r="H20" s="108" t="s">
        <v>107</v>
      </c>
    </row>
    <row r="21" spans="4:8" x14ac:dyDescent="0.25">
      <c r="D21" s="111"/>
      <c r="E21" s="111"/>
    </row>
    <row r="22" spans="4:8" x14ac:dyDescent="0.25">
      <c r="D22" s="111"/>
      <c r="E22" s="111"/>
    </row>
    <row r="23" spans="4:8" x14ac:dyDescent="0.25">
      <c r="D23" s="111"/>
      <c r="E23" s="111"/>
      <c r="H23" s="119"/>
    </row>
    <row r="24" spans="4:8" x14ac:dyDescent="0.25">
      <c r="D24" s="111"/>
      <c r="E24" s="111"/>
    </row>
    <row r="25" spans="4:8" x14ac:dyDescent="0.25">
      <c r="D25" s="111"/>
      <c r="E25" s="111"/>
    </row>
    <row r="26" spans="4:8" x14ac:dyDescent="0.25">
      <c r="D26" s="111"/>
      <c r="E26" s="111"/>
    </row>
    <row r="27" spans="4:8" x14ac:dyDescent="0.25">
      <c r="D27" s="111"/>
      <c r="E27" s="111"/>
    </row>
    <row r="28" spans="4:8" x14ac:dyDescent="0.25">
      <c r="D28" s="111"/>
      <c r="E28" s="111"/>
    </row>
    <row r="29" spans="4:8" x14ac:dyDescent="0.25">
      <c r="D29" s="111"/>
      <c r="E29" s="111"/>
    </row>
    <row r="30" spans="4:8" x14ac:dyDescent="0.25">
      <c r="D30" s="111"/>
      <c r="E30" s="111"/>
    </row>
    <row r="31" spans="4:8" x14ac:dyDescent="0.25">
      <c r="D31" s="111"/>
      <c r="E31" s="111"/>
    </row>
    <row r="32" spans="4:8" x14ac:dyDescent="0.25">
      <c r="D32" s="111"/>
      <c r="E32" s="111"/>
    </row>
    <row r="33" spans="4:5" x14ac:dyDescent="0.25">
      <c r="D33" s="111"/>
      <c r="E33" s="111"/>
    </row>
    <row r="34" spans="4:5" x14ac:dyDescent="0.25">
      <c r="D34" s="111"/>
      <c r="E34" s="111"/>
    </row>
    <row r="35" spans="4:5" x14ac:dyDescent="0.25">
      <c r="D35" s="111"/>
      <c r="E35" s="111"/>
    </row>
    <row r="36" spans="4:5" x14ac:dyDescent="0.25">
      <c r="D36" s="111"/>
      <c r="E36" s="111"/>
    </row>
    <row r="37" spans="4:5" x14ac:dyDescent="0.25">
      <c r="D37" s="111"/>
      <c r="E37" s="111"/>
    </row>
    <row r="38" spans="4:5" x14ac:dyDescent="0.25">
      <c r="D38" s="111"/>
      <c r="E38" s="111"/>
    </row>
    <row r="39" spans="4:5" x14ac:dyDescent="0.25">
      <c r="D39" s="111"/>
      <c r="E39" s="111"/>
    </row>
    <row r="40" spans="4:5" x14ac:dyDescent="0.25">
      <c r="D40" s="111"/>
      <c r="E40" s="111"/>
    </row>
    <row r="41" spans="4:5" x14ac:dyDescent="0.25">
      <c r="D41" s="111"/>
      <c r="E41" s="111"/>
    </row>
    <row r="42" spans="4:5" x14ac:dyDescent="0.25">
      <c r="D42" s="111"/>
      <c r="E42" s="111"/>
    </row>
    <row r="43" spans="4:5" x14ac:dyDescent="0.25">
      <c r="D43" s="111"/>
      <c r="E43" s="111"/>
    </row>
    <row r="44" spans="4:5" x14ac:dyDescent="0.25">
      <c r="D44" s="111"/>
      <c r="E44" s="111"/>
    </row>
    <row r="45" spans="4:5" x14ac:dyDescent="0.25">
      <c r="D45" s="111"/>
      <c r="E45" s="111"/>
    </row>
    <row r="46" spans="4:5" x14ac:dyDescent="0.25">
      <c r="D46" s="111"/>
      <c r="E46" s="111"/>
    </row>
    <row r="47" spans="4:5" x14ac:dyDescent="0.25">
      <c r="D47" s="111"/>
      <c r="E47" s="111"/>
    </row>
    <row r="48" spans="4:5" x14ac:dyDescent="0.25">
      <c r="D48" s="111"/>
      <c r="E48" s="111"/>
    </row>
    <row r="49" spans="4:5" x14ac:dyDescent="0.25">
      <c r="D49" s="111"/>
      <c r="E49" s="111"/>
    </row>
    <row r="50" spans="4:5" x14ac:dyDescent="0.25">
      <c r="D50" s="111"/>
      <c r="E50" s="111"/>
    </row>
    <row r="51" spans="4:5" x14ac:dyDescent="0.25">
      <c r="D51" s="111"/>
      <c r="E51" s="111"/>
    </row>
    <row r="52" spans="4:5" x14ac:dyDescent="0.25">
      <c r="D52" s="111"/>
      <c r="E52" s="111"/>
    </row>
    <row r="53" spans="4:5" x14ac:dyDescent="0.25">
      <c r="D53" s="111"/>
      <c r="E53" s="111"/>
    </row>
    <row r="54" spans="4:5" x14ac:dyDescent="0.25">
      <c r="D54" s="111"/>
      <c r="E54" s="111"/>
    </row>
    <row r="55" spans="4:5" x14ac:dyDescent="0.25">
      <c r="D55" s="111"/>
      <c r="E55" s="111"/>
    </row>
    <row r="56" spans="4:5" x14ac:dyDescent="0.25">
      <c r="D56" s="111"/>
      <c r="E56" s="111"/>
    </row>
    <row r="57" spans="4:5" x14ac:dyDescent="0.25">
      <c r="D57" s="111"/>
      <c r="E57" s="111"/>
    </row>
    <row r="58" spans="4:5" x14ac:dyDescent="0.25">
      <c r="D58" s="111"/>
      <c r="E58" s="111"/>
    </row>
    <row r="59" spans="4:5" x14ac:dyDescent="0.25">
      <c r="D59" s="111"/>
      <c r="E59" s="111"/>
    </row>
    <row r="60" spans="4:5" x14ac:dyDescent="0.25">
      <c r="D60" s="111"/>
      <c r="E60" s="111"/>
    </row>
    <row r="61" spans="4:5" x14ac:dyDescent="0.25">
      <c r="D61" s="111"/>
      <c r="E61" s="111"/>
    </row>
    <row r="62" spans="4:5" x14ac:dyDescent="0.25">
      <c r="D62" s="111"/>
      <c r="E62" s="111"/>
    </row>
    <row r="63" spans="4:5" x14ac:dyDescent="0.25">
      <c r="D63" s="111"/>
      <c r="E63" s="111"/>
    </row>
    <row r="64" spans="4:5" x14ac:dyDescent="0.25">
      <c r="D64" s="111"/>
      <c r="E64" s="111"/>
    </row>
    <row r="65" spans="1:5" x14ac:dyDescent="0.25">
      <c r="D65" s="111"/>
      <c r="E65" s="111"/>
    </row>
    <row r="66" spans="1:5" x14ac:dyDescent="0.25">
      <c r="D66" s="111"/>
      <c r="E66" s="111"/>
    </row>
    <row r="67" spans="1:5" x14ac:dyDescent="0.25">
      <c r="D67" s="111"/>
      <c r="E67" s="111"/>
    </row>
    <row r="68" spans="1:5" x14ac:dyDescent="0.25">
      <c r="D68" s="111"/>
      <c r="E68" s="111"/>
    </row>
    <row r="69" spans="1:5" x14ac:dyDescent="0.25">
      <c r="D69" s="111"/>
      <c r="E69" s="111"/>
    </row>
    <row r="70" spans="1:5" x14ac:dyDescent="0.25">
      <c r="D70" s="111"/>
      <c r="E70" s="111"/>
    </row>
    <row r="71" spans="1:5" x14ac:dyDescent="0.25">
      <c r="D71" s="111"/>
      <c r="E71" s="111"/>
    </row>
    <row r="72" spans="1:5" x14ac:dyDescent="0.25">
      <c r="D72" s="111"/>
      <c r="E72" s="111"/>
    </row>
    <row r="73" spans="1:5" x14ac:dyDescent="0.25">
      <c r="D73" s="111"/>
      <c r="E73" s="111"/>
    </row>
    <row r="74" spans="1:5" x14ac:dyDescent="0.25">
      <c r="D74" s="111"/>
      <c r="E74" s="111"/>
    </row>
    <row r="75" spans="1:5" x14ac:dyDescent="0.25">
      <c r="D75" s="111"/>
      <c r="E75" s="111"/>
    </row>
    <row r="76" spans="1:5" x14ac:dyDescent="0.25">
      <c r="D76" s="111"/>
      <c r="E76" s="111"/>
    </row>
    <row r="77" spans="1:5" x14ac:dyDescent="0.25">
      <c r="D77" s="111"/>
      <c r="E77" s="111"/>
    </row>
    <row r="78" spans="1:5" x14ac:dyDescent="0.25">
      <c r="D78" s="111"/>
      <c r="E78" s="113"/>
    </row>
    <row r="79" spans="1:5" x14ac:dyDescent="0.25">
      <c r="A79" s="112"/>
      <c r="B79" s="112"/>
      <c r="C79" s="112"/>
      <c r="D79" s="113"/>
      <c r="E79" s="111"/>
    </row>
    <row r="80" spans="1:5" x14ac:dyDescent="0.25">
      <c r="D80" s="111"/>
      <c r="E80" s="111"/>
    </row>
    <row r="81" spans="4:5" x14ac:dyDescent="0.25">
      <c r="D81" s="111"/>
      <c r="E81" s="111"/>
    </row>
    <row r="82" spans="4:5" x14ac:dyDescent="0.25">
      <c r="D82" s="111"/>
    </row>
    <row r="125" spans="1:3" x14ac:dyDescent="0.25">
      <c r="A125" s="114"/>
      <c r="B125" s="114"/>
      <c r="C125" s="114"/>
    </row>
  </sheetData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2">
    <tabColor rgb="FF00B0F0"/>
  </sheetPr>
  <dimension ref="A1:DS1009"/>
  <sheetViews>
    <sheetView tabSelected="1" zoomScale="80" zoomScaleNormal="80" workbookViewId="0">
      <pane xSplit="14" ySplit="7" topLeftCell="O8" activePane="bottomRight" state="frozen"/>
      <selection pane="topRight" activeCell="O1" sqref="O1"/>
      <selection pane="bottomLeft" activeCell="A8" sqref="A8"/>
      <selection pane="bottomRight" activeCell="U21" sqref="U21"/>
    </sheetView>
  </sheetViews>
  <sheetFormatPr baseColWidth="10" defaultColWidth="11.42578125" defaultRowHeight="15" outlineLevelCol="1" x14ac:dyDescent="0.25"/>
  <cols>
    <col min="1" max="1" width="4" style="15" customWidth="1"/>
    <col min="2" max="2" width="22" style="9" customWidth="1"/>
    <col min="3" max="3" width="14" style="94" customWidth="1"/>
    <col min="4" max="4" width="32.140625" style="94" customWidth="1"/>
    <col min="5" max="5" width="30.5703125" style="94" customWidth="1"/>
    <col min="6" max="6" width="46.140625" style="95" bestFit="1" customWidth="1"/>
    <col min="7" max="7" width="16.42578125" style="95" customWidth="1"/>
    <col min="8" max="8" width="12.5703125" style="95" bestFit="1" customWidth="1"/>
    <col min="9" max="9" width="3.140625" style="94" hidden="1" customWidth="1"/>
    <col min="10" max="10" width="15.85546875" style="94" hidden="1" customWidth="1"/>
    <col min="11" max="11" width="3.85546875" style="96" hidden="1" customWidth="1"/>
    <col min="12" max="12" width="3.85546875" style="97" hidden="1" customWidth="1"/>
    <col min="13" max="13" width="3.85546875" style="98" hidden="1" customWidth="1"/>
    <col min="14" max="14" width="6.140625" style="98" hidden="1" customWidth="1"/>
    <col min="15" max="15" width="28.140625" style="94" customWidth="1" outlineLevel="1"/>
    <col min="16" max="16" width="9" style="98" customWidth="1" outlineLevel="1"/>
    <col min="17" max="17" width="8.85546875" style="98" customWidth="1" outlineLevel="1"/>
    <col min="18" max="18" width="13.140625" style="115" customWidth="1" outlineLevel="1"/>
    <col min="19" max="19" width="8.85546875" style="98" customWidth="1"/>
    <col min="20" max="20" width="15" style="99" hidden="1" customWidth="1"/>
    <col min="21" max="21" width="13.42578125" style="9" customWidth="1" outlineLevel="1"/>
    <col min="22" max="22" width="8.85546875" style="27" customWidth="1" outlineLevel="1"/>
    <col min="23" max="23" width="8.42578125" style="9" customWidth="1" outlineLevel="1"/>
    <col min="24" max="24" width="7.85546875" style="9" customWidth="1"/>
    <col min="25" max="25" width="8.140625" style="28" customWidth="1"/>
    <col min="26" max="26" width="2.85546875" style="9" customWidth="1"/>
    <col min="27" max="27" width="7.85546875" style="9" customWidth="1"/>
    <col min="28" max="28" width="7.85546875" style="9" hidden="1" customWidth="1"/>
    <col min="29" max="29" width="7.85546875" style="9" customWidth="1"/>
    <col min="30" max="30" width="8.5703125" style="9" customWidth="1"/>
    <col min="31" max="31" width="9.140625" style="13" customWidth="1"/>
    <col min="32" max="32" width="7.5703125" style="9" customWidth="1"/>
    <col min="33" max="33" width="11.85546875" style="100" customWidth="1"/>
    <col min="34" max="34" width="5.85546875" style="14" customWidth="1"/>
    <col min="35" max="35" width="3.7109375" style="100" customWidth="1"/>
    <col min="36" max="36" width="3.140625" style="100" customWidth="1"/>
    <col min="37" max="39" width="3.140625" style="94" customWidth="1"/>
    <col min="40" max="40" width="3.7109375" style="94" customWidth="1"/>
    <col min="41" max="61" width="3.140625" style="94" customWidth="1"/>
    <col min="62" max="86" width="3.140625" style="101" customWidth="1"/>
    <col min="87" max="87" width="3.42578125" style="9" customWidth="1"/>
    <col min="88" max="88" width="10.140625" style="14" customWidth="1"/>
    <col min="89" max="89" width="5.85546875" style="14" customWidth="1"/>
    <col min="90" max="90" width="12.42578125" style="14" customWidth="1"/>
    <col min="91" max="91" width="3.42578125" style="9" customWidth="1"/>
    <col min="92" max="105" width="5.85546875" style="14" customWidth="1"/>
    <col min="106" max="106" width="9" style="14" bestFit="1" customWidth="1"/>
    <col min="107" max="117" width="5.85546875" style="14" customWidth="1"/>
    <col min="118" max="118" width="4.42578125" style="14" bestFit="1" customWidth="1"/>
    <col min="119" max="119" width="5.140625" style="14" bestFit="1" customWidth="1"/>
    <col min="120" max="120" width="4.42578125" style="14" bestFit="1" customWidth="1"/>
    <col min="121" max="121" width="5.140625" style="14" bestFit="1" customWidth="1"/>
    <col min="122" max="122" width="4.42578125" style="14" bestFit="1" customWidth="1"/>
    <col min="123" max="123" width="5.140625" style="14" bestFit="1" customWidth="1"/>
    <col min="124" max="140" width="11.42578125" style="9" customWidth="1"/>
    <col min="141" max="16384" width="11.42578125" style="9"/>
  </cols>
  <sheetData>
    <row r="1" spans="1:123" x14ac:dyDescent="0.25">
      <c r="A1" s="9"/>
      <c r="C1" s="9"/>
      <c r="D1" s="10" t="s">
        <v>0</v>
      </c>
      <c r="E1" s="10"/>
      <c r="F1" s="11"/>
      <c r="G1" s="12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V1" s="9"/>
      <c r="Y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spans="1:123" x14ac:dyDescent="0.25">
      <c r="C2" s="9"/>
      <c r="D2" s="16" t="s">
        <v>1</v>
      </c>
      <c r="E2" s="17"/>
      <c r="F2" s="12"/>
      <c r="G2" s="12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V2" s="9"/>
      <c r="Y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123" x14ac:dyDescent="0.25">
      <c r="C3" s="9"/>
      <c r="D3" s="16" t="s">
        <v>2</v>
      </c>
      <c r="E3" s="17" t="s">
        <v>112</v>
      </c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V3" s="9"/>
      <c r="Y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123" x14ac:dyDescent="0.25">
      <c r="C4" s="9"/>
      <c r="D4" s="18" t="s">
        <v>3</v>
      </c>
      <c r="E4" s="19" t="str">
        <f ca="1">IF(CO5&gt;0,"NOK","OK")</f>
        <v>NOK</v>
      </c>
      <c r="F4" s="12"/>
      <c r="G4" s="12"/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V4" s="9"/>
      <c r="Y4" s="9"/>
      <c r="AA4" s="15"/>
      <c r="AB4" s="15"/>
      <c r="AC4" s="15"/>
      <c r="AG4" s="20" t="s">
        <v>4</v>
      </c>
      <c r="AI4" s="21" t="s">
        <v>5</v>
      </c>
      <c r="AJ4" s="22"/>
      <c r="AK4" s="22"/>
      <c r="AL4" s="22"/>
      <c r="AM4" s="23"/>
      <c r="AN4" s="116"/>
      <c r="AO4" s="22" t="s">
        <v>6</v>
      </c>
      <c r="AP4" s="22"/>
      <c r="AQ4" s="23"/>
      <c r="AR4" s="116"/>
      <c r="AS4" s="22" t="s">
        <v>7</v>
      </c>
      <c r="AT4" s="22"/>
      <c r="AU4" s="23"/>
      <c r="AV4" s="21" t="s">
        <v>8</v>
      </c>
      <c r="AW4" s="22"/>
      <c r="AX4" s="22"/>
      <c r="AY4" s="22"/>
      <c r="AZ4" s="21" t="s">
        <v>9</v>
      </c>
      <c r="BA4" s="23"/>
      <c r="BB4" s="22"/>
      <c r="BC4" s="22"/>
      <c r="BD4" s="117"/>
      <c r="BE4" s="21" t="s">
        <v>10</v>
      </c>
      <c r="BF4" s="22"/>
      <c r="BG4" s="22"/>
      <c r="BH4" s="117"/>
      <c r="BI4" s="21" t="s">
        <v>11</v>
      </c>
      <c r="BJ4" s="22"/>
      <c r="BK4" s="22"/>
      <c r="BL4" s="22"/>
      <c r="BM4" s="118"/>
      <c r="BN4" s="21" t="s">
        <v>12</v>
      </c>
      <c r="BO4" s="22"/>
      <c r="BP4" s="22"/>
      <c r="BQ4" s="118"/>
      <c r="BR4" s="21" t="s">
        <v>13</v>
      </c>
      <c r="BS4" s="22"/>
      <c r="BT4" s="22"/>
      <c r="BU4" s="22"/>
      <c r="BV4" s="21" t="s">
        <v>14</v>
      </c>
      <c r="BW4" s="22"/>
      <c r="BX4" s="22"/>
      <c r="BY4" s="22"/>
      <c r="BZ4" s="118"/>
      <c r="CA4" s="21" t="s">
        <v>15</v>
      </c>
      <c r="CB4" s="22"/>
      <c r="CC4" s="22"/>
      <c r="CD4" s="118"/>
      <c r="CE4" s="21" t="s">
        <v>16</v>
      </c>
      <c r="CF4" s="22"/>
      <c r="CG4" s="22"/>
      <c r="CH4" s="24"/>
    </row>
    <row r="5" spans="1:123" ht="15.75" thickBot="1" x14ac:dyDescent="0.3">
      <c r="C5" s="9"/>
      <c r="D5" s="25" t="s">
        <v>17</v>
      </c>
      <c r="E5" s="19">
        <v>0</v>
      </c>
      <c r="F5" s="12"/>
      <c r="G5" s="12"/>
      <c r="H5" s="12"/>
      <c r="I5" s="9"/>
      <c r="J5" s="9"/>
      <c r="K5" s="9"/>
      <c r="L5" s="26"/>
      <c r="M5" s="27"/>
      <c r="N5" s="27"/>
      <c r="O5" s="9"/>
      <c r="P5" s="27"/>
      <c r="Q5" s="27"/>
      <c r="R5" s="9"/>
      <c r="S5" s="27"/>
      <c r="T5" s="15"/>
      <c r="AA5" s="15"/>
      <c r="AB5" s="15"/>
      <c r="AC5" s="15"/>
      <c r="AG5" s="29" t="s">
        <v>18</v>
      </c>
      <c r="AH5" s="29"/>
      <c r="AI5" s="29">
        <f t="shared" ref="AI5:BN5" si="0">SUM(AI8:AI1048576)+AI6</f>
        <v>0</v>
      </c>
      <c r="AJ5" s="29">
        <f t="shared" si="0"/>
        <v>0</v>
      </c>
      <c r="AK5" s="29">
        <f t="shared" si="0"/>
        <v>0</v>
      </c>
      <c r="AL5" s="29">
        <f t="shared" si="0"/>
        <v>0</v>
      </c>
      <c r="AM5" s="47">
        <f t="shared" si="0"/>
        <v>0</v>
      </c>
      <c r="AN5" s="29">
        <f t="shared" si="0"/>
        <v>0</v>
      </c>
      <c r="AO5" s="29">
        <f t="shared" si="0"/>
        <v>0</v>
      </c>
      <c r="AP5" s="29">
        <f t="shared" si="0"/>
        <v>0</v>
      </c>
      <c r="AQ5" s="47">
        <f t="shared" si="0"/>
        <v>0</v>
      </c>
      <c r="AR5" s="29">
        <f t="shared" si="0"/>
        <v>0</v>
      </c>
      <c r="AS5" s="29">
        <f t="shared" si="0"/>
        <v>0</v>
      </c>
      <c r="AT5" s="29">
        <f t="shared" si="0"/>
        <v>0</v>
      </c>
      <c r="AU5" s="47">
        <f t="shared" si="0"/>
        <v>0</v>
      </c>
      <c r="AV5" s="29">
        <f t="shared" si="0"/>
        <v>0</v>
      </c>
      <c r="AW5" s="29">
        <f t="shared" si="0"/>
        <v>0</v>
      </c>
      <c r="AX5" s="29">
        <f t="shared" si="0"/>
        <v>0</v>
      </c>
      <c r="AY5" s="29">
        <f t="shared" si="0"/>
        <v>0</v>
      </c>
      <c r="AZ5" s="29">
        <f t="shared" si="0"/>
        <v>0</v>
      </c>
      <c r="BA5" s="29">
        <f t="shared" si="0"/>
        <v>0</v>
      </c>
      <c r="BB5" s="29">
        <f t="shared" si="0"/>
        <v>0</v>
      </c>
      <c r="BC5" s="29">
        <f t="shared" si="0"/>
        <v>0</v>
      </c>
      <c r="BD5" s="29">
        <f t="shared" si="0"/>
        <v>0</v>
      </c>
      <c r="BE5" s="29">
        <f t="shared" si="0"/>
        <v>0</v>
      </c>
      <c r="BF5" s="29">
        <f t="shared" si="0"/>
        <v>0</v>
      </c>
      <c r="BG5" s="29">
        <f t="shared" si="0"/>
        <v>0</v>
      </c>
      <c r="BH5" s="29">
        <f t="shared" si="0"/>
        <v>0</v>
      </c>
      <c r="BI5" s="29">
        <f t="shared" si="0"/>
        <v>0</v>
      </c>
      <c r="BJ5" s="29">
        <f t="shared" si="0"/>
        <v>0</v>
      </c>
      <c r="BK5" s="29">
        <f t="shared" si="0"/>
        <v>0</v>
      </c>
      <c r="BL5" s="29">
        <f t="shared" si="0"/>
        <v>1</v>
      </c>
      <c r="BM5" s="29">
        <f t="shared" si="0"/>
        <v>5</v>
      </c>
      <c r="BN5" s="29">
        <f t="shared" si="0"/>
        <v>5</v>
      </c>
      <c r="BO5" s="29">
        <f t="shared" ref="BO5:CH5" si="1">SUM(BO8:BO1048576)+BO6</f>
        <v>5</v>
      </c>
      <c r="BP5" s="29">
        <f t="shared" si="1"/>
        <v>5</v>
      </c>
      <c r="BQ5" s="29">
        <f t="shared" si="1"/>
        <v>5</v>
      </c>
      <c r="BR5" s="29">
        <f t="shared" si="1"/>
        <v>5</v>
      </c>
      <c r="BS5" s="29">
        <f t="shared" si="1"/>
        <v>5</v>
      </c>
      <c r="BT5" s="29">
        <f t="shared" si="1"/>
        <v>5</v>
      </c>
      <c r="BU5" s="29">
        <f t="shared" si="1"/>
        <v>5</v>
      </c>
      <c r="BV5" s="29">
        <f t="shared" si="1"/>
        <v>5</v>
      </c>
      <c r="BW5" s="29">
        <f t="shared" si="1"/>
        <v>0</v>
      </c>
      <c r="BX5" s="29">
        <f t="shared" si="1"/>
        <v>0</v>
      </c>
      <c r="BY5" s="29">
        <f t="shared" si="1"/>
        <v>0</v>
      </c>
      <c r="BZ5" s="29">
        <f t="shared" si="1"/>
        <v>0</v>
      </c>
      <c r="CA5" s="29">
        <f t="shared" si="1"/>
        <v>0</v>
      </c>
      <c r="CB5" s="29">
        <f t="shared" si="1"/>
        <v>0</v>
      </c>
      <c r="CC5" s="29">
        <f t="shared" si="1"/>
        <v>0</v>
      </c>
      <c r="CD5" s="29">
        <f t="shared" si="1"/>
        <v>0</v>
      </c>
      <c r="CE5" s="29">
        <f t="shared" si="1"/>
        <v>0</v>
      </c>
      <c r="CF5" s="29">
        <f t="shared" si="1"/>
        <v>0</v>
      </c>
      <c r="CG5" s="29">
        <f t="shared" si="1"/>
        <v>0</v>
      </c>
      <c r="CH5" s="29">
        <f t="shared" si="1"/>
        <v>0</v>
      </c>
      <c r="CJ5" s="30" t="s">
        <v>19</v>
      </c>
      <c r="CN5" s="31" t="s">
        <v>20</v>
      </c>
      <c r="CO5" s="32">
        <f ca="1">SUM(CN6:DS6)</f>
        <v>1</v>
      </c>
      <c r="CP5" s="32"/>
    </row>
    <row r="6" spans="1:123" ht="15.75" customHeight="1" thickBot="1" x14ac:dyDescent="0.3">
      <c r="C6" s="33" t="s">
        <v>21</v>
      </c>
      <c r="D6" s="34"/>
      <c r="E6" s="34"/>
      <c r="F6" s="35"/>
      <c r="G6" s="35"/>
      <c r="H6" s="35"/>
      <c r="I6" s="34"/>
      <c r="J6" s="34"/>
      <c r="K6" s="34"/>
      <c r="L6" s="36"/>
      <c r="M6" s="37"/>
      <c r="N6" s="38"/>
      <c r="O6" s="39" t="s">
        <v>22</v>
      </c>
      <c r="P6" s="39" t="s">
        <v>22</v>
      </c>
      <c r="Q6" s="40"/>
      <c r="R6" s="41"/>
      <c r="S6" s="40"/>
      <c r="T6" s="42"/>
      <c r="U6" s="33" t="s">
        <v>23</v>
      </c>
      <c r="V6" s="37"/>
      <c r="W6" s="43"/>
      <c r="X6" s="44" t="s">
        <v>24</v>
      </c>
      <c r="Y6" s="45"/>
      <c r="AA6" s="15"/>
      <c r="AB6" s="15"/>
      <c r="AC6" s="15"/>
      <c r="AG6" s="29" t="s">
        <v>25</v>
      </c>
      <c r="AH6" s="4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>
        <v>1</v>
      </c>
      <c r="BN6" s="1">
        <v>5</v>
      </c>
      <c r="BO6" s="1">
        <v>2</v>
      </c>
      <c r="BP6" s="1"/>
      <c r="BQ6" s="1"/>
      <c r="BR6" s="1"/>
      <c r="BS6" s="1"/>
      <c r="BT6" s="1">
        <v>3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J6" s="47"/>
      <c r="CN6" s="48"/>
      <c r="CO6" s="48">
        <f t="shared" ref="CO6:DS6" si="2">SUM(CO8:CO1009)</f>
        <v>0</v>
      </c>
      <c r="CP6" s="48">
        <f t="shared" si="2"/>
        <v>0</v>
      </c>
      <c r="CQ6" s="48">
        <f t="shared" si="2"/>
        <v>0</v>
      </c>
      <c r="CR6" s="48">
        <f t="shared" si="2"/>
        <v>0</v>
      </c>
      <c r="CS6" s="48">
        <f t="shared" si="2"/>
        <v>0</v>
      </c>
      <c r="CT6" s="48">
        <f t="shared" si="2"/>
        <v>1</v>
      </c>
      <c r="CU6" s="48">
        <f t="shared" si="2"/>
        <v>0</v>
      </c>
      <c r="CV6" s="48">
        <f t="shared" si="2"/>
        <v>0</v>
      </c>
      <c r="CW6" s="48">
        <f t="shared" si="2"/>
        <v>0</v>
      </c>
      <c r="CX6" s="48">
        <f t="shared" si="2"/>
        <v>0</v>
      </c>
      <c r="CY6" s="48">
        <f t="shared" si="2"/>
        <v>0</v>
      </c>
      <c r="CZ6" s="48">
        <f t="shared" si="2"/>
        <v>0</v>
      </c>
      <c r="DA6" s="48">
        <f t="shared" si="2"/>
        <v>0</v>
      </c>
      <c r="DB6" s="48">
        <f t="shared" si="2"/>
        <v>0</v>
      </c>
      <c r="DC6" s="48">
        <f t="shared" ca="1" si="2"/>
        <v>0</v>
      </c>
      <c r="DD6" s="48">
        <f t="shared" si="2"/>
        <v>0</v>
      </c>
      <c r="DE6" s="48">
        <f t="shared" si="2"/>
        <v>0</v>
      </c>
      <c r="DF6" s="48">
        <f t="shared" si="2"/>
        <v>0</v>
      </c>
      <c r="DG6" s="48">
        <f t="shared" si="2"/>
        <v>0</v>
      </c>
      <c r="DH6" s="48">
        <f t="shared" si="2"/>
        <v>0</v>
      </c>
      <c r="DI6" s="49">
        <f t="shared" si="2"/>
        <v>0</v>
      </c>
      <c r="DJ6" s="49">
        <f t="shared" si="2"/>
        <v>0</v>
      </c>
      <c r="DK6" s="49">
        <f t="shared" si="2"/>
        <v>0</v>
      </c>
      <c r="DL6" s="49">
        <f t="shared" si="2"/>
        <v>0</v>
      </c>
      <c r="DM6" s="49">
        <f t="shared" si="2"/>
        <v>0</v>
      </c>
      <c r="DN6" s="49">
        <f t="shared" si="2"/>
        <v>0</v>
      </c>
      <c r="DO6" s="49">
        <f t="shared" si="2"/>
        <v>0</v>
      </c>
      <c r="DP6" s="49">
        <f t="shared" si="2"/>
        <v>0</v>
      </c>
      <c r="DQ6" s="49">
        <f t="shared" si="2"/>
        <v>0</v>
      </c>
      <c r="DR6" s="49">
        <f t="shared" si="2"/>
        <v>0</v>
      </c>
      <c r="DS6" s="49">
        <f t="shared" si="2"/>
        <v>0</v>
      </c>
    </row>
    <row r="7" spans="1:123" s="66" customFormat="1" ht="34.5" customHeight="1" thickBot="1" x14ac:dyDescent="0.3">
      <c r="A7" s="50" t="s">
        <v>26</v>
      </c>
      <c r="B7" s="51" t="s">
        <v>27</v>
      </c>
      <c r="C7" s="52" t="s">
        <v>28</v>
      </c>
      <c r="D7" s="53" t="s">
        <v>29</v>
      </c>
      <c r="E7" s="53" t="s">
        <v>30</v>
      </c>
      <c r="F7" s="54" t="s">
        <v>32</v>
      </c>
      <c r="G7" s="54" t="s">
        <v>31</v>
      </c>
      <c r="H7" s="53" t="s">
        <v>82</v>
      </c>
      <c r="I7" s="53" t="s">
        <v>32</v>
      </c>
      <c r="J7" s="55" t="s">
        <v>32</v>
      </c>
      <c r="K7" s="56" t="s">
        <v>32</v>
      </c>
      <c r="L7" s="57" t="s">
        <v>32</v>
      </c>
      <c r="M7" s="57" t="s">
        <v>32</v>
      </c>
      <c r="N7" s="58" t="s">
        <v>32</v>
      </c>
      <c r="O7" s="59" t="s">
        <v>32</v>
      </c>
      <c r="P7" s="60" t="s">
        <v>33</v>
      </c>
      <c r="Q7" s="60" t="s">
        <v>34</v>
      </c>
      <c r="R7" s="61" t="s">
        <v>35</v>
      </c>
      <c r="S7" s="60" t="s">
        <v>36</v>
      </c>
      <c r="T7" s="102" t="s">
        <v>32</v>
      </c>
      <c r="U7" s="53" t="s">
        <v>37</v>
      </c>
      <c r="V7" s="62" t="s">
        <v>38</v>
      </c>
      <c r="W7" s="63" t="s">
        <v>39</v>
      </c>
      <c r="X7" s="64" t="s">
        <v>40</v>
      </c>
      <c r="Y7" s="65" t="s">
        <v>41</v>
      </c>
      <c r="AA7" s="67" t="s">
        <v>42</v>
      </c>
      <c r="AB7" s="68"/>
      <c r="AC7" s="68" t="s">
        <v>43</v>
      </c>
      <c r="AD7" s="69" t="s">
        <v>44</v>
      </c>
      <c r="AE7" s="70" t="s">
        <v>45</v>
      </c>
      <c r="AF7" s="69" t="s">
        <v>46</v>
      </c>
      <c r="AG7" s="69" t="s">
        <v>17</v>
      </c>
      <c r="AH7" s="71" t="s">
        <v>47</v>
      </c>
      <c r="AI7" s="72">
        <v>44932</v>
      </c>
      <c r="AJ7" s="72">
        <f>AI7+7</f>
        <v>44939</v>
      </c>
      <c r="AK7" s="72">
        <f>AJ7+7</f>
        <v>44946</v>
      </c>
      <c r="AL7" s="72">
        <f t="shared" ref="AL7:CH7" si="3">AK7+7</f>
        <v>44953</v>
      </c>
      <c r="AM7" s="73">
        <f t="shared" si="3"/>
        <v>44960</v>
      </c>
      <c r="AN7" s="73">
        <f t="shared" si="3"/>
        <v>44967</v>
      </c>
      <c r="AO7" s="73">
        <f t="shared" si="3"/>
        <v>44974</v>
      </c>
      <c r="AP7" s="73">
        <f t="shared" si="3"/>
        <v>44981</v>
      </c>
      <c r="AQ7" s="72">
        <f t="shared" si="3"/>
        <v>44988</v>
      </c>
      <c r="AR7" s="72">
        <f t="shared" si="3"/>
        <v>44995</v>
      </c>
      <c r="AS7" s="72">
        <f t="shared" si="3"/>
        <v>45002</v>
      </c>
      <c r="AT7" s="72">
        <f t="shared" si="3"/>
        <v>45009</v>
      </c>
      <c r="AU7" s="73">
        <f t="shared" si="3"/>
        <v>45016</v>
      </c>
      <c r="AV7" s="73">
        <f t="shared" si="3"/>
        <v>45023</v>
      </c>
      <c r="AW7" s="73">
        <f t="shared" si="3"/>
        <v>45030</v>
      </c>
      <c r="AX7" s="73">
        <f t="shared" si="3"/>
        <v>45037</v>
      </c>
      <c r="AY7" s="73">
        <f t="shared" si="3"/>
        <v>45044</v>
      </c>
      <c r="AZ7" s="72">
        <f t="shared" si="3"/>
        <v>45051</v>
      </c>
      <c r="BA7" s="72">
        <f t="shared" si="3"/>
        <v>45058</v>
      </c>
      <c r="BB7" s="72">
        <f t="shared" si="3"/>
        <v>45065</v>
      </c>
      <c r="BC7" s="72">
        <f t="shared" si="3"/>
        <v>45072</v>
      </c>
      <c r="BD7" s="73">
        <f t="shared" si="3"/>
        <v>45079</v>
      </c>
      <c r="BE7" s="73">
        <f t="shared" si="3"/>
        <v>45086</v>
      </c>
      <c r="BF7" s="73">
        <f t="shared" si="3"/>
        <v>45093</v>
      </c>
      <c r="BG7" s="73">
        <f t="shared" si="3"/>
        <v>45100</v>
      </c>
      <c r="BH7" s="72">
        <f t="shared" si="3"/>
        <v>45107</v>
      </c>
      <c r="BI7" s="72">
        <f t="shared" si="3"/>
        <v>45114</v>
      </c>
      <c r="BJ7" s="72">
        <f t="shared" si="3"/>
        <v>45121</v>
      </c>
      <c r="BK7" s="72">
        <f t="shared" si="3"/>
        <v>45128</v>
      </c>
      <c r="BL7" s="72">
        <f t="shared" si="3"/>
        <v>45135</v>
      </c>
      <c r="BM7" s="73">
        <f t="shared" si="3"/>
        <v>45142</v>
      </c>
      <c r="BN7" s="73">
        <f t="shared" si="3"/>
        <v>45149</v>
      </c>
      <c r="BO7" s="73">
        <f t="shared" si="3"/>
        <v>45156</v>
      </c>
      <c r="BP7" s="73">
        <f t="shared" si="3"/>
        <v>45163</v>
      </c>
      <c r="BQ7" s="72">
        <f t="shared" si="3"/>
        <v>45170</v>
      </c>
      <c r="BR7" s="72">
        <f t="shared" si="3"/>
        <v>45177</v>
      </c>
      <c r="BS7" s="72">
        <f t="shared" si="3"/>
        <v>45184</v>
      </c>
      <c r="BT7" s="72">
        <f t="shared" si="3"/>
        <v>45191</v>
      </c>
      <c r="BU7" s="72">
        <f t="shared" si="3"/>
        <v>45198</v>
      </c>
      <c r="BV7" s="73">
        <f t="shared" si="3"/>
        <v>45205</v>
      </c>
      <c r="BW7" s="73">
        <f t="shared" si="3"/>
        <v>45212</v>
      </c>
      <c r="BX7" s="73">
        <f t="shared" si="3"/>
        <v>45219</v>
      </c>
      <c r="BY7" s="73">
        <f t="shared" si="3"/>
        <v>45226</v>
      </c>
      <c r="BZ7" s="72">
        <f t="shared" si="3"/>
        <v>45233</v>
      </c>
      <c r="CA7" s="72">
        <f t="shared" si="3"/>
        <v>45240</v>
      </c>
      <c r="CB7" s="72">
        <f t="shared" si="3"/>
        <v>45247</v>
      </c>
      <c r="CC7" s="72">
        <f t="shared" si="3"/>
        <v>45254</v>
      </c>
      <c r="CD7" s="73">
        <f t="shared" si="3"/>
        <v>45261</v>
      </c>
      <c r="CE7" s="73">
        <f t="shared" si="3"/>
        <v>45268</v>
      </c>
      <c r="CF7" s="73">
        <f t="shared" si="3"/>
        <v>45275</v>
      </c>
      <c r="CG7" s="73">
        <f t="shared" si="3"/>
        <v>45282</v>
      </c>
      <c r="CH7" s="73">
        <f t="shared" si="3"/>
        <v>45289</v>
      </c>
      <c r="CJ7" s="74" t="s">
        <v>48</v>
      </c>
      <c r="CK7" s="74" t="s">
        <v>49</v>
      </c>
      <c r="CL7" s="74" t="s">
        <v>50</v>
      </c>
      <c r="CN7" s="75" t="s">
        <v>86</v>
      </c>
      <c r="CO7" s="75" t="str">
        <f t="shared" ref="CO7:DM7" si="4">C7</f>
        <v>Type</v>
      </c>
      <c r="CP7" s="75" t="str">
        <f t="shared" si="4"/>
        <v>Catégorie</v>
      </c>
      <c r="CQ7" s="75" t="str">
        <f t="shared" si="4"/>
        <v>Description/Livrables</v>
      </c>
      <c r="CR7" s="75" t="str">
        <f t="shared" si="4"/>
        <v>-</v>
      </c>
      <c r="CS7" s="75" t="str">
        <f t="shared" si="4"/>
        <v>Points (US)</v>
      </c>
      <c r="CT7" s="75" t="str">
        <f t="shared" si="4"/>
        <v>Sprint de livraison</v>
      </c>
      <c r="CU7" s="75" t="str">
        <f t="shared" si="4"/>
        <v>-</v>
      </c>
      <c r="CV7" s="75" t="str">
        <f t="shared" si="4"/>
        <v>-</v>
      </c>
      <c r="CW7" s="75" t="str">
        <f t="shared" si="4"/>
        <v>-</v>
      </c>
      <c r="CX7" s="76" t="str">
        <f t="shared" si="4"/>
        <v>-</v>
      </c>
      <c r="CY7" s="76" t="str">
        <f t="shared" si="4"/>
        <v>-</v>
      </c>
      <c r="CZ7" s="76" t="str">
        <f t="shared" si="4"/>
        <v>-</v>
      </c>
      <c r="DA7" s="76" t="str">
        <f t="shared" si="4"/>
        <v>-</v>
      </c>
      <c r="DB7" s="76" t="str">
        <f t="shared" si="4"/>
        <v>Date d'engagement livraison</v>
      </c>
      <c r="DC7" s="76" t="str">
        <f t="shared" si="4"/>
        <v>Date replanification livraison</v>
      </c>
      <c r="DD7" s="75" t="str">
        <f t="shared" si="4"/>
        <v>Commentaires/Motif replanif</v>
      </c>
      <c r="DE7" s="75" t="str">
        <f t="shared" si="4"/>
        <v>Date livraison</v>
      </c>
      <c r="DF7" s="75" t="str">
        <f t="shared" si="4"/>
        <v>-</v>
      </c>
      <c r="DG7" s="75" t="str">
        <f t="shared" si="4"/>
        <v>Commentaires</v>
      </c>
      <c r="DH7" s="77" t="str">
        <f t="shared" si="4"/>
        <v>Date validation</v>
      </c>
      <c r="DI7" s="77" t="str">
        <f t="shared" si="4"/>
        <v>Validation du livrable</v>
      </c>
      <c r="DJ7" s="77" t="str">
        <f t="shared" si="4"/>
        <v>Suivi du livrable</v>
      </c>
      <c r="DK7" s="77" t="str">
        <f t="shared" si="4"/>
        <v>A l'heure / En retard</v>
      </c>
      <c r="DL7" s="77">
        <f t="shared" si="4"/>
        <v>0</v>
      </c>
      <c r="DM7" s="77" t="str">
        <f t="shared" si="4"/>
        <v>Echéance livraison (jrs)</v>
      </c>
      <c r="DN7" s="77" t="str">
        <f t="shared" ref="DN7:DO7" si="5">AC7</f>
        <v>QATP (%)</v>
      </c>
      <c r="DO7" s="77" t="str">
        <f t="shared" si="5"/>
        <v>Avcmt (%)</v>
      </c>
      <c r="DP7" s="77" t="str">
        <f t="shared" ref="DP7" si="6">AE7</f>
        <v>Alloué (j)</v>
      </c>
      <c r="DQ7" s="77" t="str">
        <f t="shared" ref="DQ7" si="7">AF7</f>
        <v>Réalisé (j)</v>
      </c>
      <c r="DR7" s="77" t="str">
        <f t="shared" ref="DR7" si="8">AG7</f>
        <v>RAF</v>
      </c>
      <c r="DS7" s="77" t="s">
        <v>84</v>
      </c>
    </row>
    <row r="8" spans="1:123" x14ac:dyDescent="0.25">
      <c r="A8" s="78">
        <v>1</v>
      </c>
      <c r="B8" s="79" t="str">
        <f>$E$3&amp;"_"&amp;TEXT(A8,"000")</f>
        <v>K_LE MUT_2023_001</v>
      </c>
      <c r="C8" s="2" t="s">
        <v>108</v>
      </c>
      <c r="D8" s="3"/>
      <c r="E8" s="122" t="s">
        <v>109</v>
      </c>
      <c r="F8" s="4"/>
      <c r="G8" s="4"/>
      <c r="H8" s="4"/>
      <c r="I8" s="3"/>
      <c r="J8" s="1"/>
      <c r="K8" s="7"/>
      <c r="L8" s="90"/>
      <c r="M8" s="5"/>
      <c r="N8" s="91"/>
      <c r="O8" s="92"/>
      <c r="P8" s="5">
        <v>45205</v>
      </c>
      <c r="Q8" s="5"/>
      <c r="R8" s="8"/>
      <c r="S8" s="5">
        <v>45205</v>
      </c>
      <c r="T8" s="93"/>
      <c r="U8" s="80" t="s">
        <v>117</v>
      </c>
      <c r="V8" s="82">
        <v>45184</v>
      </c>
      <c r="W8" s="83" t="s">
        <v>116</v>
      </c>
      <c r="X8" s="84" t="str">
        <f>IF(P8="?","A planifier",IF(AND(S8&lt;&gt;"",ISBLANK(W8)),"Livré",IF(AND(S8&lt;&gt;"",V8&lt;&gt;"",W8&lt;&gt;""),"Soldé",IF(E8="Travail annulé","Annulé"," "))))</f>
        <v>Soldé</v>
      </c>
      <c r="Y8" s="85" t="str">
        <f t="shared" ref="Y8:Y75" ca="1" si="9">IF(P8="?","A planifier",IF(P8&lt;&gt;0,IF(OR(AA8&lt;=0,AA8="OK"),IF(OR(X8="Livré",X8="Soldé"),IF(ISBLANK(Q8),IF(S8&lt;=P8,"A l'heure","En retard"),IF(S8&lt;=Q8,"A l'heure","En retard")),"En cours"),"Non livré"),""))</f>
        <v>A l'heure</v>
      </c>
      <c r="AA8" s="86" t="str">
        <f t="shared" ref="AA8:AB75" ca="1" si="10">IF(C8&lt;&gt;"",IF(P8="","A planifier",IF(X8="Annulé","Annulé",IF(ISBLANK($S8),-NETWORKDAYS(TODAY(),IF(ISBLANK(Q8),P8,Q8),N_Ferie),"OK"))),"")</f>
        <v>OK</v>
      </c>
      <c r="AB8" s="121"/>
      <c r="AC8" s="87">
        <f>IF(C8&lt;&gt;"",(AF8+AG8)/AE8,"")</f>
        <v>1</v>
      </c>
      <c r="AD8" s="88">
        <f>IF(OR(ISBLANK(C8),AF8=""),"",AF8/(AF8+AG8))</f>
        <v>1</v>
      </c>
      <c r="AE8" s="89">
        <f>IF(C8&lt;&gt;"",IF(VLOOKUP(C8,T_UO[#All],3,FALSE)="J",AF8+AG8,VLOOKUP(C8,T_UO[#All],4,FALSE)*G8),"")</f>
        <v>3</v>
      </c>
      <c r="AF8" s="89">
        <f>IF(AND(C8&lt;&gt;"",C8&lt;&gt;"CR hebdo"),SUM(AH8:CH8),"")</f>
        <v>3</v>
      </c>
      <c r="AG8" s="6"/>
      <c r="AH8" s="46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>
        <v>1</v>
      </c>
      <c r="BM8" s="120">
        <v>2</v>
      </c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J8" s="46"/>
      <c r="CK8" s="46"/>
      <c r="CL8" s="46"/>
      <c r="CN8" s="46">
        <f ca="1">SUM(CO8:DS8)</f>
        <v>1</v>
      </c>
      <c r="CO8" s="46">
        <f>IF(C8&lt;&gt;"",0,IF(ABS(COUNTA(D8:W8,AG8,AI8:CH8))&gt;0,1,0))</f>
        <v>0</v>
      </c>
      <c r="CP8" s="46"/>
      <c r="CQ8" s="46">
        <f t="shared" ref="CQ8" si="11">IF(C8&lt;&gt;"",ABS(COUNTA(E8)-1),0)</f>
        <v>0</v>
      </c>
      <c r="CR8" s="46"/>
      <c r="CS8" s="46">
        <f>IF(C8&lt;&gt;"",IF(VLOOKUP(C8,T_UO[#All],3,FALSE)="PTS",IF(ISBLANK(G8),1,0),IF(ISBLANK(G8),0,1)),0)</f>
        <v>0</v>
      </c>
      <c r="CT8" s="46">
        <f>IF(S8&lt;&gt;"",IF(ISBLANK(H8),1,0),IF(ISBLANK(H8),0,1))</f>
        <v>1</v>
      </c>
      <c r="CU8" s="46"/>
      <c r="CV8" s="46"/>
      <c r="CW8" s="46"/>
      <c r="CX8" s="46"/>
      <c r="CY8" s="46"/>
      <c r="CZ8" s="46"/>
      <c r="DA8" s="46"/>
      <c r="DB8" s="46">
        <f>IF(C8&lt;&gt;"",ABS(COUNTA(P8)-1),0)</f>
        <v>0</v>
      </c>
      <c r="DC8" s="46">
        <f t="shared" ref="DC8:DC75" ca="1" si="12">IF(AND(P8&lt;&gt;"",S8=""),IF(NETWORKDAYS(TODAY(),P8,N_Ferie)&gt;AG8,0,1),0)</f>
        <v>0</v>
      </c>
      <c r="DD8" s="46"/>
      <c r="DE8" s="46">
        <f>IF(AND(C8&lt;&gt;"",ISBLANK(S8),AG8=0),1,0)</f>
        <v>0</v>
      </c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>
        <f t="array" ref="DS8">IF(MAX(IF($AI8:$CH8&lt;&gt;0,$AI$7:$CH$7))&gt;$S8,1,0)</f>
        <v>0</v>
      </c>
    </row>
    <row r="9" spans="1:123" x14ac:dyDescent="0.2">
      <c r="A9" s="78">
        <v>2</v>
      </c>
      <c r="B9" s="79" t="str">
        <f t="shared" ref="B9:B76" si="13">$E$3&amp;"_"&amp;TEXT(A9,"000")</f>
        <v>K_LE MUT_2023_002</v>
      </c>
      <c r="C9" s="2" t="s">
        <v>102</v>
      </c>
      <c r="D9" s="3"/>
      <c r="E9" s="123" t="s">
        <v>110</v>
      </c>
      <c r="F9" s="4"/>
      <c r="G9" s="4">
        <v>2</v>
      </c>
      <c r="H9" s="4">
        <v>21</v>
      </c>
      <c r="I9" s="3"/>
      <c r="J9" s="1"/>
      <c r="K9" s="7"/>
      <c r="L9" s="90"/>
      <c r="M9" s="5"/>
      <c r="N9" s="91"/>
      <c r="O9" s="92"/>
      <c r="P9" s="125">
        <v>45170</v>
      </c>
      <c r="Q9" s="5"/>
      <c r="R9" s="8"/>
      <c r="S9" s="5">
        <v>45170</v>
      </c>
      <c r="T9" s="93"/>
      <c r="U9" s="124" t="s">
        <v>117</v>
      </c>
      <c r="V9" s="82">
        <v>45184</v>
      </c>
      <c r="W9" s="83" t="s">
        <v>116</v>
      </c>
      <c r="X9" s="84" t="str">
        <f t="shared" ref="X9:X76" si="14">IF(P9="?","A planifier",IF(AND(S9&lt;&gt;"",ISBLANK(W9)),"Livré",IF(AND(S9&lt;&gt;"",V9&lt;&gt;"",W9&lt;&gt;""),"Soldé",IF(E9="Travail annulé","Annulé"," "))))</f>
        <v>Soldé</v>
      </c>
      <c r="Y9" s="85" t="str">
        <f t="shared" ca="1" si="9"/>
        <v>A l'heure</v>
      </c>
      <c r="AA9" s="86" t="str">
        <f t="shared" ca="1" si="10"/>
        <v>OK</v>
      </c>
      <c r="AB9" s="121"/>
      <c r="AC9" s="87">
        <f>IF(C9&lt;&gt;"",(AF9+AG9)/AE9,"")</f>
        <v>3.4375</v>
      </c>
      <c r="AD9" s="88">
        <f>IF(OR(ISBLANK(C9),AF9=""),"",AF9/(AF9+AG9))</f>
        <v>1</v>
      </c>
      <c r="AE9" s="89">
        <f>IF(C9&lt;&gt;"",IF(VLOOKUP(C9,T_UO[#All],3,FALSE)="J",AF9+AG9,VLOOKUP(C9,T_UO[#All],4,FALSE)*G9),"")</f>
        <v>3.2</v>
      </c>
      <c r="AF9" s="89">
        <f t="shared" ref="AF9:AF75" si="15">IF(AND(C9&lt;&gt;"",C9&lt;&gt;"CR hebdo"),SUM(AH9:CH9),"")</f>
        <v>11</v>
      </c>
      <c r="AG9" s="6"/>
      <c r="AH9" s="81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>
        <v>2</v>
      </c>
      <c r="BN9" s="120"/>
      <c r="BO9" s="120">
        <v>1.5</v>
      </c>
      <c r="BP9" s="120">
        <v>3</v>
      </c>
      <c r="BQ9" s="120">
        <v>4.5</v>
      </c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J9" s="46"/>
      <c r="CK9" s="46"/>
      <c r="CL9" s="46"/>
      <c r="CN9" s="46">
        <f t="shared" ref="CN9:CN72" ca="1" si="16">SUM(CO9:DS9)</f>
        <v>0</v>
      </c>
      <c r="CO9" s="46">
        <f t="shared" ref="CO9:CO72" si="17">IF(C9&lt;&gt;"",0,IF(ABS(COUNTA(D9:W9,AG9,AI9:CH9))&gt;0,1,0))</f>
        <v>0</v>
      </c>
      <c r="CP9" s="46"/>
      <c r="CQ9" s="46">
        <f t="shared" ref="CQ9:CQ72" si="18">IF(C9&lt;&gt;"",ABS(COUNTA(E9)-1),0)</f>
        <v>0</v>
      </c>
      <c r="CR9" s="46"/>
      <c r="CS9" s="46">
        <f>IF(C9&lt;&gt;"",IF(VLOOKUP(C9,T_UO[#All],3,FALSE)="PTS",IF(ISBLANK(G9),1,0),IF(ISBLANK(G9),0,1)),0)</f>
        <v>0</v>
      </c>
      <c r="CT9" s="46">
        <f t="shared" ref="CT9:CT72" si="19">IF(S9&lt;&gt;"",IF(ISBLANK(H9),1,0),IF(ISBLANK(H9),0,1))</f>
        <v>0</v>
      </c>
      <c r="CU9" s="46"/>
      <c r="CV9" s="46"/>
      <c r="CW9" s="46"/>
      <c r="CX9" s="46"/>
      <c r="CY9" s="46"/>
      <c r="CZ9" s="46"/>
      <c r="DA9" s="46"/>
      <c r="DB9" s="46">
        <f t="shared" ref="DB9:DB72" si="20">IF(C9&lt;&gt;"",ABS(COUNTA(P9)-1),0)</f>
        <v>0</v>
      </c>
      <c r="DC9" s="46">
        <f t="shared" ref="DC9:DC72" ca="1" si="21">IF(AND(P9&lt;&gt;"",S9=""),IF(NETWORKDAYS(TODAY(),P9,N_Ferie)&gt;AG9,0,1),0)</f>
        <v>0</v>
      </c>
      <c r="DD9" s="46"/>
      <c r="DE9" s="46">
        <f t="shared" ref="DE9:DE72" si="22">IF(AND(C9&lt;&gt;"",ISBLANK(S9),AG9=0),1,0)</f>
        <v>0</v>
      </c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>
        <f t="array" ref="DS9">IF(MAX(IF($AI9:$CH9&lt;&gt;0,$AI$7:$CH$7))&gt;$S9,1,0)</f>
        <v>0</v>
      </c>
    </row>
    <row r="10" spans="1:123" x14ac:dyDescent="0.2">
      <c r="A10" s="78">
        <v>3</v>
      </c>
      <c r="B10" s="79" t="str">
        <f t="shared" si="13"/>
        <v>K_LE MUT_2023_003</v>
      </c>
      <c r="C10" s="2" t="s">
        <v>102</v>
      </c>
      <c r="D10" s="3"/>
      <c r="E10" s="123" t="s">
        <v>111</v>
      </c>
      <c r="F10" s="4"/>
      <c r="G10" s="4">
        <v>1.5</v>
      </c>
      <c r="H10" s="4">
        <v>21</v>
      </c>
      <c r="I10" s="3"/>
      <c r="J10" s="1"/>
      <c r="K10" s="7"/>
      <c r="L10" s="90"/>
      <c r="M10" s="5"/>
      <c r="N10" s="91"/>
      <c r="O10" s="92"/>
      <c r="P10" s="5">
        <v>45184</v>
      </c>
      <c r="Q10" s="5"/>
      <c r="R10" s="8"/>
      <c r="S10" s="5">
        <v>45184</v>
      </c>
      <c r="T10" s="93"/>
      <c r="U10" s="124" t="s">
        <v>113</v>
      </c>
      <c r="V10" s="82">
        <v>45184</v>
      </c>
      <c r="W10" s="83" t="s">
        <v>116</v>
      </c>
      <c r="X10" s="84" t="str">
        <f t="shared" si="14"/>
        <v>Soldé</v>
      </c>
      <c r="Y10" s="85" t="str">
        <f t="shared" ca="1" si="9"/>
        <v>A l'heure</v>
      </c>
      <c r="AA10" s="86" t="str">
        <f t="shared" ca="1" si="10"/>
        <v>OK</v>
      </c>
      <c r="AB10" s="121"/>
      <c r="AC10" s="87">
        <f>IF(C10&lt;&gt;"",(AF10+AG10)/AE10,"")</f>
        <v>5.8333333333333321</v>
      </c>
      <c r="AD10" s="88">
        <f t="shared" ref="AD10:AD76" si="23">IF(OR(ISBLANK(C10),AF10=""),"",AF10/(AF10+AG10))</f>
        <v>1</v>
      </c>
      <c r="AE10" s="89">
        <f>IF(C10&lt;&gt;"",IF(VLOOKUP(C10,T_UO[#All],3,FALSE)="J",AF10+AG10,VLOOKUP(C10,T_UO[#All],4,FALSE)*G10),"")</f>
        <v>2.4000000000000004</v>
      </c>
      <c r="AF10" s="89">
        <f t="shared" si="15"/>
        <v>14</v>
      </c>
      <c r="AG10" s="6"/>
      <c r="AH10" s="81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>
        <v>1.5</v>
      </c>
      <c r="BP10" s="120">
        <v>2</v>
      </c>
      <c r="BQ10" s="120">
        <v>0.5</v>
      </c>
      <c r="BR10" s="120">
        <v>5</v>
      </c>
      <c r="BS10" s="120">
        <v>5</v>
      </c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J10" s="46"/>
      <c r="CK10" s="46"/>
      <c r="CL10" s="46"/>
      <c r="CN10" s="46">
        <f t="shared" ca="1" si="16"/>
        <v>0</v>
      </c>
      <c r="CO10" s="46">
        <f t="shared" si="17"/>
        <v>0</v>
      </c>
      <c r="CP10" s="46"/>
      <c r="CQ10" s="46">
        <f t="shared" si="18"/>
        <v>0</v>
      </c>
      <c r="CR10" s="46"/>
      <c r="CS10" s="46">
        <f>IF(C10&lt;&gt;"",IF(VLOOKUP(C10,T_UO[#All],3,FALSE)="PTS",IF(ISBLANK(G10),1,0),IF(ISBLANK(G10),0,1)),0)</f>
        <v>0</v>
      </c>
      <c r="CT10" s="46">
        <f t="shared" si="19"/>
        <v>0</v>
      </c>
      <c r="CU10" s="46"/>
      <c r="CV10" s="46"/>
      <c r="CW10" s="46"/>
      <c r="CX10" s="46"/>
      <c r="CY10" s="46"/>
      <c r="CZ10" s="46"/>
      <c r="DA10" s="46"/>
      <c r="DB10" s="46">
        <f t="shared" si="20"/>
        <v>0</v>
      </c>
      <c r="DC10" s="46">
        <f t="shared" ca="1" si="21"/>
        <v>0</v>
      </c>
      <c r="DD10" s="46"/>
      <c r="DE10" s="46">
        <f t="shared" si="22"/>
        <v>0</v>
      </c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>
        <f t="array" ref="DS10">IF(MAX(IF($AI10:$CH10&lt;&gt;0,$AI$7:$CH$7))&gt;$S10,1,0)</f>
        <v>0</v>
      </c>
    </row>
    <row r="11" spans="1:123" x14ac:dyDescent="0.25">
      <c r="A11" s="78">
        <v>4</v>
      </c>
      <c r="B11" s="79" t="str">
        <f t="shared" si="13"/>
        <v>K_LE MUT_2023_004</v>
      </c>
      <c r="C11" s="2" t="s">
        <v>102</v>
      </c>
      <c r="D11" s="3"/>
      <c r="E11" s="123" t="s">
        <v>114</v>
      </c>
      <c r="F11" s="4"/>
      <c r="G11" s="4">
        <v>1.5</v>
      </c>
      <c r="H11" s="4">
        <v>22</v>
      </c>
      <c r="I11" s="3"/>
      <c r="J11" s="1"/>
      <c r="K11" s="7"/>
      <c r="L11" s="90"/>
      <c r="M11" s="5"/>
      <c r="N11" s="91"/>
      <c r="O11" s="92"/>
      <c r="P11" s="5">
        <v>45205</v>
      </c>
      <c r="Q11" s="5"/>
      <c r="R11" s="8"/>
      <c r="S11" s="5">
        <v>45205</v>
      </c>
      <c r="T11" s="93"/>
      <c r="U11" s="80" t="s">
        <v>115</v>
      </c>
      <c r="V11" s="82">
        <v>45252</v>
      </c>
      <c r="W11" s="83" t="s">
        <v>116</v>
      </c>
      <c r="X11" s="84" t="str">
        <f t="shared" si="14"/>
        <v>Soldé</v>
      </c>
      <c r="Y11" s="85" t="str">
        <f t="shared" ca="1" si="9"/>
        <v>A l'heure</v>
      </c>
      <c r="AA11" s="86" t="str">
        <f t="shared" ca="1" si="10"/>
        <v>OK</v>
      </c>
      <c r="AB11" s="121"/>
      <c r="AC11" s="87">
        <f t="shared" ref="AC11:AC78" si="24">IF(C11&lt;&gt;"",(AF11+AG11)/AE11,"")</f>
        <v>4.9999999999999991</v>
      </c>
      <c r="AD11" s="88">
        <f t="shared" si="23"/>
        <v>1</v>
      </c>
      <c r="AE11" s="89">
        <f>IF(C11&lt;&gt;"",IF(VLOOKUP(C11,T_UO[#All],3,FALSE)="J",AF11+AG11,VLOOKUP(C11,T_UO[#All],4,FALSE)*G11),"")</f>
        <v>2.4000000000000004</v>
      </c>
      <c r="AF11" s="89">
        <f t="shared" si="15"/>
        <v>12</v>
      </c>
      <c r="AG11" s="6"/>
      <c r="AH11" s="81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>
        <v>2</v>
      </c>
      <c r="BU11" s="120">
        <v>5</v>
      </c>
      <c r="BV11" s="120">
        <v>5</v>
      </c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J11" s="46"/>
      <c r="CK11" s="46"/>
      <c r="CL11" s="46"/>
      <c r="CN11" s="46">
        <f t="shared" ca="1" si="16"/>
        <v>0</v>
      </c>
      <c r="CO11" s="46">
        <f t="shared" si="17"/>
        <v>0</v>
      </c>
      <c r="CP11" s="46"/>
      <c r="CQ11" s="46">
        <f t="shared" si="18"/>
        <v>0</v>
      </c>
      <c r="CR11" s="46"/>
      <c r="CS11" s="46">
        <f>IF(C11&lt;&gt;"",IF(VLOOKUP(C11,T_UO[#All],3,FALSE)="PTS",IF(ISBLANK(G11),1,0),IF(ISBLANK(G11),0,1)),0)</f>
        <v>0</v>
      </c>
      <c r="CT11" s="46">
        <f t="shared" si="19"/>
        <v>0</v>
      </c>
      <c r="CU11" s="46"/>
      <c r="CV11" s="46"/>
      <c r="CW11" s="46"/>
      <c r="CX11" s="46"/>
      <c r="CY11" s="46"/>
      <c r="CZ11" s="46"/>
      <c r="DA11" s="46"/>
      <c r="DB11" s="46">
        <f t="shared" si="20"/>
        <v>0</v>
      </c>
      <c r="DC11" s="46">
        <f t="shared" ca="1" si="21"/>
        <v>0</v>
      </c>
      <c r="DD11" s="46"/>
      <c r="DE11" s="46">
        <f t="shared" si="22"/>
        <v>0</v>
      </c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>
        <f t="array" ref="DS11">IF(MAX(IF($AI11:$CH11&lt;&gt;0,$AI$7:$CH$7))&gt;$S11,1,0)</f>
        <v>0</v>
      </c>
    </row>
    <row r="12" spans="1:123" x14ac:dyDescent="0.25">
      <c r="A12" s="78">
        <v>5</v>
      </c>
      <c r="B12" s="79" t="str">
        <f t="shared" si="13"/>
        <v>K_LE MUT_2023_005</v>
      </c>
      <c r="C12" s="2"/>
      <c r="D12" s="3"/>
      <c r="E12" s="3"/>
      <c r="F12" s="4"/>
      <c r="G12" s="4"/>
      <c r="H12" s="4"/>
      <c r="I12" s="3"/>
      <c r="J12" s="1"/>
      <c r="K12" s="7"/>
      <c r="L12" s="90"/>
      <c r="M12" s="5"/>
      <c r="N12" s="91"/>
      <c r="O12" s="92"/>
      <c r="P12" s="5"/>
      <c r="Q12" s="5"/>
      <c r="R12" s="8"/>
      <c r="S12" s="5"/>
      <c r="T12" s="93"/>
      <c r="U12" s="80"/>
      <c r="V12" s="82"/>
      <c r="W12" s="83"/>
      <c r="X12" s="84" t="str">
        <f t="shared" si="14"/>
        <v xml:space="preserve"> </v>
      </c>
      <c r="Y12" s="85" t="str">
        <f t="shared" si="9"/>
        <v/>
      </c>
      <c r="AA12" s="86" t="str">
        <f t="shared" ca="1" si="10"/>
        <v/>
      </c>
      <c r="AB12" s="121"/>
      <c r="AC12" s="87" t="str">
        <f t="shared" si="24"/>
        <v/>
      </c>
      <c r="AD12" s="88" t="str">
        <f t="shared" si="23"/>
        <v/>
      </c>
      <c r="AE12" s="89" t="str">
        <f>IF(C12&lt;&gt;"",IF(VLOOKUP(C12,T_UO[#All],3,FALSE)="J",AF12+AG12,VLOOKUP(C12,T_UO[#All],4,FALSE)*G12),"")</f>
        <v/>
      </c>
      <c r="AF12" s="89" t="str">
        <f t="shared" si="15"/>
        <v/>
      </c>
      <c r="AG12" s="6"/>
      <c r="AH12" s="46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J12" s="46"/>
      <c r="CK12" s="46"/>
      <c r="CL12" s="46"/>
      <c r="CN12" s="46">
        <f t="shared" ca="1" si="16"/>
        <v>0</v>
      </c>
      <c r="CO12" s="46">
        <f t="shared" si="17"/>
        <v>0</v>
      </c>
      <c r="CP12" s="46"/>
      <c r="CQ12" s="46">
        <f t="shared" si="18"/>
        <v>0</v>
      </c>
      <c r="CR12" s="46"/>
      <c r="CS12" s="46">
        <f>IF(C12&lt;&gt;"",IF(VLOOKUP(C12,T_UO[#All],3,FALSE)="PTS",IF(ISBLANK(G12),1,0),IF(ISBLANK(G12),0,1)),0)</f>
        <v>0</v>
      </c>
      <c r="CT12" s="46">
        <f t="shared" si="19"/>
        <v>0</v>
      </c>
      <c r="CU12" s="46"/>
      <c r="CV12" s="46"/>
      <c r="CW12" s="46"/>
      <c r="CX12" s="46"/>
      <c r="CY12" s="46"/>
      <c r="CZ12" s="46"/>
      <c r="DA12" s="46"/>
      <c r="DB12" s="46">
        <f t="shared" si="20"/>
        <v>0</v>
      </c>
      <c r="DC12" s="46">
        <f t="shared" ca="1" si="21"/>
        <v>0</v>
      </c>
      <c r="DD12" s="46"/>
      <c r="DE12" s="46">
        <f t="shared" si="22"/>
        <v>0</v>
      </c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>
        <f t="array" ref="DS12">IF(MAX(IF($AI12:$CH12&lt;&gt;0,$AI$7:$CH$7))&gt;$S12,1,0)</f>
        <v>0</v>
      </c>
    </row>
    <row r="13" spans="1:123" x14ac:dyDescent="0.25">
      <c r="A13" s="78">
        <v>6</v>
      </c>
      <c r="B13" s="79" t="str">
        <f t="shared" si="13"/>
        <v>K_LE MUT_2023_006</v>
      </c>
      <c r="C13" s="2"/>
      <c r="D13" s="3"/>
      <c r="E13" s="3"/>
      <c r="F13" s="4"/>
      <c r="G13" s="4"/>
      <c r="H13" s="4"/>
      <c r="I13" s="3"/>
      <c r="J13" s="1"/>
      <c r="K13" s="7"/>
      <c r="L13" s="90"/>
      <c r="M13" s="5"/>
      <c r="N13" s="91"/>
      <c r="O13" s="92"/>
      <c r="P13" s="5"/>
      <c r="Q13" s="5"/>
      <c r="R13" s="8"/>
      <c r="S13" s="5"/>
      <c r="T13" s="93"/>
      <c r="U13" s="80"/>
      <c r="V13" s="82"/>
      <c r="W13" s="83"/>
      <c r="X13" s="84" t="str">
        <f t="shared" si="14"/>
        <v xml:space="preserve"> </v>
      </c>
      <c r="Y13" s="85" t="str">
        <f t="shared" si="9"/>
        <v/>
      </c>
      <c r="AA13" s="86" t="str">
        <f t="shared" ca="1" si="10"/>
        <v/>
      </c>
      <c r="AB13" s="121"/>
      <c r="AC13" s="87" t="str">
        <f t="shared" si="24"/>
        <v/>
      </c>
      <c r="AD13" s="88" t="str">
        <f t="shared" si="23"/>
        <v/>
      </c>
      <c r="AE13" s="89" t="str">
        <f>IF(C13&lt;&gt;"",IF(VLOOKUP(C13,T_UO[#All],3,FALSE)="J",AF13+AG13,VLOOKUP(C13,T_UO[#All],4,FALSE)*G13),"")</f>
        <v/>
      </c>
      <c r="AF13" s="89" t="str">
        <f t="shared" si="15"/>
        <v/>
      </c>
      <c r="AG13" s="6"/>
      <c r="AH13" s="81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J13" s="46"/>
      <c r="CK13" s="46"/>
      <c r="CL13" s="46"/>
      <c r="CN13" s="46">
        <f t="shared" ca="1" si="16"/>
        <v>0</v>
      </c>
      <c r="CO13" s="46">
        <f t="shared" si="17"/>
        <v>0</v>
      </c>
      <c r="CP13" s="46"/>
      <c r="CQ13" s="46">
        <f t="shared" si="18"/>
        <v>0</v>
      </c>
      <c r="CR13" s="46"/>
      <c r="CS13" s="46">
        <f>IF(C13&lt;&gt;"",IF(VLOOKUP(C13,T_UO[#All],3,FALSE)="PTS",IF(ISBLANK(G13),1,0),IF(ISBLANK(G13),0,1)),0)</f>
        <v>0</v>
      </c>
      <c r="CT13" s="46">
        <f t="shared" si="19"/>
        <v>0</v>
      </c>
      <c r="CU13" s="46"/>
      <c r="CV13" s="46"/>
      <c r="CW13" s="46"/>
      <c r="CX13" s="46"/>
      <c r="CY13" s="46"/>
      <c r="CZ13" s="46"/>
      <c r="DA13" s="46"/>
      <c r="DB13" s="46">
        <f t="shared" si="20"/>
        <v>0</v>
      </c>
      <c r="DC13" s="46">
        <f t="shared" ca="1" si="21"/>
        <v>0</v>
      </c>
      <c r="DD13" s="46"/>
      <c r="DE13" s="46">
        <f t="shared" si="22"/>
        <v>0</v>
      </c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>
        <f t="array" ref="DS13">IF(MAX(IF($AI13:$CH13&lt;&gt;0,$AI$7:$CH$7))&gt;$S13,1,0)</f>
        <v>0</v>
      </c>
    </row>
    <row r="14" spans="1:123" x14ac:dyDescent="0.25">
      <c r="A14" s="78">
        <v>7</v>
      </c>
      <c r="B14" s="79" t="str">
        <f t="shared" si="13"/>
        <v>K_LE MUT_2023_007</v>
      </c>
      <c r="C14" s="2"/>
      <c r="D14" s="3"/>
      <c r="E14" s="3"/>
      <c r="F14" s="4"/>
      <c r="G14" s="4"/>
      <c r="H14" s="4"/>
      <c r="I14" s="3"/>
      <c r="J14" s="1"/>
      <c r="K14" s="7"/>
      <c r="L14" s="90"/>
      <c r="M14" s="5"/>
      <c r="N14" s="91"/>
      <c r="O14" s="92"/>
      <c r="P14" s="5"/>
      <c r="Q14" s="5"/>
      <c r="R14" s="8"/>
      <c r="S14" s="5"/>
      <c r="T14" s="93"/>
      <c r="U14" s="80"/>
      <c r="V14" s="82"/>
      <c r="W14" s="83"/>
      <c r="X14" s="84" t="str">
        <f t="shared" si="14"/>
        <v xml:space="preserve"> </v>
      </c>
      <c r="Y14" s="85" t="str">
        <f t="shared" si="9"/>
        <v/>
      </c>
      <c r="AA14" s="86" t="str">
        <f t="shared" ca="1" si="10"/>
        <v/>
      </c>
      <c r="AB14" s="121"/>
      <c r="AC14" s="87" t="str">
        <f t="shared" si="24"/>
        <v/>
      </c>
      <c r="AD14" s="88" t="str">
        <f t="shared" si="23"/>
        <v/>
      </c>
      <c r="AE14" s="89" t="str">
        <f>IF(C14&lt;&gt;"",IF(VLOOKUP(C14,T_UO[#All],3,FALSE)="J",AF14+AG14,VLOOKUP(C14,T_UO[#All],4,FALSE)*G14),"")</f>
        <v/>
      </c>
      <c r="AF14" s="89" t="str">
        <f t="shared" si="15"/>
        <v/>
      </c>
      <c r="AG14" s="6"/>
      <c r="AH14" s="81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J14" s="46"/>
      <c r="CK14" s="46"/>
      <c r="CL14" s="46"/>
      <c r="CN14" s="46">
        <f t="shared" ca="1" si="16"/>
        <v>0</v>
      </c>
      <c r="CO14" s="46">
        <f t="shared" si="17"/>
        <v>0</v>
      </c>
      <c r="CP14" s="46"/>
      <c r="CQ14" s="46">
        <f t="shared" si="18"/>
        <v>0</v>
      </c>
      <c r="CR14" s="46"/>
      <c r="CS14" s="46">
        <f>IF(C14&lt;&gt;"",IF(VLOOKUP(C14,T_UO[#All],3,FALSE)="PTS",IF(ISBLANK(G14),1,0),IF(ISBLANK(G14),0,1)),0)</f>
        <v>0</v>
      </c>
      <c r="CT14" s="46">
        <f t="shared" si="19"/>
        <v>0</v>
      </c>
      <c r="CU14" s="46"/>
      <c r="CV14" s="46"/>
      <c r="CW14" s="46"/>
      <c r="CX14" s="46"/>
      <c r="CY14" s="46"/>
      <c r="CZ14" s="46"/>
      <c r="DA14" s="46"/>
      <c r="DB14" s="46">
        <f t="shared" si="20"/>
        <v>0</v>
      </c>
      <c r="DC14" s="46">
        <f t="shared" ca="1" si="21"/>
        <v>0</v>
      </c>
      <c r="DD14" s="46"/>
      <c r="DE14" s="46">
        <f t="shared" si="22"/>
        <v>0</v>
      </c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>
        <f t="array" ref="DS14">IF(MAX(IF($AI14:$CH14&lt;&gt;0,$AI$7:$CH$7))&gt;$S14,1,0)</f>
        <v>0</v>
      </c>
    </row>
    <row r="15" spans="1:123" x14ac:dyDescent="0.25">
      <c r="A15" s="78">
        <v>8</v>
      </c>
      <c r="B15" s="79" t="str">
        <f t="shared" si="13"/>
        <v>K_LE MUT_2023_008</v>
      </c>
      <c r="C15" s="2"/>
      <c r="D15" s="3"/>
      <c r="E15" s="3"/>
      <c r="F15" s="4"/>
      <c r="G15" s="4"/>
      <c r="H15" s="4"/>
      <c r="I15" s="3"/>
      <c r="J15" s="1"/>
      <c r="K15" s="7"/>
      <c r="L15" s="90"/>
      <c r="M15" s="5"/>
      <c r="N15" s="91"/>
      <c r="O15" s="92"/>
      <c r="P15" s="5"/>
      <c r="Q15" s="5"/>
      <c r="R15" s="8"/>
      <c r="S15" s="5"/>
      <c r="T15" s="93"/>
      <c r="U15" s="80"/>
      <c r="V15" s="82"/>
      <c r="W15" s="83"/>
      <c r="X15" s="84" t="str">
        <f t="shared" si="14"/>
        <v xml:space="preserve"> </v>
      </c>
      <c r="Y15" s="85" t="str">
        <f t="shared" si="9"/>
        <v/>
      </c>
      <c r="AA15" s="86" t="str">
        <f t="shared" ca="1" si="10"/>
        <v/>
      </c>
      <c r="AB15" s="121"/>
      <c r="AC15" s="87" t="str">
        <f t="shared" si="24"/>
        <v/>
      </c>
      <c r="AD15" s="88" t="str">
        <f t="shared" si="23"/>
        <v/>
      </c>
      <c r="AE15" s="89" t="str">
        <f>IF(C15&lt;&gt;"",IF(VLOOKUP(C15,T_UO[#All],3,FALSE)="J",AF15+AG15,VLOOKUP(C15,T_UO[#All],4,FALSE)*G15),"")</f>
        <v/>
      </c>
      <c r="AF15" s="89" t="str">
        <f t="shared" si="15"/>
        <v/>
      </c>
      <c r="AG15" s="6"/>
      <c r="AH15" s="81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20"/>
      <c r="CJ15" s="46"/>
      <c r="CK15" s="46"/>
      <c r="CL15" s="46"/>
      <c r="CN15" s="46">
        <f t="shared" ca="1" si="16"/>
        <v>0</v>
      </c>
      <c r="CO15" s="46">
        <f t="shared" si="17"/>
        <v>0</v>
      </c>
      <c r="CP15" s="46"/>
      <c r="CQ15" s="46">
        <f t="shared" si="18"/>
        <v>0</v>
      </c>
      <c r="CR15" s="46"/>
      <c r="CS15" s="46">
        <f>IF(C15&lt;&gt;"",IF(VLOOKUP(C15,T_UO[#All],3,FALSE)="PTS",IF(ISBLANK(G15),1,0),IF(ISBLANK(G15),0,1)),0)</f>
        <v>0</v>
      </c>
      <c r="CT15" s="46">
        <f t="shared" si="19"/>
        <v>0</v>
      </c>
      <c r="CU15" s="46"/>
      <c r="CV15" s="46"/>
      <c r="CW15" s="46"/>
      <c r="CX15" s="46"/>
      <c r="CY15" s="46"/>
      <c r="CZ15" s="46"/>
      <c r="DA15" s="46"/>
      <c r="DB15" s="46">
        <f t="shared" si="20"/>
        <v>0</v>
      </c>
      <c r="DC15" s="46">
        <f t="shared" ca="1" si="21"/>
        <v>0</v>
      </c>
      <c r="DD15" s="46"/>
      <c r="DE15" s="46">
        <f t="shared" si="22"/>
        <v>0</v>
      </c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>
        <f t="array" ref="DS15">IF(MAX(IF($AI15:$CH15&lt;&gt;0,$AI$7:$CH$7))&gt;$S15,1,0)</f>
        <v>0</v>
      </c>
    </row>
    <row r="16" spans="1:123" x14ac:dyDescent="0.25">
      <c r="A16" s="78">
        <v>9</v>
      </c>
      <c r="B16" s="79" t="str">
        <f t="shared" si="13"/>
        <v>K_LE MUT_2023_009</v>
      </c>
      <c r="C16" s="2"/>
      <c r="D16" s="3"/>
      <c r="E16" s="3"/>
      <c r="F16" s="4"/>
      <c r="G16" s="4"/>
      <c r="H16" s="4"/>
      <c r="I16" s="3"/>
      <c r="J16" s="1"/>
      <c r="K16" s="7"/>
      <c r="L16" s="90"/>
      <c r="M16" s="5"/>
      <c r="N16" s="91"/>
      <c r="O16" s="92"/>
      <c r="P16" s="5"/>
      <c r="Q16" s="5"/>
      <c r="R16" s="8"/>
      <c r="S16" s="5"/>
      <c r="T16" s="93"/>
      <c r="U16" s="80"/>
      <c r="V16" s="82"/>
      <c r="W16" s="83"/>
      <c r="X16" s="84" t="str">
        <f t="shared" si="14"/>
        <v xml:space="preserve"> </v>
      </c>
      <c r="Y16" s="85" t="str">
        <f t="shared" si="9"/>
        <v/>
      </c>
      <c r="AA16" s="86" t="str">
        <f t="shared" ca="1" si="10"/>
        <v/>
      </c>
      <c r="AB16" s="121"/>
      <c r="AC16" s="87" t="str">
        <f t="shared" si="24"/>
        <v/>
      </c>
      <c r="AD16" s="88" t="str">
        <f t="shared" si="23"/>
        <v/>
      </c>
      <c r="AE16" s="89" t="str">
        <f>IF(C16&lt;&gt;"",IF(VLOOKUP(C16,T_UO[#All],3,FALSE)="J",AF16+AG16,VLOOKUP(C16,T_UO[#All],4,FALSE)*G16),"")</f>
        <v/>
      </c>
      <c r="AF16" s="89" t="str">
        <f t="shared" si="15"/>
        <v/>
      </c>
      <c r="AG16" s="6"/>
      <c r="AH16" s="81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J16" s="46"/>
      <c r="CK16" s="46"/>
      <c r="CL16" s="46"/>
      <c r="CN16" s="46">
        <f t="shared" ca="1" si="16"/>
        <v>0</v>
      </c>
      <c r="CO16" s="46">
        <f t="shared" si="17"/>
        <v>0</v>
      </c>
      <c r="CP16" s="46"/>
      <c r="CQ16" s="46">
        <f t="shared" si="18"/>
        <v>0</v>
      </c>
      <c r="CR16" s="46"/>
      <c r="CS16" s="46">
        <f>IF(C16&lt;&gt;"",IF(VLOOKUP(C16,T_UO[#All],3,FALSE)="PTS",IF(ISBLANK(G16),1,0),IF(ISBLANK(G16),0,1)),0)</f>
        <v>0</v>
      </c>
      <c r="CT16" s="46">
        <f t="shared" si="19"/>
        <v>0</v>
      </c>
      <c r="CU16" s="46"/>
      <c r="CV16" s="46"/>
      <c r="CW16" s="46"/>
      <c r="CX16" s="46"/>
      <c r="CY16" s="46"/>
      <c r="CZ16" s="46"/>
      <c r="DA16" s="46"/>
      <c r="DB16" s="46">
        <f t="shared" si="20"/>
        <v>0</v>
      </c>
      <c r="DC16" s="46">
        <f t="shared" ca="1" si="21"/>
        <v>0</v>
      </c>
      <c r="DD16" s="46"/>
      <c r="DE16" s="46">
        <f t="shared" si="22"/>
        <v>0</v>
      </c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>
        <f t="array" ref="DS16">IF(MAX(IF($AI16:$CH16&lt;&gt;0,$AI$7:$CH$7))&gt;$S16,1,0)</f>
        <v>0</v>
      </c>
    </row>
    <row r="17" spans="1:123" x14ac:dyDescent="0.25">
      <c r="A17" s="78">
        <v>10</v>
      </c>
      <c r="B17" s="79" t="str">
        <f t="shared" si="13"/>
        <v>K_LE MUT_2023_010</v>
      </c>
      <c r="C17" s="2"/>
      <c r="D17" s="3"/>
      <c r="E17" s="3"/>
      <c r="F17" s="4"/>
      <c r="G17" s="4"/>
      <c r="H17" s="4"/>
      <c r="I17" s="3"/>
      <c r="J17" s="1"/>
      <c r="K17" s="7"/>
      <c r="L17" s="90"/>
      <c r="M17" s="5"/>
      <c r="N17" s="91"/>
      <c r="O17" s="92"/>
      <c r="P17" s="5"/>
      <c r="Q17" s="5"/>
      <c r="R17" s="8"/>
      <c r="S17" s="5"/>
      <c r="T17" s="93"/>
      <c r="U17" s="80"/>
      <c r="V17" s="82"/>
      <c r="W17" s="83"/>
      <c r="X17" s="84" t="str">
        <f t="shared" si="14"/>
        <v xml:space="preserve"> </v>
      </c>
      <c r="Y17" s="85" t="str">
        <f t="shared" si="9"/>
        <v/>
      </c>
      <c r="AA17" s="86" t="str">
        <f t="shared" ca="1" si="10"/>
        <v/>
      </c>
      <c r="AB17" s="121"/>
      <c r="AC17" s="87" t="str">
        <f t="shared" si="24"/>
        <v/>
      </c>
      <c r="AD17" s="88" t="str">
        <f t="shared" si="23"/>
        <v/>
      </c>
      <c r="AE17" s="89" t="str">
        <f>IF(C17&lt;&gt;"",IF(VLOOKUP(C17,T_UO[#All],3,FALSE)="J",AF17+AG17,VLOOKUP(C17,T_UO[#All],4,FALSE)*G17),"")</f>
        <v/>
      </c>
      <c r="AF17" s="89" t="str">
        <f t="shared" si="15"/>
        <v/>
      </c>
      <c r="AG17" s="6"/>
      <c r="AH17" s="81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20"/>
      <c r="BT17" s="120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20"/>
      <c r="CJ17" s="46"/>
      <c r="CK17" s="46"/>
      <c r="CL17" s="46"/>
      <c r="CN17" s="46">
        <f t="shared" ca="1" si="16"/>
        <v>0</v>
      </c>
      <c r="CO17" s="46">
        <f t="shared" si="17"/>
        <v>0</v>
      </c>
      <c r="CP17" s="46"/>
      <c r="CQ17" s="46">
        <f t="shared" si="18"/>
        <v>0</v>
      </c>
      <c r="CR17" s="46"/>
      <c r="CS17" s="46">
        <f>IF(C17&lt;&gt;"",IF(VLOOKUP(C17,T_UO[#All],3,FALSE)="PTS",IF(ISBLANK(G17),1,0),IF(ISBLANK(G17),0,1)),0)</f>
        <v>0</v>
      </c>
      <c r="CT17" s="46">
        <f t="shared" si="19"/>
        <v>0</v>
      </c>
      <c r="CU17" s="46"/>
      <c r="CV17" s="46"/>
      <c r="CW17" s="46"/>
      <c r="CX17" s="46"/>
      <c r="CY17" s="46"/>
      <c r="CZ17" s="46"/>
      <c r="DA17" s="46"/>
      <c r="DB17" s="46">
        <f t="shared" si="20"/>
        <v>0</v>
      </c>
      <c r="DC17" s="46">
        <f t="shared" ca="1" si="21"/>
        <v>0</v>
      </c>
      <c r="DD17" s="46"/>
      <c r="DE17" s="46">
        <f t="shared" si="22"/>
        <v>0</v>
      </c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>
        <f t="array" ref="DS17">IF(MAX(IF($AI17:$CH17&lt;&gt;0,$AI$7:$CH$7))&gt;$S17,1,0)</f>
        <v>0</v>
      </c>
    </row>
    <row r="18" spans="1:123" x14ac:dyDescent="0.25">
      <c r="A18" s="78">
        <v>11</v>
      </c>
      <c r="B18" s="79" t="str">
        <f t="shared" si="13"/>
        <v>K_LE MUT_2023_011</v>
      </c>
      <c r="C18" s="2"/>
      <c r="D18" s="3"/>
      <c r="E18" s="3"/>
      <c r="F18" s="4"/>
      <c r="G18" s="4"/>
      <c r="H18" s="4"/>
      <c r="I18" s="3"/>
      <c r="J18" s="1"/>
      <c r="K18" s="7"/>
      <c r="L18" s="90"/>
      <c r="M18" s="5"/>
      <c r="N18" s="91"/>
      <c r="O18" s="92"/>
      <c r="P18" s="5"/>
      <c r="Q18" s="5"/>
      <c r="R18" s="8"/>
      <c r="S18" s="5"/>
      <c r="T18" s="93"/>
      <c r="U18" s="80"/>
      <c r="V18" s="82"/>
      <c r="W18" s="83"/>
      <c r="X18" s="84" t="str">
        <f t="shared" si="14"/>
        <v xml:space="preserve"> </v>
      </c>
      <c r="Y18" s="85" t="str">
        <f t="shared" si="9"/>
        <v/>
      </c>
      <c r="AA18" s="86" t="str">
        <f t="shared" ca="1" si="10"/>
        <v/>
      </c>
      <c r="AB18" s="121"/>
      <c r="AC18" s="87" t="str">
        <f t="shared" si="24"/>
        <v/>
      </c>
      <c r="AD18" s="88" t="str">
        <f t="shared" si="23"/>
        <v/>
      </c>
      <c r="AE18" s="89" t="str">
        <f>IF(C18&lt;&gt;"",IF(VLOOKUP(C18,T_UO[#All],3,FALSE)="J",AF18+AG18,VLOOKUP(C18,T_UO[#All],4,FALSE)*G18),"")</f>
        <v/>
      </c>
      <c r="AF18" s="89" t="str">
        <f t="shared" si="15"/>
        <v/>
      </c>
      <c r="AG18" s="6"/>
      <c r="AH18" s="81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J18" s="46"/>
      <c r="CK18" s="46"/>
      <c r="CL18" s="46"/>
      <c r="CN18" s="46">
        <f t="shared" ca="1" si="16"/>
        <v>0</v>
      </c>
      <c r="CO18" s="46">
        <f t="shared" si="17"/>
        <v>0</v>
      </c>
      <c r="CP18" s="46"/>
      <c r="CQ18" s="46">
        <f t="shared" si="18"/>
        <v>0</v>
      </c>
      <c r="CR18" s="46"/>
      <c r="CS18" s="46">
        <f>IF(C18&lt;&gt;"",IF(VLOOKUP(C18,T_UO[#All],3,FALSE)="PTS",IF(ISBLANK(G18),1,0),IF(ISBLANK(G18),0,1)),0)</f>
        <v>0</v>
      </c>
      <c r="CT18" s="46">
        <f t="shared" si="19"/>
        <v>0</v>
      </c>
      <c r="CU18" s="46"/>
      <c r="CV18" s="46"/>
      <c r="CW18" s="46"/>
      <c r="CX18" s="46"/>
      <c r="CY18" s="46"/>
      <c r="CZ18" s="46"/>
      <c r="DA18" s="46"/>
      <c r="DB18" s="46">
        <f t="shared" si="20"/>
        <v>0</v>
      </c>
      <c r="DC18" s="46">
        <f t="shared" ca="1" si="21"/>
        <v>0</v>
      </c>
      <c r="DD18" s="46"/>
      <c r="DE18" s="46">
        <f t="shared" si="22"/>
        <v>0</v>
      </c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>
        <f t="array" ref="DS18">IF(MAX(IF($AI18:$CH18&lt;&gt;0,$AI$7:$CH$7))&gt;$S18,1,0)</f>
        <v>0</v>
      </c>
    </row>
    <row r="19" spans="1:123" x14ac:dyDescent="0.25">
      <c r="A19" s="78">
        <v>12</v>
      </c>
      <c r="B19" s="79" t="str">
        <f t="shared" si="13"/>
        <v>K_LE MUT_2023_012</v>
      </c>
      <c r="C19" s="2"/>
      <c r="D19" s="3"/>
      <c r="E19" s="3"/>
      <c r="F19" s="4"/>
      <c r="G19" s="4"/>
      <c r="H19" s="4"/>
      <c r="I19" s="3"/>
      <c r="J19" s="1"/>
      <c r="K19" s="7"/>
      <c r="L19" s="90"/>
      <c r="M19" s="5"/>
      <c r="N19" s="91"/>
      <c r="O19" s="92"/>
      <c r="P19" s="5"/>
      <c r="Q19" s="5"/>
      <c r="R19" s="8"/>
      <c r="S19" s="5"/>
      <c r="T19" s="93"/>
      <c r="U19" s="80"/>
      <c r="V19" s="82"/>
      <c r="W19" s="83"/>
      <c r="X19" s="84" t="str">
        <f t="shared" si="14"/>
        <v xml:space="preserve"> </v>
      </c>
      <c r="Y19" s="85" t="str">
        <f t="shared" si="9"/>
        <v/>
      </c>
      <c r="AA19" s="86" t="str">
        <f t="shared" ca="1" si="10"/>
        <v/>
      </c>
      <c r="AB19" s="121"/>
      <c r="AC19" s="87" t="str">
        <f t="shared" si="24"/>
        <v/>
      </c>
      <c r="AD19" s="88" t="str">
        <f t="shared" si="23"/>
        <v/>
      </c>
      <c r="AE19" s="89" t="str">
        <f>IF(C19&lt;&gt;"",IF(VLOOKUP(C19,T_UO[#All],3,FALSE)="J",AF19+AG19,VLOOKUP(C19,T_UO[#All],4,FALSE)*G19),"")</f>
        <v/>
      </c>
      <c r="AF19" s="89" t="str">
        <f t="shared" si="15"/>
        <v/>
      </c>
      <c r="AG19" s="6"/>
      <c r="AH19" s="81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20"/>
      <c r="BT19" s="120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20"/>
      <c r="CJ19" s="46"/>
      <c r="CK19" s="46"/>
      <c r="CL19" s="46"/>
      <c r="CN19" s="46">
        <f t="shared" ca="1" si="16"/>
        <v>0</v>
      </c>
      <c r="CO19" s="46">
        <f t="shared" si="17"/>
        <v>0</v>
      </c>
      <c r="CP19" s="46"/>
      <c r="CQ19" s="46">
        <f t="shared" si="18"/>
        <v>0</v>
      </c>
      <c r="CR19" s="46"/>
      <c r="CS19" s="46">
        <f>IF(C19&lt;&gt;"",IF(VLOOKUP(C19,T_UO[#All],3,FALSE)="PTS",IF(ISBLANK(G19),1,0),IF(ISBLANK(G19),0,1)),0)</f>
        <v>0</v>
      </c>
      <c r="CT19" s="46">
        <f t="shared" si="19"/>
        <v>0</v>
      </c>
      <c r="CU19" s="46"/>
      <c r="CV19" s="46"/>
      <c r="CW19" s="46"/>
      <c r="CX19" s="46"/>
      <c r="CY19" s="46"/>
      <c r="CZ19" s="46"/>
      <c r="DA19" s="46"/>
      <c r="DB19" s="46">
        <f t="shared" si="20"/>
        <v>0</v>
      </c>
      <c r="DC19" s="46">
        <f t="shared" ca="1" si="21"/>
        <v>0</v>
      </c>
      <c r="DD19" s="46"/>
      <c r="DE19" s="46">
        <f t="shared" si="22"/>
        <v>0</v>
      </c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>
        <f t="array" ref="DS19">IF(MAX(IF($AI19:$CH19&lt;&gt;0,$AI$7:$CH$7))&gt;$S19,1,0)</f>
        <v>0</v>
      </c>
    </row>
    <row r="20" spans="1:123" x14ac:dyDescent="0.25">
      <c r="A20" s="78">
        <v>13</v>
      </c>
      <c r="B20" s="79" t="str">
        <f t="shared" si="13"/>
        <v>K_LE MUT_2023_013</v>
      </c>
      <c r="C20" s="2"/>
      <c r="D20" s="3"/>
      <c r="E20" s="3"/>
      <c r="F20" s="4"/>
      <c r="G20" s="4"/>
      <c r="H20" s="4"/>
      <c r="I20" s="3"/>
      <c r="J20" s="1"/>
      <c r="K20" s="7"/>
      <c r="L20" s="90"/>
      <c r="M20" s="5"/>
      <c r="N20" s="91"/>
      <c r="O20" s="92"/>
      <c r="P20" s="5"/>
      <c r="Q20" s="5"/>
      <c r="R20" s="8"/>
      <c r="S20" s="5"/>
      <c r="T20" s="93"/>
      <c r="U20" s="80"/>
      <c r="V20" s="82"/>
      <c r="W20" s="83"/>
      <c r="X20" s="84" t="str">
        <f t="shared" si="14"/>
        <v xml:space="preserve"> </v>
      </c>
      <c r="Y20" s="85" t="str">
        <f t="shared" si="9"/>
        <v/>
      </c>
      <c r="AA20" s="86" t="str">
        <f t="shared" ca="1" si="10"/>
        <v/>
      </c>
      <c r="AB20" s="121"/>
      <c r="AC20" s="87" t="str">
        <f t="shared" si="24"/>
        <v/>
      </c>
      <c r="AD20" s="88" t="str">
        <f t="shared" si="23"/>
        <v/>
      </c>
      <c r="AE20" s="89" t="str">
        <f>IF(C20&lt;&gt;"",IF(VLOOKUP(C20,T_UO[#All],3,FALSE)="J",AF20+AG20,VLOOKUP(C20,T_UO[#All],4,FALSE)*G20),"")</f>
        <v/>
      </c>
      <c r="AF20" s="89" t="str">
        <f t="shared" si="15"/>
        <v/>
      </c>
      <c r="AG20" s="6"/>
      <c r="AH20" s="81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J20" s="46"/>
      <c r="CK20" s="46"/>
      <c r="CL20" s="46"/>
      <c r="CN20" s="46">
        <f t="shared" ca="1" si="16"/>
        <v>0</v>
      </c>
      <c r="CO20" s="46">
        <f t="shared" si="17"/>
        <v>0</v>
      </c>
      <c r="CP20" s="46"/>
      <c r="CQ20" s="46">
        <f t="shared" si="18"/>
        <v>0</v>
      </c>
      <c r="CR20" s="46"/>
      <c r="CS20" s="46">
        <f>IF(C20&lt;&gt;"",IF(VLOOKUP(C20,T_UO[#All],3,FALSE)="PTS",IF(ISBLANK(G20),1,0),IF(ISBLANK(G20),0,1)),0)</f>
        <v>0</v>
      </c>
      <c r="CT20" s="46">
        <f t="shared" si="19"/>
        <v>0</v>
      </c>
      <c r="CU20" s="46"/>
      <c r="CV20" s="46"/>
      <c r="CW20" s="46"/>
      <c r="CX20" s="46"/>
      <c r="CY20" s="46"/>
      <c r="CZ20" s="46"/>
      <c r="DA20" s="46"/>
      <c r="DB20" s="46">
        <f t="shared" si="20"/>
        <v>0</v>
      </c>
      <c r="DC20" s="46">
        <f t="shared" ca="1" si="21"/>
        <v>0</v>
      </c>
      <c r="DD20" s="46"/>
      <c r="DE20" s="46">
        <f t="shared" si="22"/>
        <v>0</v>
      </c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>
        <f t="array" ref="DS20">IF(MAX(IF($AI20:$CH20&lt;&gt;0,$AI$7:$CH$7))&gt;$S20,1,0)</f>
        <v>0</v>
      </c>
    </row>
    <row r="21" spans="1:123" x14ac:dyDescent="0.25">
      <c r="A21" s="78">
        <v>14</v>
      </c>
      <c r="B21" s="79" t="str">
        <f t="shared" si="13"/>
        <v>K_LE MUT_2023_014</v>
      </c>
      <c r="C21" s="2"/>
      <c r="D21" s="3"/>
      <c r="E21" s="3"/>
      <c r="F21" s="4"/>
      <c r="G21" s="4"/>
      <c r="H21" s="4"/>
      <c r="I21" s="3"/>
      <c r="J21" s="1"/>
      <c r="K21" s="7"/>
      <c r="L21" s="90"/>
      <c r="M21" s="5"/>
      <c r="N21" s="91"/>
      <c r="O21" s="92"/>
      <c r="P21" s="5"/>
      <c r="Q21" s="5"/>
      <c r="R21" s="8"/>
      <c r="S21" s="5"/>
      <c r="T21" s="93"/>
      <c r="U21" s="80"/>
      <c r="V21" s="82"/>
      <c r="W21" s="83"/>
      <c r="X21" s="84" t="str">
        <f t="shared" si="14"/>
        <v xml:space="preserve"> </v>
      </c>
      <c r="Y21" s="85" t="str">
        <f t="shared" si="9"/>
        <v/>
      </c>
      <c r="AA21" s="86" t="str">
        <f t="shared" ca="1" si="10"/>
        <v/>
      </c>
      <c r="AB21" s="121"/>
      <c r="AC21" s="87" t="str">
        <f t="shared" si="24"/>
        <v/>
      </c>
      <c r="AD21" s="88" t="str">
        <f t="shared" si="23"/>
        <v/>
      </c>
      <c r="AE21" s="89" t="str">
        <f>IF(C21&lt;&gt;"",IF(VLOOKUP(C21,T_UO[#All],3,FALSE)="J",AF21+AG21,VLOOKUP(C21,T_UO[#All],4,FALSE)*G21),"")</f>
        <v/>
      </c>
      <c r="AF21" s="89" t="str">
        <f t="shared" si="15"/>
        <v/>
      </c>
      <c r="AG21" s="6"/>
      <c r="AH21" s="81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J21" s="46"/>
      <c r="CK21" s="46"/>
      <c r="CL21" s="46"/>
      <c r="CN21" s="46">
        <f t="shared" ca="1" si="16"/>
        <v>0</v>
      </c>
      <c r="CO21" s="46">
        <f t="shared" si="17"/>
        <v>0</v>
      </c>
      <c r="CP21" s="46"/>
      <c r="CQ21" s="46">
        <f t="shared" si="18"/>
        <v>0</v>
      </c>
      <c r="CR21" s="46"/>
      <c r="CS21" s="46">
        <f>IF(C21&lt;&gt;"",IF(VLOOKUP(C21,T_UO[#All],3,FALSE)="PTS",IF(ISBLANK(G21),1,0),IF(ISBLANK(G21),0,1)),0)</f>
        <v>0</v>
      </c>
      <c r="CT21" s="46">
        <f t="shared" si="19"/>
        <v>0</v>
      </c>
      <c r="CU21" s="46"/>
      <c r="CV21" s="46"/>
      <c r="CW21" s="46"/>
      <c r="CX21" s="46"/>
      <c r="CY21" s="46"/>
      <c r="CZ21" s="46"/>
      <c r="DA21" s="46"/>
      <c r="DB21" s="46">
        <f t="shared" si="20"/>
        <v>0</v>
      </c>
      <c r="DC21" s="46">
        <f t="shared" ca="1" si="21"/>
        <v>0</v>
      </c>
      <c r="DD21" s="46"/>
      <c r="DE21" s="46">
        <f t="shared" si="22"/>
        <v>0</v>
      </c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>
        <f t="array" ref="DS21">IF(MAX(IF($AI21:$CH21&lt;&gt;0,$AI$7:$CH$7))&gt;$S21,1,0)</f>
        <v>0</v>
      </c>
    </row>
    <row r="22" spans="1:123" x14ac:dyDescent="0.25">
      <c r="A22" s="78">
        <v>15</v>
      </c>
      <c r="B22" s="79" t="str">
        <f t="shared" si="13"/>
        <v>K_LE MUT_2023_015</v>
      </c>
      <c r="C22" s="2"/>
      <c r="D22" s="3"/>
      <c r="E22" s="3"/>
      <c r="F22" s="4"/>
      <c r="G22" s="4"/>
      <c r="H22" s="4"/>
      <c r="I22" s="3"/>
      <c r="J22" s="1"/>
      <c r="K22" s="7"/>
      <c r="L22" s="90"/>
      <c r="M22" s="5"/>
      <c r="N22" s="91"/>
      <c r="O22" s="92"/>
      <c r="P22" s="5"/>
      <c r="Q22" s="5"/>
      <c r="R22" s="8"/>
      <c r="S22" s="5"/>
      <c r="T22" s="93"/>
      <c r="U22" s="80"/>
      <c r="V22" s="82"/>
      <c r="W22" s="83"/>
      <c r="X22" s="84" t="str">
        <f t="shared" si="14"/>
        <v xml:space="preserve"> </v>
      </c>
      <c r="Y22" s="85" t="str">
        <f t="shared" si="9"/>
        <v/>
      </c>
      <c r="AA22" s="86" t="str">
        <f t="shared" ca="1" si="10"/>
        <v/>
      </c>
      <c r="AB22" s="121"/>
      <c r="AC22" s="87" t="str">
        <f t="shared" si="24"/>
        <v/>
      </c>
      <c r="AD22" s="88" t="str">
        <f t="shared" si="23"/>
        <v/>
      </c>
      <c r="AE22" s="89" t="str">
        <f>IF(C22&lt;&gt;"",IF(VLOOKUP(C22,T_UO[#All],3,FALSE)="J",AF22+AG22,VLOOKUP(C22,T_UO[#All],4,FALSE)*G22),"")</f>
        <v/>
      </c>
      <c r="AF22" s="89" t="str">
        <f t="shared" si="15"/>
        <v/>
      </c>
      <c r="AG22" s="6"/>
      <c r="AH22" s="81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J22" s="46"/>
      <c r="CK22" s="46"/>
      <c r="CL22" s="46"/>
      <c r="CN22" s="46">
        <f t="shared" ca="1" si="16"/>
        <v>0</v>
      </c>
      <c r="CO22" s="46">
        <f t="shared" si="17"/>
        <v>0</v>
      </c>
      <c r="CP22" s="46"/>
      <c r="CQ22" s="46">
        <f t="shared" si="18"/>
        <v>0</v>
      </c>
      <c r="CR22" s="46"/>
      <c r="CS22" s="46">
        <f>IF(C22&lt;&gt;"",IF(VLOOKUP(C22,T_UO[#All],3,FALSE)="PTS",IF(ISBLANK(G22),1,0),IF(ISBLANK(G22),0,1)),0)</f>
        <v>0</v>
      </c>
      <c r="CT22" s="46">
        <f t="shared" si="19"/>
        <v>0</v>
      </c>
      <c r="CU22" s="46"/>
      <c r="CV22" s="46"/>
      <c r="CW22" s="46"/>
      <c r="CX22" s="46"/>
      <c r="CY22" s="46"/>
      <c r="CZ22" s="46"/>
      <c r="DA22" s="46"/>
      <c r="DB22" s="46">
        <f t="shared" si="20"/>
        <v>0</v>
      </c>
      <c r="DC22" s="46">
        <f t="shared" ca="1" si="21"/>
        <v>0</v>
      </c>
      <c r="DD22" s="46"/>
      <c r="DE22" s="46">
        <f t="shared" si="22"/>
        <v>0</v>
      </c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>
        <f t="array" ref="DS22">IF(MAX(IF($AI22:$CH22&lt;&gt;0,$AI$7:$CH$7))&gt;$S22,1,0)</f>
        <v>0</v>
      </c>
    </row>
    <row r="23" spans="1:123" x14ac:dyDescent="0.25">
      <c r="A23" s="78">
        <v>16</v>
      </c>
      <c r="B23" s="79" t="str">
        <f t="shared" si="13"/>
        <v>K_LE MUT_2023_016</v>
      </c>
      <c r="C23" s="2"/>
      <c r="D23" s="3"/>
      <c r="E23" s="3"/>
      <c r="F23" s="4"/>
      <c r="G23" s="4"/>
      <c r="H23" s="4"/>
      <c r="I23" s="3"/>
      <c r="J23" s="1"/>
      <c r="K23" s="7"/>
      <c r="L23" s="90"/>
      <c r="M23" s="5"/>
      <c r="N23" s="91"/>
      <c r="O23" s="92"/>
      <c r="P23" s="5"/>
      <c r="Q23" s="5"/>
      <c r="R23" s="8"/>
      <c r="S23" s="5"/>
      <c r="T23" s="93"/>
      <c r="U23" s="80"/>
      <c r="V23" s="82"/>
      <c r="W23" s="83"/>
      <c r="X23" s="84" t="str">
        <f t="shared" si="14"/>
        <v xml:space="preserve"> </v>
      </c>
      <c r="Y23" s="85" t="str">
        <f t="shared" si="9"/>
        <v/>
      </c>
      <c r="AA23" s="86" t="str">
        <f t="shared" ca="1" si="10"/>
        <v/>
      </c>
      <c r="AB23" s="121"/>
      <c r="AC23" s="87" t="str">
        <f t="shared" si="24"/>
        <v/>
      </c>
      <c r="AD23" s="88" t="str">
        <f t="shared" si="23"/>
        <v/>
      </c>
      <c r="AE23" s="89" t="str">
        <f>IF(C23&lt;&gt;"",IF(VLOOKUP(C23,T_UO[#All],3,FALSE)="J",AF23+AG23,VLOOKUP(C23,T_UO[#All],4,FALSE)*G23),"")</f>
        <v/>
      </c>
      <c r="AF23" s="89" t="str">
        <f t="shared" si="15"/>
        <v/>
      </c>
      <c r="AG23" s="6"/>
      <c r="AH23" s="81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20"/>
      <c r="CJ23" s="46"/>
      <c r="CK23" s="46"/>
      <c r="CL23" s="46"/>
      <c r="CN23" s="46">
        <f t="shared" ca="1" si="16"/>
        <v>0</v>
      </c>
      <c r="CO23" s="46">
        <f t="shared" si="17"/>
        <v>0</v>
      </c>
      <c r="CP23" s="46"/>
      <c r="CQ23" s="46">
        <f t="shared" si="18"/>
        <v>0</v>
      </c>
      <c r="CR23" s="46"/>
      <c r="CS23" s="46">
        <f>IF(C23&lt;&gt;"",IF(VLOOKUP(C23,T_UO[#All],3,FALSE)="PTS",IF(ISBLANK(G23),1,0),IF(ISBLANK(G23),0,1)),0)</f>
        <v>0</v>
      </c>
      <c r="CT23" s="46">
        <f t="shared" si="19"/>
        <v>0</v>
      </c>
      <c r="CU23" s="46"/>
      <c r="CV23" s="46"/>
      <c r="CW23" s="46"/>
      <c r="CX23" s="46"/>
      <c r="CY23" s="46"/>
      <c r="CZ23" s="46"/>
      <c r="DA23" s="46"/>
      <c r="DB23" s="46">
        <f t="shared" si="20"/>
        <v>0</v>
      </c>
      <c r="DC23" s="46">
        <f t="shared" ca="1" si="21"/>
        <v>0</v>
      </c>
      <c r="DD23" s="46"/>
      <c r="DE23" s="46">
        <f t="shared" si="22"/>
        <v>0</v>
      </c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>
        <f t="array" ref="DS23">IF(MAX(IF($AI23:$CH23&lt;&gt;0,$AI$7:$CH$7))&gt;$S23,1,0)</f>
        <v>0</v>
      </c>
    </row>
    <row r="24" spans="1:123" x14ac:dyDescent="0.25">
      <c r="A24" s="78">
        <v>17</v>
      </c>
      <c r="B24" s="79" t="str">
        <f t="shared" si="13"/>
        <v>K_LE MUT_2023_017</v>
      </c>
      <c r="C24" s="2"/>
      <c r="D24" s="3"/>
      <c r="E24" s="3"/>
      <c r="F24" s="4"/>
      <c r="G24" s="4"/>
      <c r="H24" s="4"/>
      <c r="I24" s="3"/>
      <c r="J24" s="1"/>
      <c r="K24" s="7"/>
      <c r="L24" s="90"/>
      <c r="M24" s="5"/>
      <c r="N24" s="91"/>
      <c r="O24" s="92"/>
      <c r="P24" s="5"/>
      <c r="Q24" s="5"/>
      <c r="R24" s="8"/>
      <c r="S24" s="5"/>
      <c r="T24" s="93"/>
      <c r="U24" s="80"/>
      <c r="V24" s="82"/>
      <c r="W24" s="83"/>
      <c r="X24" s="84" t="str">
        <f t="shared" si="14"/>
        <v xml:space="preserve"> </v>
      </c>
      <c r="Y24" s="85" t="str">
        <f t="shared" si="9"/>
        <v/>
      </c>
      <c r="AA24" s="86" t="str">
        <f t="shared" ca="1" si="10"/>
        <v/>
      </c>
      <c r="AB24" s="121"/>
      <c r="AC24" s="87" t="str">
        <f t="shared" si="24"/>
        <v/>
      </c>
      <c r="AD24" s="88" t="str">
        <f t="shared" si="23"/>
        <v/>
      </c>
      <c r="AE24" s="89" t="str">
        <f>IF(C24&lt;&gt;"",IF(VLOOKUP(C24,T_UO[#All],3,FALSE)="J",AF24+AG24,VLOOKUP(C24,T_UO[#All],4,FALSE)*G24),"")</f>
        <v/>
      </c>
      <c r="AF24" s="89" t="str">
        <f t="shared" si="15"/>
        <v/>
      </c>
      <c r="AG24" s="6"/>
      <c r="AH24" s="81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20"/>
      <c r="CJ24" s="46"/>
      <c r="CK24" s="46"/>
      <c r="CL24" s="46"/>
      <c r="CN24" s="46">
        <f t="shared" ca="1" si="16"/>
        <v>0</v>
      </c>
      <c r="CO24" s="46">
        <f t="shared" si="17"/>
        <v>0</v>
      </c>
      <c r="CP24" s="46"/>
      <c r="CQ24" s="46">
        <f t="shared" si="18"/>
        <v>0</v>
      </c>
      <c r="CR24" s="46"/>
      <c r="CS24" s="46">
        <f>IF(C24&lt;&gt;"",IF(VLOOKUP(C24,T_UO[#All],3,FALSE)="PTS",IF(ISBLANK(G24),1,0),IF(ISBLANK(G24),0,1)),0)</f>
        <v>0</v>
      </c>
      <c r="CT24" s="46">
        <f t="shared" si="19"/>
        <v>0</v>
      </c>
      <c r="CU24" s="46"/>
      <c r="CV24" s="46"/>
      <c r="CW24" s="46"/>
      <c r="CX24" s="46"/>
      <c r="CY24" s="46"/>
      <c r="CZ24" s="46"/>
      <c r="DA24" s="46"/>
      <c r="DB24" s="46">
        <f t="shared" si="20"/>
        <v>0</v>
      </c>
      <c r="DC24" s="46">
        <f t="shared" ca="1" si="21"/>
        <v>0</v>
      </c>
      <c r="DD24" s="46"/>
      <c r="DE24" s="46">
        <f t="shared" si="22"/>
        <v>0</v>
      </c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>
        <f t="array" ref="DS24">IF(MAX(IF($AI24:$CH24&lt;&gt;0,$AI$7:$CH$7))&gt;$S24,1,0)</f>
        <v>0</v>
      </c>
    </row>
    <row r="25" spans="1:123" x14ac:dyDescent="0.25">
      <c r="A25" s="78">
        <v>18</v>
      </c>
      <c r="B25" s="79" t="str">
        <f t="shared" si="13"/>
        <v>K_LE MUT_2023_018</v>
      </c>
      <c r="C25" s="2"/>
      <c r="D25" s="3"/>
      <c r="E25" s="3"/>
      <c r="F25" s="4"/>
      <c r="G25" s="4"/>
      <c r="H25" s="4"/>
      <c r="I25" s="3"/>
      <c r="J25" s="1"/>
      <c r="K25" s="7"/>
      <c r="L25" s="90"/>
      <c r="M25" s="5"/>
      <c r="N25" s="91"/>
      <c r="O25" s="92"/>
      <c r="P25" s="5"/>
      <c r="Q25" s="5"/>
      <c r="R25" s="8"/>
      <c r="S25" s="5"/>
      <c r="T25" s="93"/>
      <c r="U25" s="80"/>
      <c r="V25" s="82"/>
      <c r="W25" s="83"/>
      <c r="X25" s="84" t="str">
        <f t="shared" si="14"/>
        <v xml:space="preserve"> </v>
      </c>
      <c r="Y25" s="85"/>
      <c r="AA25" s="86"/>
      <c r="AB25" s="121"/>
      <c r="AC25" s="87"/>
      <c r="AD25" s="88"/>
      <c r="AE25" s="89"/>
      <c r="AF25" s="89"/>
      <c r="AG25" s="6"/>
      <c r="AH25" s="81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20"/>
      <c r="CJ25" s="46"/>
      <c r="CK25" s="46"/>
      <c r="CL25" s="46"/>
      <c r="CN25" s="46">
        <f t="shared" ca="1" si="16"/>
        <v>0</v>
      </c>
      <c r="CO25" s="46">
        <f t="shared" si="17"/>
        <v>0</v>
      </c>
      <c r="CP25" s="46"/>
      <c r="CQ25" s="46">
        <f t="shared" si="18"/>
        <v>0</v>
      </c>
      <c r="CR25" s="46"/>
      <c r="CS25" s="46">
        <f>IF(C25&lt;&gt;"",IF(VLOOKUP(C25,T_UO[#All],3,FALSE)="PTS",IF(ISBLANK(G25),1,0),IF(ISBLANK(G25),0,1)),0)</f>
        <v>0</v>
      </c>
      <c r="CT25" s="46">
        <f t="shared" si="19"/>
        <v>0</v>
      </c>
      <c r="CU25" s="46"/>
      <c r="CV25" s="46"/>
      <c r="CW25" s="46"/>
      <c r="CX25" s="46"/>
      <c r="CY25" s="46"/>
      <c r="CZ25" s="46"/>
      <c r="DA25" s="46"/>
      <c r="DB25" s="46">
        <f t="shared" si="20"/>
        <v>0</v>
      </c>
      <c r="DC25" s="46">
        <f t="shared" ca="1" si="21"/>
        <v>0</v>
      </c>
      <c r="DD25" s="46"/>
      <c r="DE25" s="46">
        <f t="shared" si="22"/>
        <v>0</v>
      </c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>
        <f t="array" ref="DS25">IF(MAX(IF($AI25:$CH25&lt;&gt;0,$AI$7:$CH$7))&gt;$S25,1,0)</f>
        <v>0</v>
      </c>
    </row>
    <row r="26" spans="1:123" x14ac:dyDescent="0.25">
      <c r="A26" s="78">
        <v>19</v>
      </c>
      <c r="B26" s="79" t="str">
        <f t="shared" si="13"/>
        <v>K_LE MUT_2023_019</v>
      </c>
      <c r="C26" s="2"/>
      <c r="D26" s="3"/>
      <c r="E26" s="3"/>
      <c r="F26" s="4"/>
      <c r="G26" s="4"/>
      <c r="H26" s="4"/>
      <c r="I26" s="3"/>
      <c r="J26" s="1"/>
      <c r="K26" s="7"/>
      <c r="L26" s="90"/>
      <c r="M26" s="5"/>
      <c r="N26" s="91"/>
      <c r="O26" s="92"/>
      <c r="P26" s="5"/>
      <c r="Q26" s="5"/>
      <c r="R26" s="8"/>
      <c r="S26" s="5"/>
      <c r="T26" s="93"/>
      <c r="U26" s="80"/>
      <c r="V26" s="82"/>
      <c r="W26" s="83"/>
      <c r="X26" s="84" t="str">
        <f t="shared" si="14"/>
        <v xml:space="preserve"> </v>
      </c>
      <c r="Y26" s="85" t="str">
        <f t="shared" si="9"/>
        <v/>
      </c>
      <c r="AA26" s="86" t="str">
        <f t="shared" ca="1" si="10"/>
        <v/>
      </c>
      <c r="AB26" s="121"/>
      <c r="AC26" s="87" t="str">
        <f t="shared" si="24"/>
        <v/>
      </c>
      <c r="AD26" s="88" t="str">
        <f t="shared" si="23"/>
        <v/>
      </c>
      <c r="AE26" s="89" t="str">
        <f>IF(C26&lt;&gt;"",IF(VLOOKUP(C26,T_UO[#All],3,FALSE)="J",AF26+AG26,VLOOKUP(C26,T_UO[#All],4,FALSE)*G26),"")</f>
        <v/>
      </c>
      <c r="AF26" s="89" t="str">
        <f t="shared" si="15"/>
        <v/>
      </c>
      <c r="AG26" s="6"/>
      <c r="AH26" s="81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J26" s="46"/>
      <c r="CK26" s="46"/>
      <c r="CL26" s="46"/>
      <c r="CN26" s="46">
        <f t="shared" ca="1" si="16"/>
        <v>0</v>
      </c>
      <c r="CO26" s="46">
        <f t="shared" si="17"/>
        <v>0</v>
      </c>
      <c r="CP26" s="46"/>
      <c r="CQ26" s="46">
        <f t="shared" si="18"/>
        <v>0</v>
      </c>
      <c r="CR26" s="46"/>
      <c r="CS26" s="46">
        <f>IF(C26&lt;&gt;"",IF(VLOOKUP(C26,T_UO[#All],3,FALSE)="PTS",IF(ISBLANK(G26),1,0),IF(ISBLANK(G26),0,1)),0)</f>
        <v>0</v>
      </c>
      <c r="CT26" s="46">
        <f t="shared" si="19"/>
        <v>0</v>
      </c>
      <c r="CU26" s="46"/>
      <c r="CV26" s="46"/>
      <c r="CW26" s="46"/>
      <c r="CX26" s="46"/>
      <c r="CY26" s="46"/>
      <c r="CZ26" s="46"/>
      <c r="DA26" s="46"/>
      <c r="DB26" s="46">
        <f t="shared" si="20"/>
        <v>0</v>
      </c>
      <c r="DC26" s="46">
        <f t="shared" ca="1" si="21"/>
        <v>0</v>
      </c>
      <c r="DD26" s="46"/>
      <c r="DE26" s="46">
        <f t="shared" si="22"/>
        <v>0</v>
      </c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>
        <f t="array" ref="DS26">IF(MAX(IF($AI26:$CH26&lt;&gt;0,$AI$7:$CH$7))&gt;$S26,1,0)</f>
        <v>0</v>
      </c>
    </row>
    <row r="27" spans="1:123" x14ac:dyDescent="0.25">
      <c r="A27" s="78">
        <v>20</v>
      </c>
      <c r="B27" s="79" t="str">
        <f t="shared" si="13"/>
        <v>K_LE MUT_2023_020</v>
      </c>
      <c r="C27" s="2"/>
      <c r="D27" s="3"/>
      <c r="E27" s="3"/>
      <c r="F27" s="4"/>
      <c r="G27" s="4"/>
      <c r="H27" s="4"/>
      <c r="I27" s="3"/>
      <c r="J27" s="1"/>
      <c r="K27" s="7"/>
      <c r="L27" s="90"/>
      <c r="M27" s="5"/>
      <c r="N27" s="91"/>
      <c r="O27" s="92"/>
      <c r="P27" s="5"/>
      <c r="Q27" s="5"/>
      <c r="R27" s="8"/>
      <c r="S27" s="5"/>
      <c r="T27" s="93"/>
      <c r="U27" s="80"/>
      <c r="V27" s="82"/>
      <c r="W27" s="83"/>
      <c r="X27" s="84" t="str">
        <f t="shared" si="14"/>
        <v xml:space="preserve"> </v>
      </c>
      <c r="Y27" s="85" t="str">
        <f t="shared" si="9"/>
        <v/>
      </c>
      <c r="AA27" s="86" t="str">
        <f t="shared" ca="1" si="10"/>
        <v/>
      </c>
      <c r="AB27" s="121"/>
      <c r="AC27" s="87" t="str">
        <f t="shared" si="24"/>
        <v/>
      </c>
      <c r="AD27" s="88" t="str">
        <f t="shared" si="23"/>
        <v/>
      </c>
      <c r="AE27" s="89" t="str">
        <f>IF(C27&lt;&gt;"",IF(VLOOKUP(C27,T_UO[#All],3,FALSE)="J",AF27+AG27,VLOOKUP(C27,T_UO[#All],4,FALSE)*G27),"")</f>
        <v/>
      </c>
      <c r="AF27" s="89" t="str">
        <f t="shared" si="15"/>
        <v/>
      </c>
      <c r="AG27" s="6"/>
      <c r="AH27" s="81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20"/>
      <c r="CJ27" s="46"/>
      <c r="CK27" s="46"/>
      <c r="CL27" s="46"/>
      <c r="CN27" s="46">
        <f t="shared" ca="1" si="16"/>
        <v>0</v>
      </c>
      <c r="CO27" s="46">
        <f t="shared" si="17"/>
        <v>0</v>
      </c>
      <c r="CP27" s="46"/>
      <c r="CQ27" s="46">
        <f t="shared" si="18"/>
        <v>0</v>
      </c>
      <c r="CR27" s="46"/>
      <c r="CS27" s="46">
        <f>IF(C27&lt;&gt;"",IF(VLOOKUP(C27,T_UO[#All],3,FALSE)="PTS",IF(ISBLANK(G27),1,0),IF(ISBLANK(G27),0,1)),0)</f>
        <v>0</v>
      </c>
      <c r="CT27" s="46">
        <f t="shared" si="19"/>
        <v>0</v>
      </c>
      <c r="CU27" s="46"/>
      <c r="CV27" s="46"/>
      <c r="CW27" s="46"/>
      <c r="CX27" s="46"/>
      <c r="CY27" s="46"/>
      <c r="CZ27" s="46"/>
      <c r="DA27" s="46"/>
      <c r="DB27" s="46">
        <f t="shared" si="20"/>
        <v>0</v>
      </c>
      <c r="DC27" s="46">
        <f t="shared" ca="1" si="21"/>
        <v>0</v>
      </c>
      <c r="DD27" s="46"/>
      <c r="DE27" s="46">
        <f t="shared" si="22"/>
        <v>0</v>
      </c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>
        <f t="array" ref="DS27">IF(MAX(IF($AI27:$CH27&lt;&gt;0,$AI$7:$CH$7))&gt;$S27,1,0)</f>
        <v>0</v>
      </c>
    </row>
    <row r="28" spans="1:123" x14ac:dyDescent="0.25">
      <c r="A28" s="78">
        <v>21</v>
      </c>
      <c r="B28" s="79" t="str">
        <f t="shared" si="13"/>
        <v>K_LE MUT_2023_021</v>
      </c>
      <c r="C28" s="2"/>
      <c r="D28" s="3"/>
      <c r="E28" s="3"/>
      <c r="F28" s="4"/>
      <c r="G28" s="4"/>
      <c r="H28" s="4"/>
      <c r="I28" s="3"/>
      <c r="J28" s="1"/>
      <c r="K28" s="7"/>
      <c r="L28" s="90"/>
      <c r="M28" s="5"/>
      <c r="N28" s="91"/>
      <c r="O28" s="92"/>
      <c r="P28" s="5"/>
      <c r="Q28" s="5"/>
      <c r="R28" s="8"/>
      <c r="S28" s="5"/>
      <c r="T28" s="93"/>
      <c r="U28" s="80"/>
      <c r="V28" s="82"/>
      <c r="W28" s="83"/>
      <c r="X28" s="84" t="str">
        <f t="shared" si="14"/>
        <v xml:space="preserve"> </v>
      </c>
      <c r="Y28" s="85" t="str">
        <f t="shared" si="9"/>
        <v/>
      </c>
      <c r="AA28" s="86" t="str">
        <f t="shared" ca="1" si="10"/>
        <v/>
      </c>
      <c r="AB28" s="121"/>
      <c r="AC28" s="87" t="str">
        <f t="shared" si="24"/>
        <v/>
      </c>
      <c r="AD28" s="88" t="str">
        <f t="shared" si="23"/>
        <v/>
      </c>
      <c r="AE28" s="89" t="str">
        <f>IF(C28&lt;&gt;"",IF(VLOOKUP(C28,T_UO[#All],3,FALSE)="J",AF28+AG28,VLOOKUP(C28,T_UO[#All],4,FALSE)*G28),"")</f>
        <v/>
      </c>
      <c r="AF28" s="89" t="str">
        <f t="shared" si="15"/>
        <v/>
      </c>
      <c r="AG28" s="6"/>
      <c r="AH28" s="81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J28" s="46"/>
      <c r="CK28" s="46"/>
      <c r="CL28" s="46"/>
      <c r="CN28" s="46">
        <f t="shared" ca="1" si="16"/>
        <v>0</v>
      </c>
      <c r="CO28" s="46">
        <f t="shared" si="17"/>
        <v>0</v>
      </c>
      <c r="CP28" s="46"/>
      <c r="CQ28" s="46">
        <f t="shared" si="18"/>
        <v>0</v>
      </c>
      <c r="CR28" s="46"/>
      <c r="CS28" s="46">
        <f>IF(C28&lt;&gt;"",IF(VLOOKUP(C28,T_UO[#All],3,FALSE)="PTS",IF(ISBLANK(G28),1,0),IF(ISBLANK(G28),0,1)),0)</f>
        <v>0</v>
      </c>
      <c r="CT28" s="46">
        <f t="shared" si="19"/>
        <v>0</v>
      </c>
      <c r="CU28" s="46"/>
      <c r="CV28" s="46"/>
      <c r="CW28" s="46"/>
      <c r="CX28" s="46"/>
      <c r="CY28" s="46"/>
      <c r="CZ28" s="46"/>
      <c r="DA28" s="46"/>
      <c r="DB28" s="46">
        <f t="shared" si="20"/>
        <v>0</v>
      </c>
      <c r="DC28" s="46">
        <f t="shared" ca="1" si="21"/>
        <v>0</v>
      </c>
      <c r="DD28" s="46"/>
      <c r="DE28" s="46">
        <f t="shared" si="22"/>
        <v>0</v>
      </c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>
        <f t="array" ref="DS28">IF(MAX(IF($AI28:$CH28&lt;&gt;0,$AI$7:$CH$7))&gt;$S28,1,0)</f>
        <v>0</v>
      </c>
    </row>
    <row r="29" spans="1:123" x14ac:dyDescent="0.25">
      <c r="A29" s="78">
        <v>22</v>
      </c>
      <c r="B29" s="79" t="str">
        <f t="shared" si="13"/>
        <v>K_LE MUT_2023_022</v>
      </c>
      <c r="C29" s="2"/>
      <c r="D29" s="3"/>
      <c r="E29" s="3"/>
      <c r="F29" s="4"/>
      <c r="G29" s="4"/>
      <c r="H29" s="4"/>
      <c r="I29" s="3"/>
      <c r="J29" s="1"/>
      <c r="K29" s="7"/>
      <c r="L29" s="90"/>
      <c r="M29" s="5"/>
      <c r="N29" s="91"/>
      <c r="O29" s="92"/>
      <c r="P29" s="5"/>
      <c r="Q29" s="5"/>
      <c r="R29" s="8"/>
      <c r="S29" s="5"/>
      <c r="T29" s="93"/>
      <c r="U29" s="80"/>
      <c r="V29" s="82"/>
      <c r="W29" s="83"/>
      <c r="X29" s="84" t="str">
        <f t="shared" si="14"/>
        <v xml:space="preserve"> </v>
      </c>
      <c r="Y29" s="85" t="str">
        <f t="shared" si="9"/>
        <v/>
      </c>
      <c r="AA29" s="86" t="str">
        <f t="shared" ca="1" si="10"/>
        <v/>
      </c>
      <c r="AB29" s="121"/>
      <c r="AC29" s="87" t="str">
        <f t="shared" si="24"/>
        <v/>
      </c>
      <c r="AD29" s="88" t="str">
        <f t="shared" si="23"/>
        <v/>
      </c>
      <c r="AE29" s="89" t="str">
        <f>IF(C29&lt;&gt;"",IF(VLOOKUP(C29,T_UO[#All],3,FALSE)="J",AF29+AG29,VLOOKUP(C29,T_UO[#All],4,FALSE)*G29),"")</f>
        <v/>
      </c>
      <c r="AF29" s="89" t="str">
        <f t="shared" si="15"/>
        <v/>
      </c>
      <c r="AG29" s="6"/>
      <c r="AH29" s="81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20"/>
      <c r="CJ29" s="46"/>
      <c r="CK29" s="46"/>
      <c r="CL29" s="46"/>
      <c r="CN29" s="46">
        <f t="shared" ca="1" si="16"/>
        <v>0</v>
      </c>
      <c r="CO29" s="46">
        <f t="shared" si="17"/>
        <v>0</v>
      </c>
      <c r="CP29" s="46"/>
      <c r="CQ29" s="46">
        <f t="shared" si="18"/>
        <v>0</v>
      </c>
      <c r="CR29" s="46"/>
      <c r="CS29" s="46">
        <f>IF(C29&lt;&gt;"",IF(VLOOKUP(C29,T_UO[#All],3,FALSE)="PTS",IF(ISBLANK(G29),1,0),IF(ISBLANK(G29),0,1)),0)</f>
        <v>0</v>
      </c>
      <c r="CT29" s="46">
        <f t="shared" si="19"/>
        <v>0</v>
      </c>
      <c r="CU29" s="46"/>
      <c r="CV29" s="46"/>
      <c r="CW29" s="46"/>
      <c r="CX29" s="46"/>
      <c r="CY29" s="46"/>
      <c r="CZ29" s="46"/>
      <c r="DA29" s="46"/>
      <c r="DB29" s="46">
        <f t="shared" si="20"/>
        <v>0</v>
      </c>
      <c r="DC29" s="46">
        <f t="shared" ca="1" si="21"/>
        <v>0</v>
      </c>
      <c r="DD29" s="46"/>
      <c r="DE29" s="46">
        <f t="shared" si="22"/>
        <v>0</v>
      </c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>
        <f t="array" ref="DS29">IF(MAX(IF($AI29:$CH29&lt;&gt;0,$AI$7:$CH$7))&gt;$S29,1,0)</f>
        <v>0</v>
      </c>
    </row>
    <row r="30" spans="1:123" x14ac:dyDescent="0.25">
      <c r="A30" s="78">
        <v>23</v>
      </c>
      <c r="B30" s="79" t="str">
        <f t="shared" si="13"/>
        <v>K_LE MUT_2023_023</v>
      </c>
      <c r="C30" s="2"/>
      <c r="D30" s="3"/>
      <c r="E30" s="3"/>
      <c r="F30" s="4"/>
      <c r="G30" s="4"/>
      <c r="H30" s="4"/>
      <c r="I30" s="3"/>
      <c r="J30" s="1"/>
      <c r="K30" s="7"/>
      <c r="L30" s="90"/>
      <c r="M30" s="5"/>
      <c r="N30" s="91"/>
      <c r="O30" s="92"/>
      <c r="P30" s="5"/>
      <c r="Q30" s="5"/>
      <c r="R30" s="8"/>
      <c r="S30" s="5"/>
      <c r="T30" s="93"/>
      <c r="U30" s="80"/>
      <c r="V30" s="82"/>
      <c r="W30" s="83"/>
      <c r="X30" s="84" t="str">
        <f t="shared" si="14"/>
        <v xml:space="preserve"> </v>
      </c>
      <c r="Y30" s="85" t="str">
        <f t="shared" si="9"/>
        <v/>
      </c>
      <c r="AA30" s="86" t="str">
        <f t="shared" ca="1" si="10"/>
        <v/>
      </c>
      <c r="AB30" s="121"/>
      <c r="AC30" s="87" t="str">
        <f t="shared" si="24"/>
        <v/>
      </c>
      <c r="AD30" s="88" t="str">
        <f t="shared" si="23"/>
        <v/>
      </c>
      <c r="AE30" s="89" t="str">
        <f>IF(C30&lt;&gt;"",IF(VLOOKUP(C30,T_UO[#All],3,FALSE)="J",AF30+AG30,VLOOKUP(C30,T_UO[#All],4,FALSE)*G30),"")</f>
        <v/>
      </c>
      <c r="AF30" s="89" t="str">
        <f t="shared" si="15"/>
        <v/>
      </c>
      <c r="AG30" s="6"/>
      <c r="AH30" s="81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J30" s="46"/>
      <c r="CK30" s="46"/>
      <c r="CL30" s="46"/>
      <c r="CN30" s="46">
        <f t="shared" ca="1" si="16"/>
        <v>0</v>
      </c>
      <c r="CO30" s="46">
        <f t="shared" si="17"/>
        <v>0</v>
      </c>
      <c r="CP30" s="46"/>
      <c r="CQ30" s="46">
        <f t="shared" si="18"/>
        <v>0</v>
      </c>
      <c r="CR30" s="46"/>
      <c r="CS30" s="46">
        <f>IF(C30&lt;&gt;"",IF(VLOOKUP(C30,T_UO[#All],3,FALSE)="PTS",IF(ISBLANK(G30),1,0),IF(ISBLANK(G30),0,1)),0)</f>
        <v>0</v>
      </c>
      <c r="CT30" s="46">
        <f t="shared" si="19"/>
        <v>0</v>
      </c>
      <c r="CU30" s="46"/>
      <c r="CV30" s="46"/>
      <c r="CW30" s="46"/>
      <c r="CX30" s="46"/>
      <c r="CY30" s="46"/>
      <c r="CZ30" s="46"/>
      <c r="DA30" s="46"/>
      <c r="DB30" s="46">
        <f t="shared" si="20"/>
        <v>0</v>
      </c>
      <c r="DC30" s="46">
        <f t="shared" ca="1" si="21"/>
        <v>0</v>
      </c>
      <c r="DD30" s="46"/>
      <c r="DE30" s="46">
        <f t="shared" si="22"/>
        <v>0</v>
      </c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>
        <f t="array" ref="DS30">IF(MAX(IF($AI30:$CH30&lt;&gt;0,$AI$7:$CH$7))&gt;$S30,1,0)</f>
        <v>0</v>
      </c>
    </row>
    <row r="31" spans="1:123" x14ac:dyDescent="0.25">
      <c r="A31" s="78">
        <v>24</v>
      </c>
      <c r="B31" s="79" t="str">
        <f t="shared" si="13"/>
        <v>K_LE MUT_2023_024</v>
      </c>
      <c r="C31" s="2"/>
      <c r="D31" s="3"/>
      <c r="E31" s="3"/>
      <c r="F31" s="4"/>
      <c r="G31" s="4"/>
      <c r="H31" s="4"/>
      <c r="I31" s="3"/>
      <c r="J31" s="1"/>
      <c r="K31" s="7"/>
      <c r="L31" s="90"/>
      <c r="M31" s="5"/>
      <c r="N31" s="91"/>
      <c r="O31" s="92"/>
      <c r="P31" s="5"/>
      <c r="Q31" s="5"/>
      <c r="R31" s="8"/>
      <c r="S31" s="5"/>
      <c r="T31" s="93"/>
      <c r="U31" s="80"/>
      <c r="V31" s="82"/>
      <c r="W31" s="83"/>
      <c r="X31" s="84" t="str">
        <f t="shared" si="14"/>
        <v xml:space="preserve"> </v>
      </c>
      <c r="Y31" s="85" t="str">
        <f t="shared" si="9"/>
        <v/>
      </c>
      <c r="AA31" s="86" t="str">
        <f t="shared" ca="1" si="10"/>
        <v/>
      </c>
      <c r="AB31" s="121"/>
      <c r="AC31" s="87" t="str">
        <f t="shared" si="24"/>
        <v/>
      </c>
      <c r="AD31" s="88" t="str">
        <f t="shared" si="23"/>
        <v/>
      </c>
      <c r="AE31" s="89" t="str">
        <f>IF(C31&lt;&gt;"",IF(VLOOKUP(C31,T_UO[#All],3,FALSE)="J",AF31+AG31,VLOOKUP(C31,T_UO[#All],4,FALSE)*G31),"")</f>
        <v/>
      </c>
      <c r="AF31" s="89" t="str">
        <f t="shared" si="15"/>
        <v/>
      </c>
      <c r="AG31" s="6"/>
      <c r="AH31" s="81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20"/>
      <c r="CJ31" s="46"/>
      <c r="CK31" s="46"/>
      <c r="CL31" s="46"/>
      <c r="CN31" s="46">
        <f t="shared" ca="1" si="16"/>
        <v>0</v>
      </c>
      <c r="CO31" s="46">
        <f t="shared" si="17"/>
        <v>0</v>
      </c>
      <c r="CP31" s="46"/>
      <c r="CQ31" s="46">
        <f t="shared" si="18"/>
        <v>0</v>
      </c>
      <c r="CR31" s="46"/>
      <c r="CS31" s="46">
        <f>IF(C31&lt;&gt;"",IF(VLOOKUP(C31,T_UO[#All],3,FALSE)="PTS",IF(ISBLANK(G31),1,0),IF(ISBLANK(G31),0,1)),0)</f>
        <v>0</v>
      </c>
      <c r="CT31" s="46">
        <f t="shared" si="19"/>
        <v>0</v>
      </c>
      <c r="CU31" s="46"/>
      <c r="CV31" s="46"/>
      <c r="CW31" s="46"/>
      <c r="CX31" s="46"/>
      <c r="CY31" s="46"/>
      <c r="CZ31" s="46"/>
      <c r="DA31" s="46"/>
      <c r="DB31" s="46">
        <f t="shared" si="20"/>
        <v>0</v>
      </c>
      <c r="DC31" s="46">
        <f t="shared" ca="1" si="21"/>
        <v>0</v>
      </c>
      <c r="DD31" s="46"/>
      <c r="DE31" s="46">
        <f t="shared" si="22"/>
        <v>0</v>
      </c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>
        <f t="array" ref="DS31">IF(MAX(IF($AI31:$CH31&lt;&gt;0,$AI$7:$CH$7))&gt;$S31,1,0)</f>
        <v>0</v>
      </c>
    </row>
    <row r="32" spans="1:123" x14ac:dyDescent="0.25">
      <c r="A32" s="78">
        <v>25</v>
      </c>
      <c r="B32" s="79" t="str">
        <f t="shared" si="13"/>
        <v>K_LE MUT_2023_025</v>
      </c>
      <c r="C32" s="2"/>
      <c r="D32" s="3"/>
      <c r="E32" s="3"/>
      <c r="F32" s="4"/>
      <c r="G32" s="4"/>
      <c r="H32" s="4"/>
      <c r="I32" s="3"/>
      <c r="J32" s="1"/>
      <c r="K32" s="7"/>
      <c r="L32" s="90"/>
      <c r="M32" s="5"/>
      <c r="N32" s="91"/>
      <c r="O32" s="92"/>
      <c r="P32" s="5"/>
      <c r="Q32" s="5"/>
      <c r="R32" s="8"/>
      <c r="S32" s="5"/>
      <c r="T32" s="93"/>
      <c r="U32" s="80"/>
      <c r="V32" s="82"/>
      <c r="W32" s="83"/>
      <c r="X32" s="84" t="str">
        <f t="shared" si="14"/>
        <v xml:space="preserve"> </v>
      </c>
      <c r="Y32" s="85" t="str">
        <f t="shared" si="9"/>
        <v/>
      </c>
      <c r="AA32" s="86" t="str">
        <f t="shared" ca="1" si="10"/>
        <v/>
      </c>
      <c r="AB32" s="121"/>
      <c r="AC32" s="87" t="str">
        <f t="shared" si="24"/>
        <v/>
      </c>
      <c r="AD32" s="88" t="str">
        <f t="shared" si="23"/>
        <v/>
      </c>
      <c r="AE32" s="89" t="str">
        <f>IF(C32&lt;&gt;"",IF(VLOOKUP(C32,T_UO[#All],3,FALSE)="J",AF32+AG32,VLOOKUP(C32,T_UO[#All],4,FALSE)*G32),"")</f>
        <v/>
      </c>
      <c r="AF32" s="89" t="str">
        <f t="shared" si="15"/>
        <v/>
      </c>
      <c r="AG32" s="6"/>
      <c r="AH32" s="81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20"/>
      <c r="CJ32" s="46"/>
      <c r="CK32" s="46"/>
      <c r="CL32" s="46"/>
      <c r="CN32" s="46">
        <f t="shared" ca="1" si="16"/>
        <v>0</v>
      </c>
      <c r="CO32" s="46">
        <f t="shared" si="17"/>
        <v>0</v>
      </c>
      <c r="CP32" s="46"/>
      <c r="CQ32" s="46">
        <f t="shared" si="18"/>
        <v>0</v>
      </c>
      <c r="CR32" s="46"/>
      <c r="CS32" s="46">
        <f>IF(C32&lt;&gt;"",IF(VLOOKUP(C32,T_UO[#All],3,FALSE)="PTS",IF(ISBLANK(G32),1,0),IF(ISBLANK(G32),0,1)),0)</f>
        <v>0</v>
      </c>
      <c r="CT32" s="46">
        <f t="shared" si="19"/>
        <v>0</v>
      </c>
      <c r="CU32" s="46"/>
      <c r="CV32" s="46"/>
      <c r="CW32" s="46"/>
      <c r="CX32" s="46"/>
      <c r="CY32" s="46"/>
      <c r="CZ32" s="46"/>
      <c r="DA32" s="46"/>
      <c r="DB32" s="46">
        <f t="shared" si="20"/>
        <v>0</v>
      </c>
      <c r="DC32" s="46">
        <f t="shared" ca="1" si="21"/>
        <v>0</v>
      </c>
      <c r="DD32" s="46"/>
      <c r="DE32" s="46">
        <f t="shared" si="22"/>
        <v>0</v>
      </c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>
        <f t="array" ref="DS32">IF(MAX(IF($AI32:$CH32&lt;&gt;0,$AI$7:$CH$7))&gt;$S32,1,0)</f>
        <v>0</v>
      </c>
    </row>
    <row r="33" spans="1:123" x14ac:dyDescent="0.25">
      <c r="A33" s="78">
        <v>26</v>
      </c>
      <c r="B33" s="79" t="str">
        <f t="shared" si="13"/>
        <v>K_LE MUT_2023_026</v>
      </c>
      <c r="C33" s="2"/>
      <c r="D33" s="3"/>
      <c r="E33" s="3"/>
      <c r="F33" s="4"/>
      <c r="G33" s="4"/>
      <c r="H33" s="4"/>
      <c r="I33" s="3"/>
      <c r="J33" s="1"/>
      <c r="K33" s="7"/>
      <c r="L33" s="90"/>
      <c r="M33" s="5"/>
      <c r="N33" s="91"/>
      <c r="O33" s="92"/>
      <c r="P33" s="5"/>
      <c r="Q33" s="5"/>
      <c r="R33" s="8"/>
      <c r="S33" s="5"/>
      <c r="T33" s="93"/>
      <c r="U33" s="80"/>
      <c r="V33" s="82"/>
      <c r="W33" s="83"/>
      <c r="X33" s="84" t="str">
        <f t="shared" si="14"/>
        <v xml:space="preserve"> </v>
      </c>
      <c r="Y33" s="85" t="str">
        <f t="shared" si="9"/>
        <v/>
      </c>
      <c r="AA33" s="86" t="str">
        <f t="shared" ca="1" si="10"/>
        <v/>
      </c>
      <c r="AB33" s="121"/>
      <c r="AC33" s="87" t="str">
        <f t="shared" si="24"/>
        <v/>
      </c>
      <c r="AD33" s="88" t="str">
        <f t="shared" si="23"/>
        <v/>
      </c>
      <c r="AE33" s="89" t="str">
        <f>IF(C33&lt;&gt;"",IF(VLOOKUP(C33,T_UO[#All],3,FALSE)="J",AF33+AG33,VLOOKUP(C33,T_UO[#All],4,FALSE)*G33),"")</f>
        <v/>
      </c>
      <c r="AF33" s="89" t="str">
        <f t="shared" si="15"/>
        <v/>
      </c>
      <c r="AG33" s="6"/>
      <c r="AH33" s="81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20"/>
      <c r="CJ33" s="46"/>
      <c r="CK33" s="46"/>
      <c r="CL33" s="46"/>
      <c r="CN33" s="46">
        <f t="shared" ca="1" si="16"/>
        <v>0</v>
      </c>
      <c r="CO33" s="46">
        <f t="shared" si="17"/>
        <v>0</v>
      </c>
      <c r="CP33" s="46"/>
      <c r="CQ33" s="46">
        <f t="shared" si="18"/>
        <v>0</v>
      </c>
      <c r="CR33" s="46"/>
      <c r="CS33" s="46">
        <f>IF(C33&lt;&gt;"",IF(VLOOKUP(C33,T_UO[#All],3,FALSE)="PTS",IF(ISBLANK(G33),1,0),IF(ISBLANK(G33),0,1)),0)</f>
        <v>0</v>
      </c>
      <c r="CT33" s="46">
        <f t="shared" si="19"/>
        <v>0</v>
      </c>
      <c r="CU33" s="46"/>
      <c r="CV33" s="46"/>
      <c r="CW33" s="46"/>
      <c r="CX33" s="46"/>
      <c r="CY33" s="46"/>
      <c r="CZ33" s="46"/>
      <c r="DA33" s="46"/>
      <c r="DB33" s="46">
        <f t="shared" si="20"/>
        <v>0</v>
      </c>
      <c r="DC33" s="46">
        <f t="shared" ca="1" si="21"/>
        <v>0</v>
      </c>
      <c r="DD33" s="46"/>
      <c r="DE33" s="46">
        <f t="shared" si="22"/>
        <v>0</v>
      </c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>
        <f t="array" ref="DS33">IF(MAX(IF($AI33:$CH33&lt;&gt;0,$AI$7:$CH$7))&gt;$S33,1,0)</f>
        <v>0</v>
      </c>
    </row>
    <row r="34" spans="1:123" x14ac:dyDescent="0.25">
      <c r="A34" s="78">
        <v>27</v>
      </c>
      <c r="B34" s="79" t="str">
        <f t="shared" si="13"/>
        <v>K_LE MUT_2023_027</v>
      </c>
      <c r="C34" s="2"/>
      <c r="D34" s="3"/>
      <c r="E34" s="3"/>
      <c r="F34" s="4"/>
      <c r="G34" s="4"/>
      <c r="H34" s="4"/>
      <c r="I34" s="3"/>
      <c r="J34" s="1"/>
      <c r="K34" s="7"/>
      <c r="L34" s="90"/>
      <c r="M34" s="5"/>
      <c r="N34" s="91"/>
      <c r="O34" s="92"/>
      <c r="P34" s="5"/>
      <c r="Q34" s="5"/>
      <c r="R34" s="8"/>
      <c r="S34" s="5"/>
      <c r="T34" s="93"/>
      <c r="U34" s="80"/>
      <c r="V34" s="82"/>
      <c r="W34" s="83"/>
      <c r="X34" s="84" t="str">
        <f t="shared" si="14"/>
        <v xml:space="preserve"> </v>
      </c>
      <c r="Y34" s="85" t="str">
        <f t="shared" si="9"/>
        <v/>
      </c>
      <c r="AA34" s="86" t="str">
        <f t="shared" ca="1" si="10"/>
        <v/>
      </c>
      <c r="AB34" s="121"/>
      <c r="AC34" s="87" t="str">
        <f t="shared" si="24"/>
        <v/>
      </c>
      <c r="AD34" s="88" t="str">
        <f t="shared" si="23"/>
        <v/>
      </c>
      <c r="AE34" s="89" t="str">
        <f>IF(C34&lt;&gt;"",IF(VLOOKUP(C34,T_UO[#All],3,FALSE)="J",AF34+AG34,VLOOKUP(C34,T_UO[#All],4,FALSE)*G34),"")</f>
        <v/>
      </c>
      <c r="AF34" s="89" t="str">
        <f t="shared" si="15"/>
        <v/>
      </c>
      <c r="AG34" s="6"/>
      <c r="AH34" s="81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J34" s="46"/>
      <c r="CK34" s="46"/>
      <c r="CL34" s="46"/>
      <c r="CN34" s="46">
        <f t="shared" ca="1" si="16"/>
        <v>0</v>
      </c>
      <c r="CO34" s="46">
        <f t="shared" si="17"/>
        <v>0</v>
      </c>
      <c r="CP34" s="46"/>
      <c r="CQ34" s="46">
        <f t="shared" si="18"/>
        <v>0</v>
      </c>
      <c r="CR34" s="46"/>
      <c r="CS34" s="46">
        <f>IF(C34&lt;&gt;"",IF(VLOOKUP(C34,T_UO[#All],3,FALSE)="PTS",IF(ISBLANK(G34),1,0),IF(ISBLANK(G34),0,1)),0)</f>
        <v>0</v>
      </c>
      <c r="CT34" s="46">
        <f t="shared" si="19"/>
        <v>0</v>
      </c>
      <c r="CU34" s="46"/>
      <c r="CV34" s="46"/>
      <c r="CW34" s="46"/>
      <c r="CX34" s="46"/>
      <c r="CY34" s="46"/>
      <c r="CZ34" s="46"/>
      <c r="DA34" s="46"/>
      <c r="DB34" s="46">
        <f t="shared" si="20"/>
        <v>0</v>
      </c>
      <c r="DC34" s="46">
        <f t="shared" ca="1" si="21"/>
        <v>0</v>
      </c>
      <c r="DD34" s="46"/>
      <c r="DE34" s="46">
        <f t="shared" si="22"/>
        <v>0</v>
      </c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>
        <f t="array" ref="DS34">IF(MAX(IF($AI34:$CH34&lt;&gt;0,$AI$7:$CH$7))&gt;$S34,1,0)</f>
        <v>0</v>
      </c>
    </row>
    <row r="35" spans="1:123" x14ac:dyDescent="0.25">
      <c r="A35" s="78">
        <v>28</v>
      </c>
      <c r="B35" s="79" t="str">
        <f t="shared" si="13"/>
        <v>K_LE MUT_2023_028</v>
      </c>
      <c r="C35" s="2"/>
      <c r="D35" s="3"/>
      <c r="E35" s="3"/>
      <c r="F35" s="4"/>
      <c r="G35" s="4"/>
      <c r="H35" s="4"/>
      <c r="I35" s="3"/>
      <c r="J35" s="1"/>
      <c r="K35" s="7"/>
      <c r="L35" s="90"/>
      <c r="M35" s="5"/>
      <c r="N35" s="91"/>
      <c r="O35" s="92"/>
      <c r="P35" s="5"/>
      <c r="Q35" s="5"/>
      <c r="R35" s="8"/>
      <c r="S35" s="5"/>
      <c r="T35" s="93"/>
      <c r="U35" s="80"/>
      <c r="V35" s="82"/>
      <c r="W35" s="83"/>
      <c r="X35" s="84" t="str">
        <f t="shared" si="14"/>
        <v xml:space="preserve"> </v>
      </c>
      <c r="Y35" s="85" t="str">
        <f t="shared" si="9"/>
        <v/>
      </c>
      <c r="AA35" s="86" t="str">
        <f t="shared" ca="1" si="10"/>
        <v/>
      </c>
      <c r="AB35" s="121"/>
      <c r="AC35" s="87" t="str">
        <f t="shared" si="24"/>
        <v/>
      </c>
      <c r="AD35" s="88" t="str">
        <f t="shared" si="23"/>
        <v/>
      </c>
      <c r="AE35" s="89" t="str">
        <f>IF(C35&lt;&gt;"",IF(VLOOKUP(C35,T_UO[#All],3,FALSE)="J",AF35+AG35,VLOOKUP(C35,T_UO[#All],4,FALSE)*G35),"")</f>
        <v/>
      </c>
      <c r="AF35" s="89" t="str">
        <f t="shared" si="15"/>
        <v/>
      </c>
      <c r="AG35" s="6"/>
      <c r="AH35" s="81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J35" s="46"/>
      <c r="CK35" s="46"/>
      <c r="CL35" s="46"/>
      <c r="CN35" s="46">
        <f t="shared" ca="1" si="16"/>
        <v>0</v>
      </c>
      <c r="CO35" s="46">
        <f t="shared" si="17"/>
        <v>0</v>
      </c>
      <c r="CP35" s="46"/>
      <c r="CQ35" s="46">
        <f t="shared" si="18"/>
        <v>0</v>
      </c>
      <c r="CR35" s="46"/>
      <c r="CS35" s="46">
        <f>IF(C35&lt;&gt;"",IF(VLOOKUP(C35,T_UO[#All],3,FALSE)="PTS",IF(ISBLANK(G35),1,0),IF(ISBLANK(G35),0,1)),0)</f>
        <v>0</v>
      </c>
      <c r="CT35" s="46">
        <f t="shared" si="19"/>
        <v>0</v>
      </c>
      <c r="CU35" s="46"/>
      <c r="CV35" s="46"/>
      <c r="CW35" s="46"/>
      <c r="CX35" s="46"/>
      <c r="CY35" s="46"/>
      <c r="CZ35" s="46"/>
      <c r="DA35" s="46"/>
      <c r="DB35" s="46">
        <f t="shared" si="20"/>
        <v>0</v>
      </c>
      <c r="DC35" s="46">
        <f t="shared" ca="1" si="21"/>
        <v>0</v>
      </c>
      <c r="DD35" s="46"/>
      <c r="DE35" s="46">
        <f t="shared" si="22"/>
        <v>0</v>
      </c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>
        <f t="array" ref="DS35">IF(MAX(IF($AI35:$CH35&lt;&gt;0,$AI$7:$CH$7))&gt;$S35,1,0)</f>
        <v>0</v>
      </c>
    </row>
    <row r="36" spans="1:123" x14ac:dyDescent="0.25">
      <c r="A36" s="78">
        <v>29</v>
      </c>
      <c r="B36" s="79" t="str">
        <f t="shared" si="13"/>
        <v>K_LE MUT_2023_029</v>
      </c>
      <c r="C36" s="2"/>
      <c r="D36" s="3"/>
      <c r="E36" s="3"/>
      <c r="F36" s="4"/>
      <c r="G36" s="4"/>
      <c r="H36" s="4"/>
      <c r="I36" s="3"/>
      <c r="J36" s="1"/>
      <c r="K36" s="7"/>
      <c r="L36" s="90"/>
      <c r="M36" s="5"/>
      <c r="N36" s="91"/>
      <c r="O36" s="92"/>
      <c r="P36" s="5"/>
      <c r="Q36" s="5"/>
      <c r="R36" s="8"/>
      <c r="S36" s="5"/>
      <c r="T36" s="93"/>
      <c r="U36" s="80"/>
      <c r="V36" s="82"/>
      <c r="W36" s="83"/>
      <c r="X36" s="84" t="str">
        <f t="shared" si="14"/>
        <v xml:space="preserve"> </v>
      </c>
      <c r="Y36" s="85" t="str">
        <f t="shared" si="9"/>
        <v/>
      </c>
      <c r="AA36" s="86" t="str">
        <f t="shared" ca="1" si="10"/>
        <v/>
      </c>
      <c r="AB36" s="121"/>
      <c r="AC36" s="87" t="str">
        <f t="shared" si="24"/>
        <v/>
      </c>
      <c r="AD36" s="88" t="str">
        <f t="shared" si="23"/>
        <v/>
      </c>
      <c r="AE36" s="89" t="str">
        <f>IF(C36&lt;&gt;"",IF(VLOOKUP(C36,T_UO[#All],3,FALSE)="J",AF36+AG36,VLOOKUP(C36,T_UO[#All],4,FALSE)*G36),"")</f>
        <v/>
      </c>
      <c r="AF36" s="89" t="str">
        <f t="shared" si="15"/>
        <v/>
      </c>
      <c r="AG36" s="6"/>
      <c r="AH36" s="81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J36" s="46"/>
      <c r="CK36" s="46"/>
      <c r="CL36" s="46"/>
      <c r="CN36" s="46">
        <f t="shared" ca="1" si="16"/>
        <v>0</v>
      </c>
      <c r="CO36" s="46">
        <f t="shared" si="17"/>
        <v>0</v>
      </c>
      <c r="CP36" s="46"/>
      <c r="CQ36" s="46">
        <f t="shared" si="18"/>
        <v>0</v>
      </c>
      <c r="CR36" s="46"/>
      <c r="CS36" s="46">
        <f>IF(C36&lt;&gt;"",IF(VLOOKUP(C36,T_UO[#All],3,FALSE)="PTS",IF(ISBLANK(G36),1,0),IF(ISBLANK(G36),0,1)),0)</f>
        <v>0</v>
      </c>
      <c r="CT36" s="46">
        <f t="shared" si="19"/>
        <v>0</v>
      </c>
      <c r="CU36" s="46"/>
      <c r="CV36" s="46"/>
      <c r="CW36" s="46"/>
      <c r="CX36" s="46"/>
      <c r="CY36" s="46"/>
      <c r="CZ36" s="46"/>
      <c r="DA36" s="46"/>
      <c r="DB36" s="46">
        <f t="shared" si="20"/>
        <v>0</v>
      </c>
      <c r="DC36" s="46">
        <f t="shared" ca="1" si="21"/>
        <v>0</v>
      </c>
      <c r="DD36" s="46"/>
      <c r="DE36" s="46">
        <f t="shared" si="22"/>
        <v>0</v>
      </c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>
        <f t="array" ref="DS36">IF(MAX(IF($AI36:$CH36&lt;&gt;0,$AI$7:$CH$7))&gt;$S36,1,0)</f>
        <v>0</v>
      </c>
    </row>
    <row r="37" spans="1:123" x14ac:dyDescent="0.25">
      <c r="A37" s="78">
        <v>30</v>
      </c>
      <c r="B37" s="79" t="str">
        <f t="shared" si="13"/>
        <v>K_LE MUT_2023_030</v>
      </c>
      <c r="C37" s="2"/>
      <c r="D37" s="3"/>
      <c r="E37" s="3"/>
      <c r="F37" s="4"/>
      <c r="G37" s="4"/>
      <c r="H37" s="4"/>
      <c r="I37" s="3"/>
      <c r="J37" s="1"/>
      <c r="K37" s="7"/>
      <c r="L37" s="90"/>
      <c r="M37" s="5"/>
      <c r="N37" s="91"/>
      <c r="O37" s="92"/>
      <c r="P37" s="5"/>
      <c r="Q37" s="5"/>
      <c r="R37" s="8"/>
      <c r="S37" s="5"/>
      <c r="T37" s="93"/>
      <c r="U37" s="80"/>
      <c r="V37" s="82"/>
      <c r="W37" s="83"/>
      <c r="X37" s="84" t="str">
        <f t="shared" si="14"/>
        <v xml:space="preserve"> </v>
      </c>
      <c r="Y37" s="85" t="str">
        <f t="shared" si="9"/>
        <v/>
      </c>
      <c r="AA37" s="86" t="str">
        <f t="shared" ca="1" si="10"/>
        <v/>
      </c>
      <c r="AB37" s="86" t="str">
        <f t="shared" ca="1" si="10"/>
        <v/>
      </c>
      <c r="AC37" s="87" t="str">
        <f t="shared" si="24"/>
        <v/>
      </c>
      <c r="AD37" s="88" t="str">
        <f t="shared" si="23"/>
        <v/>
      </c>
      <c r="AE37" s="89" t="str">
        <f>IF(C37&lt;&gt;"",IF(VLOOKUP(C37,T_UO[#All],3,FALSE)="J",AF37+AG37,VLOOKUP(C37,T_UO[#All],4,FALSE)*G37),"")</f>
        <v/>
      </c>
      <c r="AF37" s="89" t="str">
        <f t="shared" si="15"/>
        <v/>
      </c>
      <c r="AG37" s="6"/>
      <c r="AH37" s="81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J37" s="46"/>
      <c r="CK37" s="46"/>
      <c r="CL37" s="46"/>
      <c r="CN37" s="46">
        <f t="shared" ca="1" si="16"/>
        <v>0</v>
      </c>
      <c r="CO37" s="46">
        <f t="shared" si="17"/>
        <v>0</v>
      </c>
      <c r="CP37" s="46"/>
      <c r="CQ37" s="46">
        <f t="shared" si="18"/>
        <v>0</v>
      </c>
      <c r="CR37" s="46"/>
      <c r="CS37" s="46">
        <f>IF(C37&lt;&gt;"",IF(VLOOKUP(C37,T_UO[#All],3,FALSE)="PTS",IF(ISBLANK(G37),1,0),IF(ISBLANK(G37),0,1)),0)</f>
        <v>0</v>
      </c>
      <c r="CT37" s="46">
        <f t="shared" si="19"/>
        <v>0</v>
      </c>
      <c r="CU37" s="46"/>
      <c r="CV37" s="46"/>
      <c r="CW37" s="46"/>
      <c r="CX37" s="46"/>
      <c r="CY37" s="46"/>
      <c r="CZ37" s="46"/>
      <c r="DA37" s="46"/>
      <c r="DB37" s="46">
        <f t="shared" si="20"/>
        <v>0</v>
      </c>
      <c r="DC37" s="46">
        <f t="shared" ca="1" si="21"/>
        <v>0</v>
      </c>
      <c r="DD37" s="46"/>
      <c r="DE37" s="46">
        <f t="shared" si="22"/>
        <v>0</v>
      </c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>
        <f t="array" ref="DS37">IF(MAX(IF($AI37:$CH37&lt;&gt;0,$AI$7:$CH$7))&gt;$S37,1,0)</f>
        <v>0</v>
      </c>
    </row>
    <row r="38" spans="1:123" x14ac:dyDescent="0.25">
      <c r="A38" s="78">
        <v>31</v>
      </c>
      <c r="B38" s="79" t="str">
        <f t="shared" si="13"/>
        <v>K_LE MUT_2023_031</v>
      </c>
      <c r="C38" s="2"/>
      <c r="D38" s="3"/>
      <c r="E38" s="3"/>
      <c r="F38" s="4"/>
      <c r="G38" s="4"/>
      <c r="H38" s="4"/>
      <c r="I38" s="3"/>
      <c r="J38" s="1"/>
      <c r="K38" s="7"/>
      <c r="L38" s="90"/>
      <c r="M38" s="5"/>
      <c r="N38" s="91"/>
      <c r="O38" s="92"/>
      <c r="P38" s="5"/>
      <c r="Q38" s="5"/>
      <c r="R38" s="8"/>
      <c r="S38" s="5"/>
      <c r="T38" s="93"/>
      <c r="U38" s="80"/>
      <c r="V38" s="82"/>
      <c r="W38" s="83"/>
      <c r="X38" s="84" t="str">
        <f t="shared" si="14"/>
        <v xml:space="preserve"> </v>
      </c>
      <c r="Y38" s="85" t="str">
        <f t="shared" si="9"/>
        <v/>
      </c>
      <c r="AA38" s="86" t="str">
        <f t="shared" ca="1" si="10"/>
        <v/>
      </c>
      <c r="AB38" s="121"/>
      <c r="AC38" s="87" t="str">
        <f t="shared" si="24"/>
        <v/>
      </c>
      <c r="AD38" s="88" t="str">
        <f t="shared" si="23"/>
        <v/>
      </c>
      <c r="AE38" s="89" t="str">
        <f>IF(C38&lt;&gt;"",IF(VLOOKUP(C38,T_UO[#All],3,FALSE)="J",AF38+AG38,VLOOKUP(C38,T_UO[#All],4,FALSE)*G38),"")</f>
        <v/>
      </c>
      <c r="AF38" s="89" t="str">
        <f t="shared" si="15"/>
        <v/>
      </c>
      <c r="AG38" s="6"/>
      <c r="AH38" s="81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J38" s="46"/>
      <c r="CK38" s="46"/>
      <c r="CL38" s="46"/>
      <c r="CN38" s="46">
        <f t="shared" ca="1" si="16"/>
        <v>0</v>
      </c>
      <c r="CO38" s="46">
        <f t="shared" si="17"/>
        <v>0</v>
      </c>
      <c r="CP38" s="46"/>
      <c r="CQ38" s="46">
        <f t="shared" si="18"/>
        <v>0</v>
      </c>
      <c r="CR38" s="46"/>
      <c r="CS38" s="46">
        <f>IF(C38&lt;&gt;"",IF(VLOOKUP(C38,T_UO[#All],3,FALSE)="PTS",IF(ISBLANK(G38),1,0),IF(ISBLANK(G38),0,1)),0)</f>
        <v>0</v>
      </c>
      <c r="CT38" s="46">
        <f t="shared" si="19"/>
        <v>0</v>
      </c>
      <c r="CU38" s="46"/>
      <c r="CV38" s="46"/>
      <c r="CW38" s="46"/>
      <c r="CX38" s="46"/>
      <c r="CY38" s="46"/>
      <c r="CZ38" s="46"/>
      <c r="DA38" s="46"/>
      <c r="DB38" s="46">
        <f t="shared" si="20"/>
        <v>0</v>
      </c>
      <c r="DC38" s="46">
        <f t="shared" ca="1" si="21"/>
        <v>0</v>
      </c>
      <c r="DD38" s="46"/>
      <c r="DE38" s="46">
        <f t="shared" si="22"/>
        <v>0</v>
      </c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>
        <f t="array" ref="DS38">IF(MAX(IF($AI38:$CH38&lt;&gt;0,$AI$7:$CH$7))&gt;$S38,1,0)</f>
        <v>0</v>
      </c>
    </row>
    <row r="39" spans="1:123" x14ac:dyDescent="0.25">
      <c r="A39" s="78">
        <v>32</v>
      </c>
      <c r="B39" s="79" t="str">
        <f t="shared" si="13"/>
        <v>K_LE MUT_2023_032</v>
      </c>
      <c r="C39" s="2"/>
      <c r="D39" s="3"/>
      <c r="E39" s="3"/>
      <c r="F39" s="4"/>
      <c r="G39" s="4"/>
      <c r="H39" s="4"/>
      <c r="I39" s="3"/>
      <c r="J39" s="1"/>
      <c r="K39" s="7"/>
      <c r="L39" s="90"/>
      <c r="M39" s="5"/>
      <c r="N39" s="91"/>
      <c r="O39" s="92"/>
      <c r="P39" s="5"/>
      <c r="Q39" s="5"/>
      <c r="R39" s="8"/>
      <c r="S39" s="5"/>
      <c r="T39" s="93"/>
      <c r="U39" s="80"/>
      <c r="V39" s="82"/>
      <c r="W39" s="83"/>
      <c r="X39" s="84" t="str">
        <f t="shared" si="14"/>
        <v xml:space="preserve"> </v>
      </c>
      <c r="Y39" s="85" t="str">
        <f t="shared" si="9"/>
        <v/>
      </c>
      <c r="AA39" s="86" t="str">
        <f t="shared" ca="1" si="10"/>
        <v/>
      </c>
      <c r="AB39" s="121"/>
      <c r="AC39" s="87" t="str">
        <f t="shared" si="24"/>
        <v/>
      </c>
      <c r="AD39" s="88" t="str">
        <f t="shared" si="23"/>
        <v/>
      </c>
      <c r="AE39" s="89" t="str">
        <f>IF(C39&lt;&gt;"",IF(VLOOKUP(C39,T_UO[#All],3,FALSE)="J",AF39+AG39,VLOOKUP(C39,T_UO[#All],4,FALSE)*G39),"")</f>
        <v/>
      </c>
      <c r="AF39" s="89" t="str">
        <f t="shared" si="15"/>
        <v/>
      </c>
      <c r="AG39" s="6"/>
      <c r="AH39" s="81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J39" s="46"/>
      <c r="CK39" s="46"/>
      <c r="CL39" s="46"/>
      <c r="CN39" s="46">
        <f t="shared" ca="1" si="16"/>
        <v>0</v>
      </c>
      <c r="CO39" s="46">
        <f t="shared" si="17"/>
        <v>0</v>
      </c>
      <c r="CP39" s="46"/>
      <c r="CQ39" s="46">
        <f t="shared" si="18"/>
        <v>0</v>
      </c>
      <c r="CR39" s="46"/>
      <c r="CS39" s="46">
        <f>IF(C39&lt;&gt;"",IF(VLOOKUP(C39,T_UO[#All],3,FALSE)="PTS",IF(ISBLANK(G39),1,0),IF(ISBLANK(G39),0,1)),0)</f>
        <v>0</v>
      </c>
      <c r="CT39" s="46">
        <f t="shared" si="19"/>
        <v>0</v>
      </c>
      <c r="CU39" s="46"/>
      <c r="CV39" s="46"/>
      <c r="CW39" s="46"/>
      <c r="CX39" s="46"/>
      <c r="CY39" s="46"/>
      <c r="CZ39" s="46"/>
      <c r="DA39" s="46"/>
      <c r="DB39" s="46">
        <f t="shared" si="20"/>
        <v>0</v>
      </c>
      <c r="DC39" s="46">
        <f t="shared" ca="1" si="21"/>
        <v>0</v>
      </c>
      <c r="DD39" s="46"/>
      <c r="DE39" s="46">
        <f t="shared" si="22"/>
        <v>0</v>
      </c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>
        <f t="array" ref="DS39">IF(MAX(IF($AI39:$CH39&lt;&gt;0,$AI$7:$CH$7))&gt;$S39,1,0)</f>
        <v>0</v>
      </c>
    </row>
    <row r="40" spans="1:123" x14ac:dyDescent="0.25">
      <c r="A40" s="78">
        <v>33</v>
      </c>
      <c r="B40" s="79" t="str">
        <f t="shared" si="13"/>
        <v>K_LE MUT_2023_033</v>
      </c>
      <c r="C40" s="2"/>
      <c r="D40" s="3"/>
      <c r="E40" s="3"/>
      <c r="F40" s="4"/>
      <c r="G40" s="4"/>
      <c r="H40" s="4"/>
      <c r="I40" s="3"/>
      <c r="J40" s="1"/>
      <c r="K40" s="7"/>
      <c r="L40" s="90"/>
      <c r="M40" s="5"/>
      <c r="N40" s="91"/>
      <c r="O40" s="92"/>
      <c r="P40" s="5"/>
      <c r="Q40" s="5"/>
      <c r="R40" s="8"/>
      <c r="S40" s="5"/>
      <c r="T40" s="93"/>
      <c r="U40" s="80"/>
      <c r="V40" s="82"/>
      <c r="W40" s="83"/>
      <c r="X40" s="84" t="str">
        <f t="shared" si="14"/>
        <v xml:space="preserve"> </v>
      </c>
      <c r="Y40" s="85" t="str">
        <f t="shared" si="9"/>
        <v/>
      </c>
      <c r="AA40" s="86" t="str">
        <f t="shared" ca="1" si="10"/>
        <v/>
      </c>
      <c r="AB40" s="121"/>
      <c r="AC40" s="87" t="str">
        <f t="shared" si="24"/>
        <v/>
      </c>
      <c r="AD40" s="88" t="str">
        <f t="shared" si="23"/>
        <v/>
      </c>
      <c r="AE40" s="89" t="str">
        <f>IF(C40&lt;&gt;"",IF(VLOOKUP(C40,T_UO[#All],3,FALSE)="J",AF40+AG40,VLOOKUP(C40,T_UO[#All],4,FALSE)*G40),"")</f>
        <v/>
      </c>
      <c r="AF40" s="89" t="str">
        <f t="shared" si="15"/>
        <v/>
      </c>
      <c r="AG40" s="6"/>
      <c r="AH40" s="81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J40" s="46"/>
      <c r="CK40" s="46"/>
      <c r="CL40" s="46"/>
      <c r="CN40" s="46">
        <f t="shared" ca="1" si="16"/>
        <v>0</v>
      </c>
      <c r="CO40" s="46">
        <f t="shared" si="17"/>
        <v>0</v>
      </c>
      <c r="CP40" s="46"/>
      <c r="CQ40" s="46">
        <f t="shared" si="18"/>
        <v>0</v>
      </c>
      <c r="CR40" s="46"/>
      <c r="CS40" s="46">
        <f>IF(C40&lt;&gt;"",IF(VLOOKUP(C40,T_UO[#All],3,FALSE)="PTS",IF(ISBLANK(G40),1,0),IF(ISBLANK(G40),0,1)),0)</f>
        <v>0</v>
      </c>
      <c r="CT40" s="46">
        <f t="shared" si="19"/>
        <v>0</v>
      </c>
      <c r="CU40" s="46"/>
      <c r="CV40" s="46"/>
      <c r="CW40" s="46"/>
      <c r="CX40" s="46"/>
      <c r="CY40" s="46"/>
      <c r="CZ40" s="46"/>
      <c r="DA40" s="46"/>
      <c r="DB40" s="46">
        <f t="shared" si="20"/>
        <v>0</v>
      </c>
      <c r="DC40" s="46">
        <f t="shared" ca="1" si="21"/>
        <v>0</v>
      </c>
      <c r="DD40" s="46"/>
      <c r="DE40" s="46">
        <f t="shared" si="22"/>
        <v>0</v>
      </c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>
        <f t="array" ref="DS40">IF(MAX(IF($AI40:$CH40&lt;&gt;0,$AI$7:$CH$7))&gt;$S40,1,0)</f>
        <v>0</v>
      </c>
    </row>
    <row r="41" spans="1:123" x14ac:dyDescent="0.25">
      <c r="A41" s="78">
        <v>34</v>
      </c>
      <c r="B41" s="79" t="str">
        <f t="shared" si="13"/>
        <v>K_LE MUT_2023_034</v>
      </c>
      <c r="C41" s="2"/>
      <c r="D41" s="3"/>
      <c r="E41" s="3"/>
      <c r="F41" s="4"/>
      <c r="G41" s="4"/>
      <c r="H41" s="4"/>
      <c r="I41" s="3"/>
      <c r="J41" s="1"/>
      <c r="K41" s="7"/>
      <c r="L41" s="90"/>
      <c r="M41" s="5"/>
      <c r="N41" s="91"/>
      <c r="O41" s="92"/>
      <c r="P41" s="5"/>
      <c r="Q41" s="5"/>
      <c r="R41" s="8"/>
      <c r="S41" s="5"/>
      <c r="T41" s="93"/>
      <c r="U41" s="80"/>
      <c r="V41" s="82"/>
      <c r="W41" s="83"/>
      <c r="X41" s="84" t="str">
        <f t="shared" si="14"/>
        <v xml:space="preserve"> </v>
      </c>
      <c r="Y41" s="85" t="str">
        <f t="shared" si="9"/>
        <v/>
      </c>
      <c r="AA41" s="86" t="str">
        <f t="shared" ca="1" si="10"/>
        <v/>
      </c>
      <c r="AB41" s="121"/>
      <c r="AC41" s="87" t="str">
        <f t="shared" si="24"/>
        <v/>
      </c>
      <c r="AD41" s="88" t="str">
        <f t="shared" si="23"/>
        <v/>
      </c>
      <c r="AE41" s="89" t="str">
        <f>IF(C41&lt;&gt;"",IF(VLOOKUP(C41,T_UO[#All],3,FALSE)="J",AF41+AG41,VLOOKUP(C41,T_UO[#All],4,FALSE)*G41),"")</f>
        <v/>
      </c>
      <c r="AF41" s="89" t="str">
        <f t="shared" si="15"/>
        <v/>
      </c>
      <c r="AG41" s="6"/>
      <c r="AH41" s="81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J41" s="46"/>
      <c r="CK41" s="46"/>
      <c r="CL41" s="46"/>
      <c r="CN41" s="46">
        <f t="shared" ca="1" si="16"/>
        <v>0</v>
      </c>
      <c r="CO41" s="46">
        <f t="shared" si="17"/>
        <v>0</v>
      </c>
      <c r="CP41" s="46"/>
      <c r="CQ41" s="46">
        <f t="shared" si="18"/>
        <v>0</v>
      </c>
      <c r="CR41" s="46"/>
      <c r="CS41" s="46">
        <f>IF(C41&lt;&gt;"",IF(VLOOKUP(C41,T_UO[#All],3,FALSE)="PTS",IF(ISBLANK(G41),1,0),IF(ISBLANK(G41),0,1)),0)</f>
        <v>0</v>
      </c>
      <c r="CT41" s="46">
        <f t="shared" si="19"/>
        <v>0</v>
      </c>
      <c r="CU41" s="46"/>
      <c r="CV41" s="46"/>
      <c r="CW41" s="46"/>
      <c r="CX41" s="46"/>
      <c r="CY41" s="46"/>
      <c r="CZ41" s="46"/>
      <c r="DA41" s="46"/>
      <c r="DB41" s="46">
        <f t="shared" si="20"/>
        <v>0</v>
      </c>
      <c r="DC41" s="46">
        <f t="shared" ca="1" si="21"/>
        <v>0</v>
      </c>
      <c r="DD41" s="46"/>
      <c r="DE41" s="46">
        <f t="shared" si="22"/>
        <v>0</v>
      </c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>
        <f t="array" ref="DS41">IF(MAX(IF($AI41:$CH41&lt;&gt;0,$AI$7:$CH$7))&gt;$S41,1,0)</f>
        <v>0</v>
      </c>
    </row>
    <row r="42" spans="1:123" x14ac:dyDescent="0.25">
      <c r="A42" s="78">
        <v>35</v>
      </c>
      <c r="B42" s="79" t="str">
        <f t="shared" si="13"/>
        <v>K_LE MUT_2023_035</v>
      </c>
      <c r="C42" s="2"/>
      <c r="D42" s="3"/>
      <c r="E42" s="3"/>
      <c r="F42" s="4"/>
      <c r="G42" s="4"/>
      <c r="H42" s="4"/>
      <c r="I42" s="3"/>
      <c r="J42" s="1"/>
      <c r="K42" s="7"/>
      <c r="L42" s="90"/>
      <c r="M42" s="5"/>
      <c r="N42" s="91"/>
      <c r="O42" s="92"/>
      <c r="P42" s="5"/>
      <c r="Q42" s="5"/>
      <c r="R42" s="8"/>
      <c r="S42" s="5"/>
      <c r="T42" s="93"/>
      <c r="U42" s="80"/>
      <c r="V42" s="82"/>
      <c r="W42" s="83"/>
      <c r="X42" s="84" t="str">
        <f t="shared" si="14"/>
        <v xml:space="preserve"> </v>
      </c>
      <c r="Y42" s="85" t="str">
        <f t="shared" si="9"/>
        <v/>
      </c>
      <c r="AA42" s="86" t="str">
        <f t="shared" ca="1" si="10"/>
        <v/>
      </c>
      <c r="AB42" s="121"/>
      <c r="AC42" s="87" t="str">
        <f t="shared" si="24"/>
        <v/>
      </c>
      <c r="AD42" s="88" t="str">
        <f t="shared" si="23"/>
        <v/>
      </c>
      <c r="AE42" s="89" t="str">
        <f>IF(C42&lt;&gt;"",IF(VLOOKUP(C42,T_UO[#All],3,FALSE)="J",AF42+AG42,VLOOKUP(C42,T_UO[#All],4,FALSE)*G42),"")</f>
        <v/>
      </c>
      <c r="AF42" s="89" t="str">
        <f t="shared" si="15"/>
        <v/>
      </c>
      <c r="AG42" s="6"/>
      <c r="AH42" s="81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J42" s="46"/>
      <c r="CK42" s="46"/>
      <c r="CL42" s="46"/>
      <c r="CN42" s="46">
        <f t="shared" ca="1" si="16"/>
        <v>0</v>
      </c>
      <c r="CO42" s="46">
        <f t="shared" si="17"/>
        <v>0</v>
      </c>
      <c r="CP42" s="46"/>
      <c r="CQ42" s="46">
        <f t="shared" si="18"/>
        <v>0</v>
      </c>
      <c r="CR42" s="46"/>
      <c r="CS42" s="46">
        <f>IF(C42&lt;&gt;"",IF(VLOOKUP(C42,T_UO[#All],3,FALSE)="PTS",IF(ISBLANK(G42),1,0),IF(ISBLANK(G42),0,1)),0)</f>
        <v>0</v>
      </c>
      <c r="CT42" s="46">
        <f t="shared" si="19"/>
        <v>0</v>
      </c>
      <c r="CU42" s="46"/>
      <c r="CV42" s="46"/>
      <c r="CW42" s="46"/>
      <c r="CX42" s="46"/>
      <c r="CY42" s="46"/>
      <c r="CZ42" s="46"/>
      <c r="DA42" s="46"/>
      <c r="DB42" s="46">
        <f t="shared" si="20"/>
        <v>0</v>
      </c>
      <c r="DC42" s="46">
        <f t="shared" ca="1" si="21"/>
        <v>0</v>
      </c>
      <c r="DD42" s="46"/>
      <c r="DE42" s="46">
        <f t="shared" si="22"/>
        <v>0</v>
      </c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>
        <f t="array" ref="DS42">IF(MAX(IF($AI42:$CH42&lt;&gt;0,$AI$7:$CH$7))&gt;$S42,1,0)</f>
        <v>0</v>
      </c>
    </row>
    <row r="43" spans="1:123" x14ac:dyDescent="0.25">
      <c r="A43" s="78">
        <v>36</v>
      </c>
      <c r="B43" s="79" t="str">
        <f t="shared" si="13"/>
        <v>K_LE MUT_2023_036</v>
      </c>
      <c r="C43" s="2"/>
      <c r="D43" s="3"/>
      <c r="E43" s="3"/>
      <c r="F43" s="4"/>
      <c r="G43" s="4"/>
      <c r="H43" s="4"/>
      <c r="I43" s="3"/>
      <c r="J43" s="1"/>
      <c r="K43" s="7"/>
      <c r="L43" s="90"/>
      <c r="M43" s="5"/>
      <c r="N43" s="91"/>
      <c r="O43" s="92"/>
      <c r="P43" s="5"/>
      <c r="Q43" s="5"/>
      <c r="R43" s="8"/>
      <c r="S43" s="5"/>
      <c r="T43" s="93"/>
      <c r="U43" s="80"/>
      <c r="V43" s="82"/>
      <c r="W43" s="83"/>
      <c r="X43" s="84" t="str">
        <f t="shared" si="14"/>
        <v xml:space="preserve"> </v>
      </c>
      <c r="Y43" s="85" t="str">
        <f t="shared" si="9"/>
        <v/>
      </c>
      <c r="AA43" s="86" t="str">
        <f t="shared" ca="1" si="10"/>
        <v/>
      </c>
      <c r="AB43" s="121"/>
      <c r="AC43" s="87" t="str">
        <f t="shared" si="24"/>
        <v/>
      </c>
      <c r="AD43" s="88" t="str">
        <f t="shared" si="23"/>
        <v/>
      </c>
      <c r="AE43" s="89" t="str">
        <f>IF(C43&lt;&gt;"",IF(VLOOKUP(C43,T_UO[#All],3,FALSE)="J",AF43+AG43,VLOOKUP(C43,T_UO[#All],4,FALSE)*G43),"")</f>
        <v/>
      </c>
      <c r="AF43" s="89" t="str">
        <f t="shared" si="15"/>
        <v/>
      </c>
      <c r="AG43" s="6"/>
      <c r="AH43" s="81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J43" s="46"/>
      <c r="CK43" s="46"/>
      <c r="CL43" s="46"/>
      <c r="CN43" s="46">
        <f t="shared" ca="1" si="16"/>
        <v>0</v>
      </c>
      <c r="CO43" s="46">
        <f t="shared" si="17"/>
        <v>0</v>
      </c>
      <c r="CP43" s="46"/>
      <c r="CQ43" s="46">
        <f t="shared" si="18"/>
        <v>0</v>
      </c>
      <c r="CR43" s="46"/>
      <c r="CS43" s="46">
        <f>IF(C43&lt;&gt;"",IF(VLOOKUP(C43,T_UO[#All],3,FALSE)="PTS",IF(ISBLANK(G43),1,0),IF(ISBLANK(G43),0,1)),0)</f>
        <v>0</v>
      </c>
      <c r="CT43" s="46">
        <f t="shared" si="19"/>
        <v>0</v>
      </c>
      <c r="CU43" s="46"/>
      <c r="CV43" s="46"/>
      <c r="CW43" s="46"/>
      <c r="CX43" s="46"/>
      <c r="CY43" s="46"/>
      <c r="CZ43" s="46"/>
      <c r="DA43" s="46"/>
      <c r="DB43" s="46">
        <f t="shared" si="20"/>
        <v>0</v>
      </c>
      <c r="DC43" s="46">
        <f t="shared" ca="1" si="21"/>
        <v>0</v>
      </c>
      <c r="DD43" s="46"/>
      <c r="DE43" s="46">
        <f t="shared" si="22"/>
        <v>0</v>
      </c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>
        <f t="array" ref="DS43">IF(MAX(IF($AI43:$CH43&lt;&gt;0,$AI$7:$CH$7))&gt;$S43,1,0)</f>
        <v>0</v>
      </c>
    </row>
    <row r="44" spans="1:123" x14ac:dyDescent="0.25">
      <c r="A44" s="78">
        <v>37</v>
      </c>
      <c r="B44" s="79" t="str">
        <f t="shared" si="13"/>
        <v>K_LE MUT_2023_037</v>
      </c>
      <c r="C44" s="2"/>
      <c r="D44" s="3"/>
      <c r="E44" s="3"/>
      <c r="F44" s="4"/>
      <c r="G44" s="4"/>
      <c r="H44" s="4"/>
      <c r="I44" s="3"/>
      <c r="J44" s="1"/>
      <c r="K44" s="7"/>
      <c r="L44" s="90"/>
      <c r="M44" s="5"/>
      <c r="N44" s="91"/>
      <c r="O44" s="92"/>
      <c r="P44" s="5"/>
      <c r="Q44" s="5"/>
      <c r="R44" s="8"/>
      <c r="S44" s="5"/>
      <c r="T44" s="93"/>
      <c r="U44" s="80"/>
      <c r="V44" s="82"/>
      <c r="W44" s="83"/>
      <c r="X44" s="84" t="str">
        <f t="shared" si="14"/>
        <v xml:space="preserve"> </v>
      </c>
      <c r="Y44" s="85" t="str">
        <f t="shared" si="9"/>
        <v/>
      </c>
      <c r="AA44" s="86" t="str">
        <f t="shared" ca="1" si="10"/>
        <v/>
      </c>
      <c r="AB44" s="121"/>
      <c r="AC44" s="87" t="str">
        <f t="shared" si="24"/>
        <v/>
      </c>
      <c r="AD44" s="88" t="str">
        <f t="shared" si="23"/>
        <v/>
      </c>
      <c r="AE44" s="89" t="str">
        <f>IF(C44&lt;&gt;"",IF(VLOOKUP(C44,T_UO[#All],3,FALSE)="J",AF44+AG44,VLOOKUP(C44,T_UO[#All],4,FALSE)*G44),"")</f>
        <v/>
      </c>
      <c r="AF44" s="89" t="str">
        <f t="shared" si="15"/>
        <v/>
      </c>
      <c r="AG44" s="6"/>
      <c r="AH44" s="81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20"/>
      <c r="CJ44" s="46"/>
      <c r="CK44" s="46"/>
      <c r="CL44" s="46"/>
      <c r="CN44" s="46">
        <f t="shared" ca="1" si="16"/>
        <v>0</v>
      </c>
      <c r="CO44" s="46">
        <f t="shared" si="17"/>
        <v>0</v>
      </c>
      <c r="CP44" s="46"/>
      <c r="CQ44" s="46">
        <f t="shared" si="18"/>
        <v>0</v>
      </c>
      <c r="CR44" s="46"/>
      <c r="CS44" s="46">
        <f>IF(C44&lt;&gt;"",IF(VLOOKUP(C44,T_UO[#All],3,FALSE)="PTS",IF(ISBLANK(G44),1,0),IF(ISBLANK(G44),0,1)),0)</f>
        <v>0</v>
      </c>
      <c r="CT44" s="46">
        <f t="shared" si="19"/>
        <v>0</v>
      </c>
      <c r="CU44" s="46"/>
      <c r="CV44" s="46"/>
      <c r="CW44" s="46"/>
      <c r="CX44" s="46"/>
      <c r="CY44" s="46"/>
      <c r="CZ44" s="46"/>
      <c r="DA44" s="46"/>
      <c r="DB44" s="46">
        <f t="shared" si="20"/>
        <v>0</v>
      </c>
      <c r="DC44" s="46">
        <f t="shared" ca="1" si="21"/>
        <v>0</v>
      </c>
      <c r="DD44" s="46"/>
      <c r="DE44" s="46">
        <f t="shared" si="22"/>
        <v>0</v>
      </c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>
        <f t="array" ref="DS44">IF(MAX(IF($AI44:$CH44&lt;&gt;0,$AI$7:$CH$7))&gt;$S44,1,0)</f>
        <v>0</v>
      </c>
    </row>
    <row r="45" spans="1:123" x14ac:dyDescent="0.25">
      <c r="A45" s="78">
        <v>38</v>
      </c>
      <c r="B45" s="79" t="str">
        <f t="shared" si="13"/>
        <v>K_LE MUT_2023_038</v>
      </c>
      <c r="C45" s="2"/>
      <c r="D45" s="3"/>
      <c r="E45" s="3"/>
      <c r="F45" s="4"/>
      <c r="G45" s="4"/>
      <c r="H45" s="4"/>
      <c r="I45" s="3"/>
      <c r="J45" s="1"/>
      <c r="K45" s="7"/>
      <c r="L45" s="90"/>
      <c r="M45" s="5"/>
      <c r="N45" s="91"/>
      <c r="O45" s="92"/>
      <c r="P45" s="5"/>
      <c r="Q45" s="5"/>
      <c r="R45" s="8"/>
      <c r="S45" s="5"/>
      <c r="T45" s="93"/>
      <c r="U45" s="80"/>
      <c r="V45" s="82"/>
      <c r="W45" s="83"/>
      <c r="X45" s="84" t="str">
        <f t="shared" si="14"/>
        <v xml:space="preserve"> </v>
      </c>
      <c r="Y45" s="85" t="str">
        <f t="shared" si="9"/>
        <v/>
      </c>
      <c r="AA45" s="86" t="str">
        <f t="shared" ca="1" si="10"/>
        <v/>
      </c>
      <c r="AB45" s="121"/>
      <c r="AC45" s="87" t="str">
        <f t="shared" si="24"/>
        <v/>
      </c>
      <c r="AD45" s="88" t="str">
        <f t="shared" si="23"/>
        <v/>
      </c>
      <c r="AE45" s="89" t="str">
        <f>IF(C45&lt;&gt;"",IF(VLOOKUP(C45,T_UO[#All],3,FALSE)="J",AF45+AG45,VLOOKUP(C45,T_UO[#All],4,FALSE)*G45),"")</f>
        <v/>
      </c>
      <c r="AF45" s="89" t="str">
        <f t="shared" si="15"/>
        <v/>
      </c>
      <c r="AG45" s="6"/>
      <c r="AH45" s="81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20"/>
      <c r="CJ45" s="46"/>
      <c r="CK45" s="46"/>
      <c r="CL45" s="46"/>
      <c r="CN45" s="46">
        <f t="shared" ca="1" si="16"/>
        <v>0</v>
      </c>
      <c r="CO45" s="46">
        <f t="shared" si="17"/>
        <v>0</v>
      </c>
      <c r="CP45" s="46"/>
      <c r="CQ45" s="46">
        <f t="shared" si="18"/>
        <v>0</v>
      </c>
      <c r="CR45" s="46"/>
      <c r="CS45" s="46">
        <f>IF(C45&lt;&gt;"",IF(VLOOKUP(C45,T_UO[#All],3,FALSE)="PTS",IF(ISBLANK(G45),1,0),IF(ISBLANK(G45),0,1)),0)</f>
        <v>0</v>
      </c>
      <c r="CT45" s="46">
        <f t="shared" si="19"/>
        <v>0</v>
      </c>
      <c r="CU45" s="46"/>
      <c r="CV45" s="46"/>
      <c r="CW45" s="46"/>
      <c r="CX45" s="46"/>
      <c r="CY45" s="46"/>
      <c r="CZ45" s="46"/>
      <c r="DA45" s="46"/>
      <c r="DB45" s="46">
        <f t="shared" si="20"/>
        <v>0</v>
      </c>
      <c r="DC45" s="46">
        <f t="shared" ca="1" si="21"/>
        <v>0</v>
      </c>
      <c r="DD45" s="46"/>
      <c r="DE45" s="46">
        <f t="shared" si="22"/>
        <v>0</v>
      </c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>
        <f t="array" ref="DS45">IF(MAX(IF($AI45:$CH45&lt;&gt;0,$AI$7:$CH$7))&gt;$S45,1,0)</f>
        <v>0</v>
      </c>
    </row>
    <row r="46" spans="1:123" x14ac:dyDescent="0.25">
      <c r="A46" s="78">
        <v>39</v>
      </c>
      <c r="B46" s="79" t="str">
        <f t="shared" si="13"/>
        <v>K_LE MUT_2023_039</v>
      </c>
      <c r="C46" s="2"/>
      <c r="D46" s="3"/>
      <c r="E46" s="3"/>
      <c r="F46" s="4"/>
      <c r="G46" s="4"/>
      <c r="H46" s="4"/>
      <c r="I46" s="3"/>
      <c r="J46" s="1"/>
      <c r="K46" s="7"/>
      <c r="L46" s="90"/>
      <c r="M46" s="5"/>
      <c r="N46" s="91"/>
      <c r="O46" s="92"/>
      <c r="P46" s="5"/>
      <c r="Q46" s="5"/>
      <c r="R46" s="8"/>
      <c r="S46" s="5"/>
      <c r="T46" s="93"/>
      <c r="U46" s="80"/>
      <c r="V46" s="82"/>
      <c r="W46" s="83"/>
      <c r="X46" s="84" t="str">
        <f t="shared" si="14"/>
        <v xml:space="preserve"> </v>
      </c>
      <c r="Y46" s="85" t="str">
        <f t="shared" si="9"/>
        <v/>
      </c>
      <c r="AA46" s="86" t="str">
        <f t="shared" ca="1" si="10"/>
        <v/>
      </c>
      <c r="AB46" s="121"/>
      <c r="AC46" s="87" t="str">
        <f t="shared" si="24"/>
        <v/>
      </c>
      <c r="AD46" s="88" t="str">
        <f t="shared" si="23"/>
        <v/>
      </c>
      <c r="AE46" s="89" t="str">
        <f>IF(C46&lt;&gt;"",IF(VLOOKUP(C46,T_UO[#All],3,FALSE)="J",AF46+AG46,VLOOKUP(C46,T_UO[#All],4,FALSE)*G46),"")</f>
        <v/>
      </c>
      <c r="AF46" s="89" t="str">
        <f t="shared" si="15"/>
        <v/>
      </c>
      <c r="AG46" s="6"/>
      <c r="AH46" s="81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20"/>
      <c r="CJ46" s="46"/>
      <c r="CK46" s="46"/>
      <c r="CL46" s="46"/>
      <c r="CN46" s="46">
        <f t="shared" ca="1" si="16"/>
        <v>0</v>
      </c>
      <c r="CO46" s="46">
        <f t="shared" si="17"/>
        <v>0</v>
      </c>
      <c r="CP46" s="46"/>
      <c r="CQ46" s="46">
        <f t="shared" si="18"/>
        <v>0</v>
      </c>
      <c r="CR46" s="46"/>
      <c r="CS46" s="46">
        <f>IF(C46&lt;&gt;"",IF(VLOOKUP(C46,T_UO[#All],3,FALSE)="PTS",IF(ISBLANK(G46),1,0),IF(ISBLANK(G46),0,1)),0)</f>
        <v>0</v>
      </c>
      <c r="CT46" s="46">
        <f t="shared" si="19"/>
        <v>0</v>
      </c>
      <c r="CU46" s="46"/>
      <c r="CV46" s="46"/>
      <c r="CW46" s="46"/>
      <c r="CX46" s="46"/>
      <c r="CY46" s="46"/>
      <c r="CZ46" s="46"/>
      <c r="DA46" s="46"/>
      <c r="DB46" s="46">
        <f t="shared" si="20"/>
        <v>0</v>
      </c>
      <c r="DC46" s="46">
        <f t="shared" ca="1" si="21"/>
        <v>0</v>
      </c>
      <c r="DD46" s="46"/>
      <c r="DE46" s="46">
        <f t="shared" si="22"/>
        <v>0</v>
      </c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>
        <f t="array" ref="DS46">IF(MAX(IF($AI46:$CH46&lt;&gt;0,$AI$7:$CH$7))&gt;$S46,1,0)</f>
        <v>0</v>
      </c>
    </row>
    <row r="47" spans="1:123" x14ac:dyDescent="0.25">
      <c r="A47" s="78">
        <v>40</v>
      </c>
      <c r="B47" s="79" t="str">
        <f t="shared" si="13"/>
        <v>K_LE MUT_2023_040</v>
      </c>
      <c r="C47" s="2"/>
      <c r="D47" s="3"/>
      <c r="E47" s="3"/>
      <c r="F47" s="4"/>
      <c r="G47" s="4"/>
      <c r="H47" s="4"/>
      <c r="I47" s="3"/>
      <c r="J47" s="1"/>
      <c r="K47" s="7"/>
      <c r="L47" s="90"/>
      <c r="M47" s="5"/>
      <c r="N47" s="91"/>
      <c r="O47" s="92"/>
      <c r="P47" s="5"/>
      <c r="Q47" s="5"/>
      <c r="R47" s="8"/>
      <c r="S47" s="5"/>
      <c r="T47" s="93"/>
      <c r="U47" s="80"/>
      <c r="V47" s="82"/>
      <c r="W47" s="83"/>
      <c r="X47" s="84" t="str">
        <f t="shared" si="14"/>
        <v xml:space="preserve"> </v>
      </c>
      <c r="Y47" s="85" t="str">
        <f t="shared" si="9"/>
        <v/>
      </c>
      <c r="AA47" s="86" t="str">
        <f t="shared" ca="1" si="10"/>
        <v/>
      </c>
      <c r="AB47" s="121"/>
      <c r="AC47" s="87" t="str">
        <f t="shared" si="24"/>
        <v/>
      </c>
      <c r="AD47" s="88" t="str">
        <f t="shared" si="23"/>
        <v/>
      </c>
      <c r="AE47" s="89" t="str">
        <f>IF(C47&lt;&gt;"",IF(VLOOKUP(C47,T_UO[#All],3,FALSE)="J",AF47+AG47,VLOOKUP(C47,T_UO[#All],4,FALSE)*G47),"")</f>
        <v/>
      </c>
      <c r="AF47" s="89" t="str">
        <f t="shared" si="15"/>
        <v/>
      </c>
      <c r="AG47" s="6"/>
      <c r="AH47" s="81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J47" s="46"/>
      <c r="CK47" s="46"/>
      <c r="CL47" s="46"/>
      <c r="CN47" s="46">
        <f t="shared" ca="1" si="16"/>
        <v>0</v>
      </c>
      <c r="CO47" s="46">
        <f t="shared" si="17"/>
        <v>0</v>
      </c>
      <c r="CP47" s="46"/>
      <c r="CQ47" s="46">
        <f t="shared" si="18"/>
        <v>0</v>
      </c>
      <c r="CR47" s="46"/>
      <c r="CS47" s="46">
        <f>IF(C47&lt;&gt;"",IF(VLOOKUP(C47,T_UO[#All],3,FALSE)="PTS",IF(ISBLANK(G47),1,0),IF(ISBLANK(G47),0,1)),0)</f>
        <v>0</v>
      </c>
      <c r="CT47" s="46">
        <f t="shared" si="19"/>
        <v>0</v>
      </c>
      <c r="CU47" s="46"/>
      <c r="CV47" s="46"/>
      <c r="CW47" s="46"/>
      <c r="CX47" s="46"/>
      <c r="CY47" s="46"/>
      <c r="CZ47" s="46"/>
      <c r="DA47" s="46"/>
      <c r="DB47" s="46">
        <f t="shared" si="20"/>
        <v>0</v>
      </c>
      <c r="DC47" s="46">
        <f t="shared" ca="1" si="21"/>
        <v>0</v>
      </c>
      <c r="DD47" s="46"/>
      <c r="DE47" s="46">
        <f t="shared" si="22"/>
        <v>0</v>
      </c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>
        <f t="array" ref="DS47">IF(MAX(IF($AI47:$CH47&lt;&gt;0,$AI$7:$CH$7))&gt;$S47,1,0)</f>
        <v>0</v>
      </c>
    </row>
    <row r="48" spans="1:123" x14ac:dyDescent="0.25">
      <c r="A48" s="78">
        <v>41</v>
      </c>
      <c r="B48" s="79" t="str">
        <f t="shared" si="13"/>
        <v>K_LE MUT_2023_041</v>
      </c>
      <c r="C48" s="2"/>
      <c r="D48" s="3"/>
      <c r="E48" s="3"/>
      <c r="F48" s="4"/>
      <c r="G48" s="4"/>
      <c r="H48" s="4"/>
      <c r="I48" s="3"/>
      <c r="J48" s="1"/>
      <c r="K48" s="7"/>
      <c r="L48" s="90"/>
      <c r="M48" s="5"/>
      <c r="N48" s="91"/>
      <c r="O48" s="92"/>
      <c r="P48" s="5"/>
      <c r="Q48" s="5"/>
      <c r="R48" s="8"/>
      <c r="S48" s="5"/>
      <c r="T48" s="93"/>
      <c r="U48" s="80"/>
      <c r="V48" s="82"/>
      <c r="W48" s="83"/>
      <c r="X48" s="84" t="str">
        <f t="shared" si="14"/>
        <v xml:space="preserve"> </v>
      </c>
      <c r="Y48" s="85" t="str">
        <f t="shared" si="9"/>
        <v/>
      </c>
      <c r="AA48" s="86" t="str">
        <f t="shared" ca="1" si="10"/>
        <v/>
      </c>
      <c r="AB48" s="121"/>
      <c r="AC48" s="87" t="str">
        <f t="shared" si="24"/>
        <v/>
      </c>
      <c r="AD48" s="88" t="str">
        <f t="shared" si="23"/>
        <v/>
      </c>
      <c r="AE48" s="89" t="str">
        <f>IF(C48&lt;&gt;"",IF(VLOOKUP(C48,T_UO[#All],3,FALSE)="J",AF48+AG48,VLOOKUP(C48,T_UO[#All],4,FALSE)*G48),"")</f>
        <v/>
      </c>
      <c r="AF48" s="89" t="str">
        <f t="shared" si="15"/>
        <v/>
      </c>
      <c r="AG48" s="6"/>
      <c r="AH48" s="81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J48" s="46"/>
      <c r="CK48" s="46"/>
      <c r="CL48" s="46"/>
      <c r="CN48" s="46">
        <f t="shared" ca="1" si="16"/>
        <v>0</v>
      </c>
      <c r="CO48" s="46">
        <f t="shared" si="17"/>
        <v>0</v>
      </c>
      <c r="CP48" s="46"/>
      <c r="CQ48" s="46">
        <f t="shared" si="18"/>
        <v>0</v>
      </c>
      <c r="CR48" s="46"/>
      <c r="CS48" s="46">
        <f>IF(C48&lt;&gt;"",IF(VLOOKUP(C48,T_UO[#All],3,FALSE)="PTS",IF(ISBLANK(G48),1,0),IF(ISBLANK(G48),0,1)),0)</f>
        <v>0</v>
      </c>
      <c r="CT48" s="46">
        <f t="shared" si="19"/>
        <v>0</v>
      </c>
      <c r="CU48" s="46"/>
      <c r="CV48" s="46"/>
      <c r="CW48" s="46"/>
      <c r="CX48" s="46"/>
      <c r="CY48" s="46"/>
      <c r="CZ48" s="46"/>
      <c r="DA48" s="46"/>
      <c r="DB48" s="46">
        <f t="shared" si="20"/>
        <v>0</v>
      </c>
      <c r="DC48" s="46">
        <f t="shared" ca="1" si="21"/>
        <v>0</v>
      </c>
      <c r="DD48" s="46"/>
      <c r="DE48" s="46">
        <f t="shared" si="22"/>
        <v>0</v>
      </c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>
        <f t="array" ref="DS48">IF(MAX(IF($AI48:$CH48&lt;&gt;0,$AI$7:$CH$7))&gt;$S48,1,0)</f>
        <v>0</v>
      </c>
    </row>
    <row r="49" spans="1:123" x14ac:dyDescent="0.25">
      <c r="A49" s="78">
        <v>42</v>
      </c>
      <c r="B49" s="79" t="str">
        <f t="shared" si="13"/>
        <v>K_LE MUT_2023_042</v>
      </c>
      <c r="C49" s="2"/>
      <c r="D49" s="3"/>
      <c r="E49" s="3"/>
      <c r="F49" s="4"/>
      <c r="G49" s="4"/>
      <c r="H49" s="4"/>
      <c r="I49" s="3"/>
      <c r="J49" s="1"/>
      <c r="K49" s="7"/>
      <c r="L49" s="90"/>
      <c r="M49" s="5"/>
      <c r="N49" s="91"/>
      <c r="O49" s="92"/>
      <c r="P49" s="5"/>
      <c r="Q49" s="5"/>
      <c r="R49" s="8"/>
      <c r="S49" s="5"/>
      <c r="T49" s="93"/>
      <c r="U49" s="80"/>
      <c r="V49" s="82"/>
      <c r="W49" s="83"/>
      <c r="X49" s="84" t="str">
        <f t="shared" si="14"/>
        <v xml:space="preserve"> </v>
      </c>
      <c r="Y49" s="85" t="str">
        <f t="shared" si="9"/>
        <v/>
      </c>
      <c r="AA49" s="86" t="str">
        <f t="shared" ca="1" si="10"/>
        <v/>
      </c>
      <c r="AB49" s="121"/>
      <c r="AC49" s="87" t="str">
        <f t="shared" si="24"/>
        <v/>
      </c>
      <c r="AD49" s="88" t="str">
        <f t="shared" si="23"/>
        <v/>
      </c>
      <c r="AE49" s="89" t="str">
        <f>IF(C49&lt;&gt;"",IF(VLOOKUP(C49,T_UO[#All],3,FALSE)="J",AF49+AG49,VLOOKUP(C49,T_UO[#All],4,FALSE)*G49),"")</f>
        <v/>
      </c>
      <c r="AF49" s="89" t="str">
        <f t="shared" si="15"/>
        <v/>
      </c>
      <c r="AG49" s="6"/>
      <c r="AH49" s="81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J49" s="46"/>
      <c r="CK49" s="46"/>
      <c r="CL49" s="46"/>
      <c r="CN49" s="46">
        <f t="shared" ca="1" si="16"/>
        <v>0</v>
      </c>
      <c r="CO49" s="46">
        <f t="shared" si="17"/>
        <v>0</v>
      </c>
      <c r="CP49" s="46"/>
      <c r="CQ49" s="46">
        <f t="shared" si="18"/>
        <v>0</v>
      </c>
      <c r="CR49" s="46"/>
      <c r="CS49" s="46">
        <f>IF(C49&lt;&gt;"",IF(VLOOKUP(C49,T_UO[#All],3,FALSE)="PTS",IF(ISBLANK(G49),1,0),IF(ISBLANK(G49),0,1)),0)</f>
        <v>0</v>
      </c>
      <c r="CT49" s="46">
        <f t="shared" si="19"/>
        <v>0</v>
      </c>
      <c r="CU49" s="46"/>
      <c r="CV49" s="46"/>
      <c r="CW49" s="46"/>
      <c r="CX49" s="46"/>
      <c r="CY49" s="46"/>
      <c r="CZ49" s="46"/>
      <c r="DA49" s="46"/>
      <c r="DB49" s="46">
        <f t="shared" si="20"/>
        <v>0</v>
      </c>
      <c r="DC49" s="46">
        <f t="shared" ca="1" si="21"/>
        <v>0</v>
      </c>
      <c r="DD49" s="46"/>
      <c r="DE49" s="46">
        <f t="shared" si="22"/>
        <v>0</v>
      </c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>
        <f t="array" ref="DS49">IF(MAX(IF($AI49:$CH49&lt;&gt;0,$AI$7:$CH$7))&gt;$S49,1,0)</f>
        <v>0</v>
      </c>
    </row>
    <row r="50" spans="1:123" x14ac:dyDescent="0.25">
      <c r="A50" s="78">
        <v>43</v>
      </c>
      <c r="B50" s="79" t="str">
        <f t="shared" si="13"/>
        <v>K_LE MUT_2023_043</v>
      </c>
      <c r="C50" s="2"/>
      <c r="D50" s="3"/>
      <c r="E50" s="3"/>
      <c r="F50" s="4"/>
      <c r="G50" s="4"/>
      <c r="H50" s="4"/>
      <c r="I50" s="3"/>
      <c r="J50" s="1"/>
      <c r="K50" s="7"/>
      <c r="L50" s="90"/>
      <c r="M50" s="5"/>
      <c r="N50" s="91"/>
      <c r="O50" s="92"/>
      <c r="P50" s="5"/>
      <c r="Q50" s="5"/>
      <c r="R50" s="8"/>
      <c r="S50" s="5"/>
      <c r="T50" s="93"/>
      <c r="U50" s="80"/>
      <c r="V50" s="82"/>
      <c r="W50" s="83"/>
      <c r="X50" s="84" t="str">
        <f t="shared" si="14"/>
        <v xml:space="preserve"> </v>
      </c>
      <c r="Y50" s="85" t="str">
        <f t="shared" si="9"/>
        <v/>
      </c>
      <c r="AA50" s="86" t="str">
        <f t="shared" ca="1" si="10"/>
        <v/>
      </c>
      <c r="AB50" s="121"/>
      <c r="AC50" s="87" t="str">
        <f t="shared" si="24"/>
        <v/>
      </c>
      <c r="AD50" s="88" t="str">
        <f t="shared" si="23"/>
        <v/>
      </c>
      <c r="AE50" s="89" t="str">
        <f>IF(C50&lt;&gt;"",IF(VLOOKUP(C50,T_UO[#All],3,FALSE)="J",AF50+AG50,VLOOKUP(C50,T_UO[#All],4,FALSE)*G50),"")</f>
        <v/>
      </c>
      <c r="AF50" s="89" t="str">
        <f t="shared" si="15"/>
        <v/>
      </c>
      <c r="AG50" s="6"/>
      <c r="AH50" s="81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J50" s="46"/>
      <c r="CK50" s="46"/>
      <c r="CL50" s="46"/>
      <c r="CN50" s="46">
        <f t="shared" ca="1" si="16"/>
        <v>0</v>
      </c>
      <c r="CO50" s="46">
        <f t="shared" si="17"/>
        <v>0</v>
      </c>
      <c r="CP50" s="46"/>
      <c r="CQ50" s="46">
        <f t="shared" si="18"/>
        <v>0</v>
      </c>
      <c r="CR50" s="46"/>
      <c r="CS50" s="46">
        <f>IF(C50&lt;&gt;"",IF(VLOOKUP(C50,T_UO[#All],3,FALSE)="PTS",IF(ISBLANK(G50),1,0),IF(ISBLANK(G50),0,1)),0)</f>
        <v>0</v>
      </c>
      <c r="CT50" s="46">
        <f t="shared" si="19"/>
        <v>0</v>
      </c>
      <c r="CU50" s="46"/>
      <c r="CV50" s="46"/>
      <c r="CW50" s="46"/>
      <c r="CX50" s="46"/>
      <c r="CY50" s="46"/>
      <c r="CZ50" s="46"/>
      <c r="DA50" s="46"/>
      <c r="DB50" s="46">
        <f t="shared" si="20"/>
        <v>0</v>
      </c>
      <c r="DC50" s="46">
        <f t="shared" ca="1" si="21"/>
        <v>0</v>
      </c>
      <c r="DD50" s="46"/>
      <c r="DE50" s="46">
        <f t="shared" si="22"/>
        <v>0</v>
      </c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>
        <f t="array" ref="DS50">IF(MAX(IF($AI50:$CH50&lt;&gt;0,$AI$7:$CH$7))&gt;$S50,1,0)</f>
        <v>0</v>
      </c>
    </row>
    <row r="51" spans="1:123" x14ac:dyDescent="0.25">
      <c r="A51" s="78">
        <v>44</v>
      </c>
      <c r="B51" s="79" t="str">
        <f t="shared" si="13"/>
        <v>K_LE MUT_2023_044</v>
      </c>
      <c r="C51" s="2"/>
      <c r="D51" s="3"/>
      <c r="E51" s="3"/>
      <c r="F51" s="4"/>
      <c r="G51" s="4"/>
      <c r="H51" s="4"/>
      <c r="I51" s="3"/>
      <c r="J51" s="1"/>
      <c r="K51" s="7"/>
      <c r="L51" s="90"/>
      <c r="M51" s="5"/>
      <c r="N51" s="91"/>
      <c r="O51" s="92"/>
      <c r="P51" s="5"/>
      <c r="Q51" s="5"/>
      <c r="R51" s="8"/>
      <c r="S51" s="5"/>
      <c r="T51" s="93"/>
      <c r="U51" s="80"/>
      <c r="V51" s="82"/>
      <c r="W51" s="83"/>
      <c r="X51" s="84" t="str">
        <f t="shared" si="14"/>
        <v xml:space="preserve"> </v>
      </c>
      <c r="Y51" s="85" t="str">
        <f t="shared" si="9"/>
        <v/>
      </c>
      <c r="AA51" s="86" t="str">
        <f t="shared" ca="1" si="10"/>
        <v/>
      </c>
      <c r="AB51" s="121"/>
      <c r="AC51" s="87" t="str">
        <f t="shared" si="24"/>
        <v/>
      </c>
      <c r="AD51" s="88" t="str">
        <f t="shared" si="23"/>
        <v/>
      </c>
      <c r="AE51" s="89" t="str">
        <f>IF(C51&lt;&gt;"",IF(VLOOKUP(C51,T_UO[#All],3,FALSE)="J",AF51+AG51,VLOOKUP(C51,T_UO[#All],4,FALSE)*G51),"")</f>
        <v/>
      </c>
      <c r="AF51" s="89" t="str">
        <f t="shared" si="15"/>
        <v/>
      </c>
      <c r="AG51" s="6"/>
      <c r="AH51" s="81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J51" s="46"/>
      <c r="CK51" s="46"/>
      <c r="CL51" s="46"/>
      <c r="CN51" s="46">
        <f t="shared" ca="1" si="16"/>
        <v>0</v>
      </c>
      <c r="CO51" s="46">
        <f t="shared" si="17"/>
        <v>0</v>
      </c>
      <c r="CP51" s="46"/>
      <c r="CQ51" s="46">
        <f t="shared" si="18"/>
        <v>0</v>
      </c>
      <c r="CR51" s="46"/>
      <c r="CS51" s="46">
        <f>IF(C51&lt;&gt;"",IF(VLOOKUP(C51,T_UO[#All],3,FALSE)="PTS",IF(ISBLANK(G51),1,0),IF(ISBLANK(G51),0,1)),0)</f>
        <v>0</v>
      </c>
      <c r="CT51" s="46">
        <f t="shared" si="19"/>
        <v>0</v>
      </c>
      <c r="CU51" s="46"/>
      <c r="CV51" s="46"/>
      <c r="CW51" s="46"/>
      <c r="CX51" s="46"/>
      <c r="CY51" s="46"/>
      <c r="CZ51" s="46"/>
      <c r="DA51" s="46"/>
      <c r="DB51" s="46">
        <f t="shared" si="20"/>
        <v>0</v>
      </c>
      <c r="DC51" s="46">
        <f t="shared" ca="1" si="21"/>
        <v>0</v>
      </c>
      <c r="DD51" s="46"/>
      <c r="DE51" s="46">
        <f t="shared" si="22"/>
        <v>0</v>
      </c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>
        <f t="array" ref="DS51">IF(MAX(IF($AI51:$CH51&lt;&gt;0,$AI$7:$CH$7))&gt;$S51,1,0)</f>
        <v>0</v>
      </c>
    </row>
    <row r="52" spans="1:123" x14ac:dyDescent="0.25">
      <c r="A52" s="78">
        <v>45</v>
      </c>
      <c r="B52" s="79" t="str">
        <f t="shared" si="13"/>
        <v>K_LE MUT_2023_045</v>
      </c>
      <c r="C52" s="2"/>
      <c r="D52" s="3"/>
      <c r="E52" s="3"/>
      <c r="F52" s="4"/>
      <c r="G52" s="4"/>
      <c r="H52" s="4"/>
      <c r="I52" s="3"/>
      <c r="J52" s="1"/>
      <c r="K52" s="7"/>
      <c r="L52" s="90"/>
      <c r="M52" s="5"/>
      <c r="N52" s="91"/>
      <c r="O52" s="92"/>
      <c r="P52" s="5"/>
      <c r="Q52" s="5"/>
      <c r="R52" s="8"/>
      <c r="S52" s="5"/>
      <c r="T52" s="93"/>
      <c r="U52" s="80"/>
      <c r="V52" s="82"/>
      <c r="W52" s="83"/>
      <c r="X52" s="84" t="str">
        <f t="shared" si="14"/>
        <v xml:space="preserve"> </v>
      </c>
      <c r="Y52" s="85" t="str">
        <f t="shared" si="9"/>
        <v/>
      </c>
      <c r="AA52" s="86" t="str">
        <f t="shared" ca="1" si="10"/>
        <v/>
      </c>
      <c r="AB52" s="121"/>
      <c r="AC52" s="87" t="str">
        <f t="shared" si="24"/>
        <v/>
      </c>
      <c r="AD52" s="88" t="str">
        <f t="shared" si="23"/>
        <v/>
      </c>
      <c r="AE52" s="89" t="str">
        <f>IF(C52&lt;&gt;"",IF(VLOOKUP(C52,T_UO[#All],3,FALSE)="J",AF52+AG52,VLOOKUP(C52,T_UO[#All],4,FALSE)*G52),"")</f>
        <v/>
      </c>
      <c r="AF52" s="89" t="str">
        <f t="shared" si="15"/>
        <v/>
      </c>
      <c r="AG52" s="6"/>
      <c r="AH52" s="81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20"/>
      <c r="CJ52" s="46"/>
      <c r="CK52" s="46"/>
      <c r="CL52" s="46"/>
      <c r="CN52" s="46">
        <f t="shared" ca="1" si="16"/>
        <v>0</v>
      </c>
      <c r="CO52" s="46">
        <f t="shared" si="17"/>
        <v>0</v>
      </c>
      <c r="CP52" s="46"/>
      <c r="CQ52" s="46">
        <f t="shared" si="18"/>
        <v>0</v>
      </c>
      <c r="CR52" s="46"/>
      <c r="CS52" s="46">
        <f>IF(C52&lt;&gt;"",IF(VLOOKUP(C52,T_UO[#All],3,FALSE)="PTS",IF(ISBLANK(G52),1,0),IF(ISBLANK(G52),0,1)),0)</f>
        <v>0</v>
      </c>
      <c r="CT52" s="46">
        <f t="shared" si="19"/>
        <v>0</v>
      </c>
      <c r="CU52" s="46"/>
      <c r="CV52" s="46"/>
      <c r="CW52" s="46"/>
      <c r="CX52" s="46"/>
      <c r="CY52" s="46"/>
      <c r="CZ52" s="46"/>
      <c r="DA52" s="46"/>
      <c r="DB52" s="46">
        <f t="shared" si="20"/>
        <v>0</v>
      </c>
      <c r="DC52" s="46">
        <f t="shared" ca="1" si="21"/>
        <v>0</v>
      </c>
      <c r="DD52" s="46"/>
      <c r="DE52" s="46">
        <f t="shared" si="22"/>
        <v>0</v>
      </c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>
        <f t="array" ref="DS52">IF(MAX(IF($AI52:$CH52&lt;&gt;0,$AI$7:$CH$7))&gt;$S52,1,0)</f>
        <v>0</v>
      </c>
    </row>
    <row r="53" spans="1:123" x14ac:dyDescent="0.25">
      <c r="A53" s="78">
        <v>46</v>
      </c>
      <c r="B53" s="79" t="str">
        <f t="shared" si="13"/>
        <v>K_LE MUT_2023_046</v>
      </c>
      <c r="C53" s="2"/>
      <c r="D53" s="3"/>
      <c r="E53" s="3"/>
      <c r="F53" s="4"/>
      <c r="G53" s="4"/>
      <c r="H53" s="4"/>
      <c r="I53" s="3"/>
      <c r="J53" s="1"/>
      <c r="K53" s="7"/>
      <c r="L53" s="90"/>
      <c r="M53" s="5"/>
      <c r="N53" s="91"/>
      <c r="O53" s="92"/>
      <c r="P53" s="5"/>
      <c r="Q53" s="5"/>
      <c r="R53" s="8"/>
      <c r="S53" s="5"/>
      <c r="T53" s="93"/>
      <c r="U53" s="80"/>
      <c r="V53" s="82"/>
      <c r="W53" s="83"/>
      <c r="X53" s="84" t="str">
        <f t="shared" si="14"/>
        <v xml:space="preserve"> </v>
      </c>
      <c r="Y53" s="85" t="str">
        <f t="shared" si="9"/>
        <v/>
      </c>
      <c r="AA53" s="86" t="str">
        <f t="shared" ca="1" si="10"/>
        <v/>
      </c>
      <c r="AB53" s="121"/>
      <c r="AC53" s="87" t="str">
        <f t="shared" si="24"/>
        <v/>
      </c>
      <c r="AD53" s="88" t="str">
        <f t="shared" si="23"/>
        <v/>
      </c>
      <c r="AE53" s="89" t="str">
        <f>IF(C53&lt;&gt;"",IF(VLOOKUP(C53,T_UO[#All],3,FALSE)="J",AF53+AG53,VLOOKUP(C53,T_UO[#All],4,FALSE)*G53),"")</f>
        <v/>
      </c>
      <c r="AF53" s="89" t="str">
        <f t="shared" si="15"/>
        <v/>
      </c>
      <c r="AG53" s="6"/>
      <c r="AH53" s="81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J53" s="46"/>
      <c r="CK53" s="46"/>
      <c r="CL53" s="46"/>
      <c r="CN53" s="46">
        <f t="shared" ca="1" si="16"/>
        <v>0</v>
      </c>
      <c r="CO53" s="46">
        <f t="shared" si="17"/>
        <v>0</v>
      </c>
      <c r="CP53" s="46"/>
      <c r="CQ53" s="46">
        <f t="shared" si="18"/>
        <v>0</v>
      </c>
      <c r="CR53" s="46"/>
      <c r="CS53" s="46">
        <f>IF(C53&lt;&gt;"",IF(VLOOKUP(C53,T_UO[#All],3,FALSE)="PTS",IF(ISBLANK(G53),1,0),IF(ISBLANK(G53),0,1)),0)</f>
        <v>0</v>
      </c>
      <c r="CT53" s="46">
        <f t="shared" si="19"/>
        <v>0</v>
      </c>
      <c r="CU53" s="46"/>
      <c r="CV53" s="46"/>
      <c r="CW53" s="46"/>
      <c r="CX53" s="46"/>
      <c r="CY53" s="46"/>
      <c r="CZ53" s="46"/>
      <c r="DA53" s="46"/>
      <c r="DB53" s="46">
        <f t="shared" si="20"/>
        <v>0</v>
      </c>
      <c r="DC53" s="46">
        <f t="shared" ca="1" si="21"/>
        <v>0</v>
      </c>
      <c r="DD53" s="46"/>
      <c r="DE53" s="46">
        <f t="shared" si="22"/>
        <v>0</v>
      </c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>
        <f t="array" ref="DS53">IF(MAX(IF($AI53:$CH53&lt;&gt;0,$AI$7:$CH$7))&gt;$S53,1,0)</f>
        <v>0</v>
      </c>
    </row>
    <row r="54" spans="1:123" x14ac:dyDescent="0.25">
      <c r="A54" s="78">
        <v>47</v>
      </c>
      <c r="B54" s="79" t="str">
        <f t="shared" si="13"/>
        <v>K_LE MUT_2023_047</v>
      </c>
      <c r="C54" s="2"/>
      <c r="D54" s="3"/>
      <c r="E54" s="3"/>
      <c r="F54" s="4"/>
      <c r="G54" s="4"/>
      <c r="H54" s="4"/>
      <c r="I54" s="3"/>
      <c r="J54" s="1"/>
      <c r="K54" s="7"/>
      <c r="L54" s="90"/>
      <c r="M54" s="5"/>
      <c r="N54" s="91"/>
      <c r="O54" s="92"/>
      <c r="P54" s="5"/>
      <c r="Q54" s="5"/>
      <c r="R54" s="8"/>
      <c r="S54" s="5"/>
      <c r="T54" s="93"/>
      <c r="U54" s="80"/>
      <c r="V54" s="82"/>
      <c r="W54" s="83"/>
      <c r="X54" s="84" t="str">
        <f t="shared" si="14"/>
        <v xml:space="preserve"> </v>
      </c>
      <c r="Y54" s="85" t="str">
        <f t="shared" si="9"/>
        <v/>
      </c>
      <c r="AA54" s="86" t="str">
        <f t="shared" ca="1" si="10"/>
        <v/>
      </c>
      <c r="AB54" s="121"/>
      <c r="AC54" s="87" t="str">
        <f t="shared" si="24"/>
        <v/>
      </c>
      <c r="AD54" s="88" t="str">
        <f t="shared" si="23"/>
        <v/>
      </c>
      <c r="AE54" s="89" t="str">
        <f>IF(C54&lt;&gt;"",IF(VLOOKUP(C54,T_UO[#All],3,FALSE)="J",AF54+AG54,VLOOKUP(C54,T_UO[#All],4,FALSE)*G54),"")</f>
        <v/>
      </c>
      <c r="AF54" s="89" t="str">
        <f t="shared" si="15"/>
        <v/>
      </c>
      <c r="AG54" s="6"/>
      <c r="AH54" s="81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J54" s="46"/>
      <c r="CK54" s="46"/>
      <c r="CL54" s="46"/>
      <c r="CN54" s="46">
        <f t="shared" ca="1" si="16"/>
        <v>0</v>
      </c>
      <c r="CO54" s="46">
        <f t="shared" si="17"/>
        <v>0</v>
      </c>
      <c r="CP54" s="46"/>
      <c r="CQ54" s="46">
        <f t="shared" si="18"/>
        <v>0</v>
      </c>
      <c r="CR54" s="46"/>
      <c r="CS54" s="46">
        <f>IF(C54&lt;&gt;"",IF(VLOOKUP(C54,T_UO[#All],3,FALSE)="PTS",IF(ISBLANK(G54),1,0),IF(ISBLANK(G54),0,1)),0)</f>
        <v>0</v>
      </c>
      <c r="CT54" s="46">
        <f t="shared" si="19"/>
        <v>0</v>
      </c>
      <c r="CU54" s="46"/>
      <c r="CV54" s="46"/>
      <c r="CW54" s="46"/>
      <c r="CX54" s="46"/>
      <c r="CY54" s="46"/>
      <c r="CZ54" s="46"/>
      <c r="DA54" s="46"/>
      <c r="DB54" s="46">
        <f t="shared" si="20"/>
        <v>0</v>
      </c>
      <c r="DC54" s="46">
        <f t="shared" ca="1" si="21"/>
        <v>0</v>
      </c>
      <c r="DD54" s="46"/>
      <c r="DE54" s="46">
        <f t="shared" si="22"/>
        <v>0</v>
      </c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>
        <f t="array" ref="DS54">IF(MAX(IF($AI54:$CH54&lt;&gt;0,$AI$7:$CH$7))&gt;$S54,1,0)</f>
        <v>0</v>
      </c>
    </row>
    <row r="55" spans="1:123" x14ac:dyDescent="0.25">
      <c r="A55" s="78">
        <v>48</v>
      </c>
      <c r="B55" s="79" t="str">
        <f t="shared" si="13"/>
        <v>K_LE MUT_2023_048</v>
      </c>
      <c r="C55" s="2"/>
      <c r="D55" s="3"/>
      <c r="E55" s="3"/>
      <c r="F55" s="4"/>
      <c r="G55" s="4"/>
      <c r="H55" s="4"/>
      <c r="I55" s="3"/>
      <c r="J55" s="1"/>
      <c r="K55" s="7"/>
      <c r="L55" s="90"/>
      <c r="M55" s="5"/>
      <c r="N55" s="91"/>
      <c r="O55" s="92"/>
      <c r="P55" s="5"/>
      <c r="Q55" s="5"/>
      <c r="R55" s="8"/>
      <c r="S55" s="5"/>
      <c r="T55" s="93"/>
      <c r="U55" s="80"/>
      <c r="V55" s="82"/>
      <c r="W55" s="83"/>
      <c r="X55" s="84" t="str">
        <f t="shared" si="14"/>
        <v xml:space="preserve"> </v>
      </c>
      <c r="Y55" s="85" t="str">
        <f t="shared" si="9"/>
        <v/>
      </c>
      <c r="AA55" s="86" t="str">
        <f t="shared" ca="1" si="10"/>
        <v/>
      </c>
      <c r="AB55" s="121"/>
      <c r="AC55" s="87" t="str">
        <f t="shared" si="24"/>
        <v/>
      </c>
      <c r="AD55" s="88" t="str">
        <f t="shared" si="23"/>
        <v/>
      </c>
      <c r="AE55" s="89" t="str">
        <f>IF(C55&lt;&gt;"",IF(VLOOKUP(C55,T_UO[#All],3,FALSE)="J",AF55+AG55,VLOOKUP(C55,T_UO[#All],4,FALSE)*G55),"")</f>
        <v/>
      </c>
      <c r="AF55" s="89" t="str">
        <f t="shared" si="15"/>
        <v/>
      </c>
      <c r="AG55" s="6"/>
      <c r="AH55" s="81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J55" s="46"/>
      <c r="CK55" s="46"/>
      <c r="CL55" s="46"/>
      <c r="CN55" s="46">
        <f t="shared" ca="1" si="16"/>
        <v>0</v>
      </c>
      <c r="CO55" s="46">
        <f t="shared" si="17"/>
        <v>0</v>
      </c>
      <c r="CP55" s="46"/>
      <c r="CQ55" s="46">
        <f t="shared" si="18"/>
        <v>0</v>
      </c>
      <c r="CR55" s="46"/>
      <c r="CS55" s="46">
        <f>IF(C55&lt;&gt;"",IF(VLOOKUP(C55,T_UO[#All],3,FALSE)="PTS",IF(ISBLANK(G55),1,0),IF(ISBLANK(G55),0,1)),0)</f>
        <v>0</v>
      </c>
      <c r="CT55" s="46">
        <f t="shared" si="19"/>
        <v>0</v>
      </c>
      <c r="CU55" s="46"/>
      <c r="CV55" s="46"/>
      <c r="CW55" s="46"/>
      <c r="CX55" s="46"/>
      <c r="CY55" s="46"/>
      <c r="CZ55" s="46"/>
      <c r="DA55" s="46"/>
      <c r="DB55" s="46">
        <f t="shared" si="20"/>
        <v>0</v>
      </c>
      <c r="DC55" s="46">
        <f t="shared" ca="1" si="21"/>
        <v>0</v>
      </c>
      <c r="DD55" s="46"/>
      <c r="DE55" s="46">
        <f t="shared" si="22"/>
        <v>0</v>
      </c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>
        <f t="array" ref="DS55">IF(MAX(IF($AI55:$CH55&lt;&gt;0,$AI$7:$CH$7))&gt;$S55,1,0)</f>
        <v>0</v>
      </c>
    </row>
    <row r="56" spans="1:123" x14ac:dyDescent="0.25">
      <c r="A56" s="78">
        <v>49</v>
      </c>
      <c r="B56" s="79" t="str">
        <f t="shared" si="13"/>
        <v>K_LE MUT_2023_049</v>
      </c>
      <c r="C56" s="2"/>
      <c r="D56" s="3"/>
      <c r="E56" s="3"/>
      <c r="F56" s="4"/>
      <c r="G56" s="4"/>
      <c r="H56" s="4"/>
      <c r="I56" s="3"/>
      <c r="J56" s="1"/>
      <c r="K56" s="7"/>
      <c r="L56" s="90"/>
      <c r="M56" s="5"/>
      <c r="N56" s="91"/>
      <c r="O56" s="92"/>
      <c r="P56" s="5"/>
      <c r="Q56" s="5"/>
      <c r="R56" s="8"/>
      <c r="S56" s="5"/>
      <c r="T56" s="93"/>
      <c r="U56" s="80"/>
      <c r="V56" s="82"/>
      <c r="W56" s="83"/>
      <c r="X56" s="84" t="str">
        <f t="shared" si="14"/>
        <v xml:space="preserve"> </v>
      </c>
      <c r="Y56" s="85" t="str">
        <f t="shared" si="9"/>
        <v/>
      </c>
      <c r="AA56" s="86" t="str">
        <f t="shared" ca="1" si="10"/>
        <v/>
      </c>
      <c r="AB56" s="121"/>
      <c r="AC56" s="87" t="str">
        <f t="shared" si="24"/>
        <v/>
      </c>
      <c r="AD56" s="88" t="str">
        <f t="shared" si="23"/>
        <v/>
      </c>
      <c r="AE56" s="89" t="str">
        <f>IF(C56&lt;&gt;"",IF(VLOOKUP(C56,T_UO[#All],3,FALSE)="J",AF56+AG56,VLOOKUP(C56,T_UO[#All],4,FALSE)*G56),"")</f>
        <v/>
      </c>
      <c r="AF56" s="89" t="str">
        <f t="shared" si="15"/>
        <v/>
      </c>
      <c r="AG56" s="6"/>
      <c r="AH56" s="81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J56" s="46"/>
      <c r="CK56" s="46"/>
      <c r="CL56" s="46"/>
      <c r="CN56" s="46">
        <f t="shared" ca="1" si="16"/>
        <v>0</v>
      </c>
      <c r="CO56" s="46">
        <f t="shared" si="17"/>
        <v>0</v>
      </c>
      <c r="CP56" s="46"/>
      <c r="CQ56" s="46">
        <f t="shared" si="18"/>
        <v>0</v>
      </c>
      <c r="CR56" s="46"/>
      <c r="CS56" s="46">
        <f>IF(C56&lt;&gt;"",IF(VLOOKUP(C56,T_UO[#All],3,FALSE)="PTS",IF(ISBLANK(G56),1,0),IF(ISBLANK(G56),0,1)),0)</f>
        <v>0</v>
      </c>
      <c r="CT56" s="46">
        <f t="shared" si="19"/>
        <v>0</v>
      </c>
      <c r="CU56" s="46"/>
      <c r="CV56" s="46"/>
      <c r="CW56" s="46"/>
      <c r="CX56" s="46"/>
      <c r="CY56" s="46"/>
      <c r="CZ56" s="46"/>
      <c r="DA56" s="46"/>
      <c r="DB56" s="46">
        <f t="shared" si="20"/>
        <v>0</v>
      </c>
      <c r="DC56" s="46">
        <f t="shared" ca="1" si="21"/>
        <v>0</v>
      </c>
      <c r="DD56" s="46"/>
      <c r="DE56" s="46">
        <f t="shared" si="22"/>
        <v>0</v>
      </c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>
        <f t="array" ref="DS56">IF(MAX(IF($AI56:$CH56&lt;&gt;0,$AI$7:$CH$7))&gt;$S56,1,0)</f>
        <v>0</v>
      </c>
    </row>
    <row r="57" spans="1:123" x14ac:dyDescent="0.25">
      <c r="A57" s="78">
        <v>50</v>
      </c>
      <c r="B57" s="79" t="str">
        <f t="shared" si="13"/>
        <v>K_LE MUT_2023_050</v>
      </c>
      <c r="C57" s="2"/>
      <c r="D57" s="3"/>
      <c r="E57" s="3"/>
      <c r="F57" s="4"/>
      <c r="G57" s="4"/>
      <c r="H57" s="4"/>
      <c r="I57" s="3"/>
      <c r="J57" s="1"/>
      <c r="K57" s="7"/>
      <c r="L57" s="90"/>
      <c r="M57" s="5"/>
      <c r="N57" s="91"/>
      <c r="O57" s="92"/>
      <c r="P57" s="5"/>
      <c r="Q57" s="5"/>
      <c r="R57" s="8"/>
      <c r="S57" s="5"/>
      <c r="T57" s="93"/>
      <c r="U57" s="80"/>
      <c r="V57" s="82"/>
      <c r="W57" s="83"/>
      <c r="X57" s="84" t="str">
        <f t="shared" si="14"/>
        <v xml:space="preserve"> </v>
      </c>
      <c r="Y57" s="85" t="str">
        <f t="shared" si="9"/>
        <v/>
      </c>
      <c r="AA57" s="86" t="str">
        <f t="shared" ca="1" si="10"/>
        <v/>
      </c>
      <c r="AB57" s="121"/>
      <c r="AC57" s="87" t="str">
        <f t="shared" si="24"/>
        <v/>
      </c>
      <c r="AD57" s="88" t="str">
        <f t="shared" si="23"/>
        <v/>
      </c>
      <c r="AE57" s="89" t="str">
        <f>IF(C57&lt;&gt;"",IF(VLOOKUP(C57,T_UO[#All],3,FALSE)="J",AF57+AG57,VLOOKUP(C57,T_UO[#All],4,FALSE)*G57),"")</f>
        <v/>
      </c>
      <c r="AF57" s="89" t="str">
        <f t="shared" si="15"/>
        <v/>
      </c>
      <c r="AG57" s="6"/>
      <c r="AH57" s="81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J57" s="46"/>
      <c r="CK57" s="46"/>
      <c r="CL57" s="46"/>
      <c r="CN57" s="46">
        <f t="shared" ca="1" si="16"/>
        <v>0</v>
      </c>
      <c r="CO57" s="46">
        <f t="shared" si="17"/>
        <v>0</v>
      </c>
      <c r="CP57" s="46"/>
      <c r="CQ57" s="46">
        <f t="shared" si="18"/>
        <v>0</v>
      </c>
      <c r="CR57" s="46"/>
      <c r="CS57" s="46">
        <f>IF(C57&lt;&gt;"",IF(VLOOKUP(C57,T_UO[#All],3,FALSE)="PTS",IF(ISBLANK(G57),1,0),IF(ISBLANK(G57),0,1)),0)</f>
        <v>0</v>
      </c>
      <c r="CT57" s="46">
        <f t="shared" si="19"/>
        <v>0</v>
      </c>
      <c r="CU57" s="46"/>
      <c r="CV57" s="46"/>
      <c r="CW57" s="46"/>
      <c r="CX57" s="46"/>
      <c r="CY57" s="46"/>
      <c r="CZ57" s="46"/>
      <c r="DA57" s="46"/>
      <c r="DB57" s="46">
        <f t="shared" si="20"/>
        <v>0</v>
      </c>
      <c r="DC57" s="46">
        <f t="shared" ca="1" si="21"/>
        <v>0</v>
      </c>
      <c r="DD57" s="46"/>
      <c r="DE57" s="46">
        <f t="shared" si="22"/>
        <v>0</v>
      </c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>
        <f t="array" ref="DS57">IF(MAX(IF($AI57:$CH57&lt;&gt;0,$AI$7:$CH$7))&gt;$S57,1,0)</f>
        <v>0</v>
      </c>
    </row>
    <row r="58" spans="1:123" x14ac:dyDescent="0.25">
      <c r="A58" s="78">
        <v>51</v>
      </c>
      <c r="B58" s="79" t="str">
        <f t="shared" si="13"/>
        <v>K_LE MUT_2023_051</v>
      </c>
      <c r="C58" s="2"/>
      <c r="D58" s="3"/>
      <c r="E58" s="3"/>
      <c r="F58" s="4"/>
      <c r="G58" s="4"/>
      <c r="H58" s="4"/>
      <c r="I58" s="3"/>
      <c r="J58" s="1"/>
      <c r="K58" s="7"/>
      <c r="L58" s="90"/>
      <c r="M58" s="5"/>
      <c r="N58" s="91"/>
      <c r="O58" s="92"/>
      <c r="P58" s="5"/>
      <c r="Q58" s="5"/>
      <c r="R58" s="8"/>
      <c r="S58" s="5"/>
      <c r="T58" s="93"/>
      <c r="U58" s="80"/>
      <c r="V58" s="82"/>
      <c r="W58" s="83"/>
      <c r="X58" s="84" t="str">
        <f t="shared" si="14"/>
        <v xml:space="preserve"> </v>
      </c>
      <c r="Y58" s="85" t="str">
        <f t="shared" si="9"/>
        <v/>
      </c>
      <c r="AA58" s="86" t="str">
        <f t="shared" ca="1" si="10"/>
        <v/>
      </c>
      <c r="AB58" s="121"/>
      <c r="AC58" s="87" t="str">
        <f t="shared" si="24"/>
        <v/>
      </c>
      <c r="AD58" s="88" t="str">
        <f t="shared" si="23"/>
        <v/>
      </c>
      <c r="AE58" s="89" t="str">
        <f>IF(C58&lt;&gt;"",IF(VLOOKUP(C58,T_UO[#All],3,FALSE)="J",AF58+AG58,VLOOKUP(C58,T_UO[#All],4,FALSE)*G58),"")</f>
        <v/>
      </c>
      <c r="AF58" s="89" t="str">
        <f t="shared" si="15"/>
        <v/>
      </c>
      <c r="AG58" s="6"/>
      <c r="AH58" s="81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J58" s="46"/>
      <c r="CK58" s="46"/>
      <c r="CL58" s="46"/>
      <c r="CN58" s="46">
        <f t="shared" ca="1" si="16"/>
        <v>0</v>
      </c>
      <c r="CO58" s="46">
        <f t="shared" si="17"/>
        <v>0</v>
      </c>
      <c r="CP58" s="46"/>
      <c r="CQ58" s="46">
        <f t="shared" si="18"/>
        <v>0</v>
      </c>
      <c r="CR58" s="46"/>
      <c r="CS58" s="46">
        <f>IF(C58&lt;&gt;"",IF(VLOOKUP(C58,T_UO[#All],3,FALSE)="PTS",IF(ISBLANK(G58),1,0),IF(ISBLANK(G58),0,1)),0)</f>
        <v>0</v>
      </c>
      <c r="CT58" s="46">
        <f t="shared" si="19"/>
        <v>0</v>
      </c>
      <c r="CU58" s="46"/>
      <c r="CV58" s="46"/>
      <c r="CW58" s="46"/>
      <c r="CX58" s="46"/>
      <c r="CY58" s="46"/>
      <c r="CZ58" s="46"/>
      <c r="DA58" s="46"/>
      <c r="DB58" s="46">
        <f t="shared" si="20"/>
        <v>0</v>
      </c>
      <c r="DC58" s="46">
        <f t="shared" ca="1" si="21"/>
        <v>0</v>
      </c>
      <c r="DD58" s="46"/>
      <c r="DE58" s="46">
        <f t="shared" si="22"/>
        <v>0</v>
      </c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>
        <f t="array" ref="DS58">IF(MAX(IF($AI58:$CH58&lt;&gt;0,$AI$7:$CH$7))&gt;$S58,1,0)</f>
        <v>0</v>
      </c>
    </row>
    <row r="59" spans="1:123" x14ac:dyDescent="0.25">
      <c r="A59" s="78">
        <v>52</v>
      </c>
      <c r="B59" s="79" t="str">
        <f t="shared" si="13"/>
        <v>K_LE MUT_2023_052</v>
      </c>
      <c r="C59" s="2"/>
      <c r="D59" s="3"/>
      <c r="E59" s="3"/>
      <c r="F59" s="4"/>
      <c r="G59" s="4"/>
      <c r="H59" s="4"/>
      <c r="I59" s="3"/>
      <c r="J59" s="1"/>
      <c r="K59" s="7"/>
      <c r="L59" s="90"/>
      <c r="M59" s="5"/>
      <c r="N59" s="91"/>
      <c r="O59" s="92"/>
      <c r="P59" s="5"/>
      <c r="Q59" s="5"/>
      <c r="R59" s="8"/>
      <c r="S59" s="5"/>
      <c r="T59" s="93"/>
      <c r="U59" s="80"/>
      <c r="V59" s="82"/>
      <c r="W59" s="83"/>
      <c r="X59" s="84" t="str">
        <f t="shared" si="14"/>
        <v xml:space="preserve"> </v>
      </c>
      <c r="Y59" s="85" t="str">
        <f t="shared" si="9"/>
        <v/>
      </c>
      <c r="AA59" s="86" t="str">
        <f t="shared" ca="1" si="10"/>
        <v/>
      </c>
      <c r="AB59" s="121"/>
      <c r="AC59" s="87" t="str">
        <f t="shared" si="24"/>
        <v/>
      </c>
      <c r="AD59" s="88" t="str">
        <f t="shared" si="23"/>
        <v/>
      </c>
      <c r="AE59" s="89" t="str">
        <f>IF(C59&lt;&gt;"",IF(VLOOKUP(C59,T_UO[#All],3,FALSE)="J",AF59+AG59,VLOOKUP(C59,T_UO[#All],4,FALSE)*G59),"")</f>
        <v/>
      </c>
      <c r="AF59" s="89" t="str">
        <f t="shared" si="15"/>
        <v/>
      </c>
      <c r="AG59" s="6"/>
      <c r="AH59" s="81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J59" s="46"/>
      <c r="CK59" s="46"/>
      <c r="CL59" s="46"/>
      <c r="CN59" s="46">
        <f t="shared" ca="1" si="16"/>
        <v>0</v>
      </c>
      <c r="CO59" s="46">
        <f t="shared" si="17"/>
        <v>0</v>
      </c>
      <c r="CP59" s="46"/>
      <c r="CQ59" s="46">
        <f t="shared" si="18"/>
        <v>0</v>
      </c>
      <c r="CR59" s="46"/>
      <c r="CS59" s="46">
        <f>IF(C59&lt;&gt;"",IF(VLOOKUP(C59,T_UO[#All],3,FALSE)="PTS",IF(ISBLANK(G59),1,0),IF(ISBLANK(G59),0,1)),0)</f>
        <v>0</v>
      </c>
      <c r="CT59" s="46">
        <f t="shared" si="19"/>
        <v>0</v>
      </c>
      <c r="CU59" s="46"/>
      <c r="CV59" s="46"/>
      <c r="CW59" s="46"/>
      <c r="CX59" s="46"/>
      <c r="CY59" s="46"/>
      <c r="CZ59" s="46"/>
      <c r="DA59" s="46"/>
      <c r="DB59" s="46">
        <f t="shared" si="20"/>
        <v>0</v>
      </c>
      <c r="DC59" s="46">
        <f t="shared" ca="1" si="21"/>
        <v>0</v>
      </c>
      <c r="DD59" s="46"/>
      <c r="DE59" s="46">
        <f t="shared" si="22"/>
        <v>0</v>
      </c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>
        <f t="array" ref="DS59">IF(MAX(IF($AI59:$CH59&lt;&gt;0,$AI$7:$CH$7))&gt;$S59,1,0)</f>
        <v>0</v>
      </c>
    </row>
    <row r="60" spans="1:123" x14ac:dyDescent="0.25">
      <c r="A60" s="78">
        <v>53</v>
      </c>
      <c r="B60" s="79" t="str">
        <f t="shared" si="13"/>
        <v>K_LE MUT_2023_053</v>
      </c>
      <c r="C60" s="2"/>
      <c r="D60" s="3"/>
      <c r="E60" s="3"/>
      <c r="F60" s="4"/>
      <c r="G60" s="4"/>
      <c r="H60" s="4"/>
      <c r="I60" s="3"/>
      <c r="J60" s="1"/>
      <c r="K60" s="7"/>
      <c r="L60" s="90"/>
      <c r="M60" s="5"/>
      <c r="N60" s="91"/>
      <c r="O60" s="92"/>
      <c r="P60" s="5"/>
      <c r="Q60" s="5"/>
      <c r="R60" s="8"/>
      <c r="S60" s="5"/>
      <c r="T60" s="93"/>
      <c r="U60" s="80"/>
      <c r="V60" s="82"/>
      <c r="W60" s="83"/>
      <c r="X60" s="84" t="str">
        <f t="shared" si="14"/>
        <v xml:space="preserve"> </v>
      </c>
      <c r="Y60" s="85" t="str">
        <f t="shared" si="9"/>
        <v/>
      </c>
      <c r="AA60" s="86" t="str">
        <f t="shared" ca="1" si="10"/>
        <v/>
      </c>
      <c r="AB60" s="121"/>
      <c r="AC60" s="87" t="str">
        <f t="shared" si="24"/>
        <v/>
      </c>
      <c r="AD60" s="88" t="str">
        <f t="shared" si="23"/>
        <v/>
      </c>
      <c r="AE60" s="89" t="str">
        <f>IF(C60&lt;&gt;"",IF(VLOOKUP(C60,T_UO[#All],3,FALSE)="J",AF60+AG60,VLOOKUP(C60,T_UO[#All],4,FALSE)*G60),"")</f>
        <v/>
      </c>
      <c r="AF60" s="89" t="str">
        <f t="shared" si="15"/>
        <v/>
      </c>
      <c r="AG60" s="6"/>
      <c r="AH60" s="81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20"/>
      <c r="CJ60" s="46"/>
      <c r="CK60" s="46"/>
      <c r="CL60" s="46"/>
      <c r="CN60" s="46">
        <f t="shared" ca="1" si="16"/>
        <v>0</v>
      </c>
      <c r="CO60" s="46">
        <f t="shared" si="17"/>
        <v>0</v>
      </c>
      <c r="CP60" s="46"/>
      <c r="CQ60" s="46">
        <f t="shared" si="18"/>
        <v>0</v>
      </c>
      <c r="CR60" s="46"/>
      <c r="CS60" s="46">
        <f>IF(C60&lt;&gt;"",IF(VLOOKUP(C60,T_UO[#All],3,FALSE)="PTS",IF(ISBLANK(G60),1,0),IF(ISBLANK(G60),0,1)),0)</f>
        <v>0</v>
      </c>
      <c r="CT60" s="46">
        <f t="shared" si="19"/>
        <v>0</v>
      </c>
      <c r="CU60" s="46"/>
      <c r="CV60" s="46"/>
      <c r="CW60" s="46"/>
      <c r="CX60" s="46"/>
      <c r="CY60" s="46"/>
      <c r="CZ60" s="46"/>
      <c r="DA60" s="46"/>
      <c r="DB60" s="46">
        <f t="shared" si="20"/>
        <v>0</v>
      </c>
      <c r="DC60" s="46">
        <f t="shared" ca="1" si="21"/>
        <v>0</v>
      </c>
      <c r="DD60" s="46"/>
      <c r="DE60" s="46">
        <f t="shared" si="22"/>
        <v>0</v>
      </c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>
        <f t="array" ref="DS60">IF(MAX(IF($AI60:$CH60&lt;&gt;0,$AI$7:$CH$7))&gt;$S60,1,0)</f>
        <v>0</v>
      </c>
    </row>
    <row r="61" spans="1:123" x14ac:dyDescent="0.25">
      <c r="A61" s="78">
        <v>54</v>
      </c>
      <c r="B61" s="79" t="str">
        <f t="shared" si="13"/>
        <v>K_LE MUT_2023_054</v>
      </c>
      <c r="C61" s="2"/>
      <c r="D61" s="3"/>
      <c r="E61" s="3"/>
      <c r="F61" s="4"/>
      <c r="G61" s="4"/>
      <c r="H61" s="4"/>
      <c r="I61" s="3"/>
      <c r="J61" s="1"/>
      <c r="K61" s="7"/>
      <c r="L61" s="90"/>
      <c r="M61" s="5"/>
      <c r="N61" s="91"/>
      <c r="O61" s="92"/>
      <c r="P61" s="5"/>
      <c r="Q61" s="5"/>
      <c r="R61" s="8"/>
      <c r="S61" s="5"/>
      <c r="T61" s="93"/>
      <c r="U61" s="80"/>
      <c r="V61" s="82"/>
      <c r="W61" s="83"/>
      <c r="X61" s="84" t="str">
        <f t="shared" si="14"/>
        <v xml:space="preserve"> </v>
      </c>
      <c r="Y61" s="85" t="str">
        <f t="shared" si="9"/>
        <v/>
      </c>
      <c r="AA61" s="86" t="str">
        <f t="shared" ca="1" si="10"/>
        <v/>
      </c>
      <c r="AB61" s="121"/>
      <c r="AC61" s="87" t="str">
        <f t="shared" si="24"/>
        <v/>
      </c>
      <c r="AD61" s="88" t="str">
        <f t="shared" si="23"/>
        <v/>
      </c>
      <c r="AE61" s="89" t="str">
        <f>IF(C61&lt;&gt;"",IF(VLOOKUP(C61,T_UO[#All],3,FALSE)="J",AF61+AG61,VLOOKUP(C61,T_UO[#All],4,FALSE)*G61),"")</f>
        <v/>
      </c>
      <c r="AF61" s="89" t="str">
        <f t="shared" si="15"/>
        <v/>
      </c>
      <c r="AG61" s="6"/>
      <c r="AH61" s="81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20"/>
      <c r="CJ61" s="46"/>
      <c r="CK61" s="46"/>
      <c r="CL61" s="46"/>
      <c r="CN61" s="46">
        <f t="shared" ca="1" si="16"/>
        <v>0</v>
      </c>
      <c r="CO61" s="46">
        <f t="shared" si="17"/>
        <v>0</v>
      </c>
      <c r="CP61" s="46"/>
      <c r="CQ61" s="46">
        <f t="shared" si="18"/>
        <v>0</v>
      </c>
      <c r="CR61" s="46"/>
      <c r="CS61" s="46">
        <f>IF(C61&lt;&gt;"",IF(VLOOKUP(C61,T_UO[#All],3,FALSE)="PTS",IF(ISBLANK(G61),1,0),IF(ISBLANK(G61),0,1)),0)</f>
        <v>0</v>
      </c>
      <c r="CT61" s="46">
        <f t="shared" si="19"/>
        <v>0</v>
      </c>
      <c r="CU61" s="46"/>
      <c r="CV61" s="46"/>
      <c r="CW61" s="46"/>
      <c r="CX61" s="46"/>
      <c r="CY61" s="46"/>
      <c r="CZ61" s="46"/>
      <c r="DA61" s="46"/>
      <c r="DB61" s="46">
        <f t="shared" si="20"/>
        <v>0</v>
      </c>
      <c r="DC61" s="46">
        <f t="shared" ca="1" si="21"/>
        <v>0</v>
      </c>
      <c r="DD61" s="46"/>
      <c r="DE61" s="46">
        <f t="shared" si="22"/>
        <v>0</v>
      </c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>
        <f t="array" ref="DS61">IF(MAX(IF($AI61:$CH61&lt;&gt;0,$AI$7:$CH$7))&gt;$S61,1,0)</f>
        <v>0</v>
      </c>
    </row>
    <row r="62" spans="1:123" x14ac:dyDescent="0.25">
      <c r="A62" s="78">
        <v>55</v>
      </c>
      <c r="B62" s="79" t="str">
        <f t="shared" si="13"/>
        <v>K_LE MUT_2023_055</v>
      </c>
      <c r="C62" s="2"/>
      <c r="D62" s="3"/>
      <c r="E62" s="3"/>
      <c r="F62" s="4"/>
      <c r="G62" s="4"/>
      <c r="H62" s="4"/>
      <c r="I62" s="3"/>
      <c r="J62" s="1"/>
      <c r="K62" s="7"/>
      <c r="L62" s="90"/>
      <c r="M62" s="5"/>
      <c r="N62" s="91"/>
      <c r="O62" s="92"/>
      <c r="P62" s="5"/>
      <c r="Q62" s="5"/>
      <c r="R62" s="8"/>
      <c r="S62" s="5"/>
      <c r="T62" s="93"/>
      <c r="U62" s="80"/>
      <c r="V62" s="82"/>
      <c r="W62" s="83"/>
      <c r="X62" s="84" t="str">
        <f t="shared" si="14"/>
        <v xml:space="preserve"> </v>
      </c>
      <c r="Y62" s="85" t="str">
        <f t="shared" si="9"/>
        <v/>
      </c>
      <c r="AA62" s="86" t="str">
        <f t="shared" ca="1" si="10"/>
        <v/>
      </c>
      <c r="AB62" s="121"/>
      <c r="AC62" s="87" t="str">
        <f t="shared" si="24"/>
        <v/>
      </c>
      <c r="AD62" s="88" t="str">
        <f t="shared" si="23"/>
        <v/>
      </c>
      <c r="AE62" s="89" t="str">
        <f>IF(C62&lt;&gt;"",IF(VLOOKUP(C62,T_UO[#All],3,FALSE)="J",AF62+AG62,VLOOKUP(C62,T_UO[#All],4,FALSE)*G62),"")</f>
        <v/>
      </c>
      <c r="AF62" s="89" t="str">
        <f t="shared" si="15"/>
        <v/>
      </c>
      <c r="AG62" s="6"/>
      <c r="AH62" s="81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20"/>
      <c r="CJ62" s="46"/>
      <c r="CK62" s="46"/>
      <c r="CL62" s="46"/>
      <c r="CN62" s="46">
        <f t="shared" ca="1" si="16"/>
        <v>0</v>
      </c>
      <c r="CO62" s="46">
        <f t="shared" si="17"/>
        <v>0</v>
      </c>
      <c r="CP62" s="46"/>
      <c r="CQ62" s="46">
        <f t="shared" si="18"/>
        <v>0</v>
      </c>
      <c r="CR62" s="46"/>
      <c r="CS62" s="46">
        <f>IF(C62&lt;&gt;"",IF(VLOOKUP(C62,T_UO[#All],3,FALSE)="PTS",IF(ISBLANK(G62),1,0),IF(ISBLANK(G62),0,1)),0)</f>
        <v>0</v>
      </c>
      <c r="CT62" s="46">
        <f t="shared" si="19"/>
        <v>0</v>
      </c>
      <c r="CU62" s="46"/>
      <c r="CV62" s="46"/>
      <c r="CW62" s="46"/>
      <c r="CX62" s="46"/>
      <c r="CY62" s="46"/>
      <c r="CZ62" s="46"/>
      <c r="DA62" s="46"/>
      <c r="DB62" s="46">
        <f t="shared" si="20"/>
        <v>0</v>
      </c>
      <c r="DC62" s="46">
        <f t="shared" ca="1" si="21"/>
        <v>0</v>
      </c>
      <c r="DD62" s="46"/>
      <c r="DE62" s="46">
        <f t="shared" si="22"/>
        <v>0</v>
      </c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>
        <f t="array" ref="DS62">IF(MAX(IF($AI62:$CH62&lt;&gt;0,$AI$7:$CH$7))&gt;$S62,1,0)</f>
        <v>0</v>
      </c>
    </row>
    <row r="63" spans="1:123" x14ac:dyDescent="0.25">
      <c r="A63" s="78">
        <v>56</v>
      </c>
      <c r="B63" s="79" t="str">
        <f t="shared" si="13"/>
        <v>K_LE MUT_2023_056</v>
      </c>
      <c r="C63" s="2"/>
      <c r="D63" s="3"/>
      <c r="E63" s="3"/>
      <c r="F63" s="4"/>
      <c r="G63" s="4"/>
      <c r="H63" s="4"/>
      <c r="I63" s="3"/>
      <c r="J63" s="1"/>
      <c r="K63" s="7"/>
      <c r="L63" s="90"/>
      <c r="M63" s="5"/>
      <c r="N63" s="91"/>
      <c r="O63" s="92"/>
      <c r="P63" s="5"/>
      <c r="Q63" s="5"/>
      <c r="R63" s="8"/>
      <c r="S63" s="5"/>
      <c r="T63" s="93"/>
      <c r="U63" s="80"/>
      <c r="V63" s="82"/>
      <c r="W63" s="83"/>
      <c r="X63" s="84" t="str">
        <f t="shared" si="14"/>
        <v xml:space="preserve"> </v>
      </c>
      <c r="Y63" s="85" t="str">
        <f t="shared" si="9"/>
        <v/>
      </c>
      <c r="AA63" s="86" t="str">
        <f t="shared" ca="1" si="10"/>
        <v/>
      </c>
      <c r="AB63" s="121"/>
      <c r="AC63" s="87" t="str">
        <f t="shared" si="24"/>
        <v/>
      </c>
      <c r="AD63" s="88" t="str">
        <f t="shared" si="23"/>
        <v/>
      </c>
      <c r="AE63" s="89" t="str">
        <f>IF(C63&lt;&gt;"",IF(VLOOKUP(C63,T_UO[#All],3,FALSE)="J",AF63+AG63,VLOOKUP(C63,T_UO[#All],4,FALSE)*G63),"")</f>
        <v/>
      </c>
      <c r="AF63" s="89" t="str">
        <f t="shared" si="15"/>
        <v/>
      </c>
      <c r="AG63" s="6"/>
      <c r="AH63" s="81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20"/>
      <c r="CJ63" s="46"/>
      <c r="CK63" s="46"/>
      <c r="CL63" s="46"/>
      <c r="CN63" s="46">
        <f t="shared" ca="1" si="16"/>
        <v>0</v>
      </c>
      <c r="CO63" s="46">
        <f t="shared" si="17"/>
        <v>0</v>
      </c>
      <c r="CP63" s="46"/>
      <c r="CQ63" s="46">
        <f t="shared" si="18"/>
        <v>0</v>
      </c>
      <c r="CR63" s="46"/>
      <c r="CS63" s="46">
        <f>IF(C63&lt;&gt;"",IF(VLOOKUP(C63,T_UO[#All],3,FALSE)="PTS",IF(ISBLANK(G63),1,0),IF(ISBLANK(G63),0,1)),0)</f>
        <v>0</v>
      </c>
      <c r="CT63" s="46">
        <f t="shared" si="19"/>
        <v>0</v>
      </c>
      <c r="CU63" s="46"/>
      <c r="CV63" s="46"/>
      <c r="CW63" s="46"/>
      <c r="CX63" s="46"/>
      <c r="CY63" s="46"/>
      <c r="CZ63" s="46"/>
      <c r="DA63" s="46"/>
      <c r="DB63" s="46">
        <f t="shared" si="20"/>
        <v>0</v>
      </c>
      <c r="DC63" s="46">
        <f t="shared" ca="1" si="21"/>
        <v>0</v>
      </c>
      <c r="DD63" s="46"/>
      <c r="DE63" s="46">
        <f t="shared" si="22"/>
        <v>0</v>
      </c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>
        <f t="array" ref="DS63">IF(MAX(IF($AI63:$CH63&lt;&gt;0,$AI$7:$CH$7))&gt;$S63,1,0)</f>
        <v>0</v>
      </c>
    </row>
    <row r="64" spans="1:123" x14ac:dyDescent="0.25">
      <c r="A64" s="78">
        <v>57</v>
      </c>
      <c r="B64" s="79" t="str">
        <f t="shared" si="13"/>
        <v>K_LE MUT_2023_057</v>
      </c>
      <c r="C64" s="2"/>
      <c r="D64" s="3"/>
      <c r="E64" s="3"/>
      <c r="F64" s="4"/>
      <c r="G64" s="4"/>
      <c r="H64" s="4"/>
      <c r="I64" s="3"/>
      <c r="J64" s="1"/>
      <c r="K64" s="7"/>
      <c r="L64" s="90"/>
      <c r="M64" s="5"/>
      <c r="N64" s="91"/>
      <c r="O64" s="92"/>
      <c r="P64" s="5"/>
      <c r="Q64" s="5"/>
      <c r="R64" s="8"/>
      <c r="S64" s="5"/>
      <c r="T64" s="93"/>
      <c r="U64" s="80"/>
      <c r="V64" s="82"/>
      <c r="W64" s="83"/>
      <c r="X64" s="84" t="str">
        <f t="shared" si="14"/>
        <v xml:space="preserve"> </v>
      </c>
      <c r="Y64" s="85" t="str">
        <f t="shared" si="9"/>
        <v/>
      </c>
      <c r="AA64" s="86" t="str">
        <f t="shared" ca="1" si="10"/>
        <v/>
      </c>
      <c r="AB64" s="121"/>
      <c r="AC64" s="87" t="str">
        <f t="shared" si="24"/>
        <v/>
      </c>
      <c r="AD64" s="88" t="str">
        <f t="shared" si="23"/>
        <v/>
      </c>
      <c r="AE64" s="89" t="str">
        <f>IF(C64&lt;&gt;"",IF(VLOOKUP(C64,T_UO[#All],3,FALSE)="J",AF64+AG64,VLOOKUP(C64,T_UO[#All],4,FALSE)*G64),"")</f>
        <v/>
      </c>
      <c r="AF64" s="89" t="str">
        <f t="shared" si="15"/>
        <v/>
      </c>
      <c r="AG64" s="6"/>
      <c r="AH64" s="81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20"/>
      <c r="CJ64" s="46"/>
      <c r="CK64" s="46"/>
      <c r="CL64" s="46"/>
      <c r="CN64" s="46">
        <f t="shared" ca="1" si="16"/>
        <v>0</v>
      </c>
      <c r="CO64" s="46">
        <f t="shared" si="17"/>
        <v>0</v>
      </c>
      <c r="CP64" s="46"/>
      <c r="CQ64" s="46">
        <f t="shared" si="18"/>
        <v>0</v>
      </c>
      <c r="CR64" s="46"/>
      <c r="CS64" s="46">
        <f>IF(C64&lt;&gt;"",IF(VLOOKUP(C64,T_UO[#All],3,FALSE)="PTS",IF(ISBLANK(G64),1,0),IF(ISBLANK(G64),0,1)),0)</f>
        <v>0</v>
      </c>
      <c r="CT64" s="46">
        <f t="shared" si="19"/>
        <v>0</v>
      </c>
      <c r="CU64" s="46"/>
      <c r="CV64" s="46"/>
      <c r="CW64" s="46"/>
      <c r="CX64" s="46"/>
      <c r="CY64" s="46"/>
      <c r="CZ64" s="46"/>
      <c r="DA64" s="46"/>
      <c r="DB64" s="46">
        <f t="shared" si="20"/>
        <v>0</v>
      </c>
      <c r="DC64" s="46">
        <f t="shared" ca="1" si="21"/>
        <v>0</v>
      </c>
      <c r="DD64" s="46"/>
      <c r="DE64" s="46">
        <f t="shared" si="22"/>
        <v>0</v>
      </c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>
        <f t="array" ref="DS64">IF(MAX(IF($AI64:$CH64&lt;&gt;0,$AI$7:$CH$7))&gt;$S64,1,0)</f>
        <v>0</v>
      </c>
    </row>
    <row r="65" spans="1:123" x14ac:dyDescent="0.25">
      <c r="A65" s="78">
        <v>58</v>
      </c>
      <c r="B65" s="79" t="str">
        <f t="shared" si="13"/>
        <v>K_LE MUT_2023_058</v>
      </c>
      <c r="C65" s="2"/>
      <c r="D65" s="3"/>
      <c r="E65" s="3"/>
      <c r="F65" s="4"/>
      <c r="G65" s="4"/>
      <c r="H65" s="4"/>
      <c r="I65" s="3"/>
      <c r="J65" s="1"/>
      <c r="K65" s="7"/>
      <c r="L65" s="90"/>
      <c r="M65" s="5"/>
      <c r="N65" s="91"/>
      <c r="O65" s="92"/>
      <c r="P65" s="5"/>
      <c r="Q65" s="5"/>
      <c r="R65" s="8"/>
      <c r="S65" s="5"/>
      <c r="T65" s="93"/>
      <c r="U65" s="80"/>
      <c r="V65" s="82"/>
      <c r="W65" s="83"/>
      <c r="X65" s="84" t="str">
        <f t="shared" si="14"/>
        <v xml:space="preserve"> </v>
      </c>
      <c r="Y65" s="85" t="str">
        <f t="shared" si="9"/>
        <v/>
      </c>
      <c r="AA65" s="86" t="str">
        <f t="shared" ca="1" si="10"/>
        <v/>
      </c>
      <c r="AB65" s="121"/>
      <c r="AC65" s="87" t="str">
        <f t="shared" si="24"/>
        <v/>
      </c>
      <c r="AD65" s="88" t="str">
        <f t="shared" si="23"/>
        <v/>
      </c>
      <c r="AE65" s="89" t="str">
        <f>IF(C65&lt;&gt;"",IF(VLOOKUP(C65,T_UO[#All],3,FALSE)="J",AF65+AG65,VLOOKUP(C65,T_UO[#All],4,FALSE)*G65),"")</f>
        <v/>
      </c>
      <c r="AF65" s="89" t="str">
        <f t="shared" si="15"/>
        <v/>
      </c>
      <c r="AG65" s="6"/>
      <c r="AH65" s="81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J65" s="46"/>
      <c r="CK65" s="46"/>
      <c r="CL65" s="46"/>
      <c r="CN65" s="46">
        <f t="shared" ca="1" si="16"/>
        <v>0</v>
      </c>
      <c r="CO65" s="46">
        <f t="shared" si="17"/>
        <v>0</v>
      </c>
      <c r="CP65" s="46"/>
      <c r="CQ65" s="46">
        <f t="shared" si="18"/>
        <v>0</v>
      </c>
      <c r="CR65" s="46"/>
      <c r="CS65" s="46">
        <f>IF(C65&lt;&gt;"",IF(VLOOKUP(C65,T_UO[#All],3,FALSE)="PTS",IF(ISBLANK(G65),1,0),IF(ISBLANK(G65),0,1)),0)</f>
        <v>0</v>
      </c>
      <c r="CT65" s="46">
        <f t="shared" si="19"/>
        <v>0</v>
      </c>
      <c r="CU65" s="46"/>
      <c r="CV65" s="46"/>
      <c r="CW65" s="46"/>
      <c r="CX65" s="46"/>
      <c r="CY65" s="46"/>
      <c r="CZ65" s="46"/>
      <c r="DA65" s="46"/>
      <c r="DB65" s="46">
        <f t="shared" si="20"/>
        <v>0</v>
      </c>
      <c r="DC65" s="46">
        <f t="shared" ca="1" si="21"/>
        <v>0</v>
      </c>
      <c r="DD65" s="46"/>
      <c r="DE65" s="46">
        <f t="shared" si="22"/>
        <v>0</v>
      </c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>
        <f t="array" ref="DS65">IF(MAX(IF($AI65:$CH65&lt;&gt;0,$AI$7:$CH$7))&gt;$S65,1,0)</f>
        <v>0</v>
      </c>
    </row>
    <row r="66" spans="1:123" x14ac:dyDescent="0.25">
      <c r="A66" s="78">
        <v>59</v>
      </c>
      <c r="B66" s="79" t="str">
        <f t="shared" si="13"/>
        <v>K_LE MUT_2023_059</v>
      </c>
      <c r="C66" s="2"/>
      <c r="D66" s="3"/>
      <c r="E66" s="3"/>
      <c r="F66" s="4"/>
      <c r="G66" s="4"/>
      <c r="H66" s="4"/>
      <c r="I66" s="3"/>
      <c r="J66" s="1"/>
      <c r="K66" s="7"/>
      <c r="L66" s="90"/>
      <c r="M66" s="5"/>
      <c r="N66" s="91"/>
      <c r="O66" s="92"/>
      <c r="P66" s="5"/>
      <c r="Q66" s="5"/>
      <c r="R66" s="8"/>
      <c r="S66" s="5"/>
      <c r="T66" s="93"/>
      <c r="U66" s="80"/>
      <c r="V66" s="82"/>
      <c r="W66" s="83"/>
      <c r="X66" s="84" t="str">
        <f t="shared" si="14"/>
        <v xml:space="preserve"> </v>
      </c>
      <c r="Y66" s="85" t="str">
        <f t="shared" si="9"/>
        <v/>
      </c>
      <c r="AA66" s="86" t="str">
        <f t="shared" ca="1" si="10"/>
        <v/>
      </c>
      <c r="AB66" s="121"/>
      <c r="AC66" s="87" t="str">
        <f t="shared" si="24"/>
        <v/>
      </c>
      <c r="AD66" s="88" t="str">
        <f t="shared" si="23"/>
        <v/>
      </c>
      <c r="AE66" s="89" t="str">
        <f>IF(C66&lt;&gt;"",IF(VLOOKUP(C66,T_UO[#All],3,FALSE)="J",AF66+AG66,VLOOKUP(C66,T_UO[#All],4,FALSE)*G66),"")</f>
        <v/>
      </c>
      <c r="AF66" s="89" t="str">
        <f t="shared" si="15"/>
        <v/>
      </c>
      <c r="AG66" s="6"/>
      <c r="AH66" s="81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J66" s="46"/>
      <c r="CK66" s="46"/>
      <c r="CL66" s="46"/>
      <c r="CN66" s="46">
        <f t="shared" ca="1" si="16"/>
        <v>0</v>
      </c>
      <c r="CO66" s="46">
        <f t="shared" si="17"/>
        <v>0</v>
      </c>
      <c r="CP66" s="46"/>
      <c r="CQ66" s="46">
        <f t="shared" si="18"/>
        <v>0</v>
      </c>
      <c r="CR66" s="46"/>
      <c r="CS66" s="46">
        <f>IF(C66&lt;&gt;"",IF(VLOOKUP(C66,T_UO[#All],3,FALSE)="PTS",IF(ISBLANK(G66),1,0),IF(ISBLANK(G66),0,1)),0)</f>
        <v>0</v>
      </c>
      <c r="CT66" s="46">
        <f t="shared" si="19"/>
        <v>0</v>
      </c>
      <c r="CU66" s="46"/>
      <c r="CV66" s="46"/>
      <c r="CW66" s="46"/>
      <c r="CX66" s="46"/>
      <c r="CY66" s="46"/>
      <c r="CZ66" s="46"/>
      <c r="DA66" s="46"/>
      <c r="DB66" s="46">
        <f t="shared" si="20"/>
        <v>0</v>
      </c>
      <c r="DC66" s="46">
        <f t="shared" ca="1" si="21"/>
        <v>0</v>
      </c>
      <c r="DD66" s="46"/>
      <c r="DE66" s="46">
        <f t="shared" si="22"/>
        <v>0</v>
      </c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>
        <f t="array" ref="DS66">IF(MAX(IF($AI66:$CH66&lt;&gt;0,$AI$7:$CH$7))&gt;$S66,1,0)</f>
        <v>0</v>
      </c>
    </row>
    <row r="67" spans="1:123" x14ac:dyDescent="0.25">
      <c r="A67" s="78">
        <v>60</v>
      </c>
      <c r="B67" s="79" t="str">
        <f t="shared" si="13"/>
        <v>K_LE MUT_2023_060</v>
      </c>
      <c r="C67" s="2"/>
      <c r="D67" s="3"/>
      <c r="E67" s="3"/>
      <c r="F67" s="4"/>
      <c r="G67" s="4"/>
      <c r="H67" s="4"/>
      <c r="I67" s="3"/>
      <c r="J67" s="1"/>
      <c r="K67" s="7"/>
      <c r="L67" s="90"/>
      <c r="M67" s="5"/>
      <c r="N67" s="91"/>
      <c r="O67" s="92"/>
      <c r="P67" s="5"/>
      <c r="Q67" s="5"/>
      <c r="R67" s="8"/>
      <c r="S67" s="5"/>
      <c r="T67" s="93"/>
      <c r="U67" s="80"/>
      <c r="V67" s="82"/>
      <c r="W67" s="83"/>
      <c r="X67" s="84" t="str">
        <f t="shared" si="14"/>
        <v xml:space="preserve"> </v>
      </c>
      <c r="Y67" s="85" t="str">
        <f t="shared" si="9"/>
        <v/>
      </c>
      <c r="AA67" s="86" t="str">
        <f t="shared" ca="1" si="10"/>
        <v/>
      </c>
      <c r="AB67" s="121"/>
      <c r="AC67" s="87" t="str">
        <f t="shared" si="24"/>
        <v/>
      </c>
      <c r="AD67" s="88" t="str">
        <f t="shared" si="23"/>
        <v/>
      </c>
      <c r="AE67" s="89" t="str">
        <f>IF(C67&lt;&gt;"",IF(VLOOKUP(C67,T_UO[#All],3,FALSE)="J",AF67+AG67,VLOOKUP(C67,T_UO[#All],4,FALSE)*G67),"")</f>
        <v/>
      </c>
      <c r="AF67" s="89" t="str">
        <f t="shared" si="15"/>
        <v/>
      </c>
      <c r="AG67" s="6"/>
      <c r="AH67" s="81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J67" s="46"/>
      <c r="CK67" s="46"/>
      <c r="CL67" s="46"/>
      <c r="CN67" s="46">
        <f t="shared" ca="1" si="16"/>
        <v>0</v>
      </c>
      <c r="CO67" s="46">
        <f t="shared" si="17"/>
        <v>0</v>
      </c>
      <c r="CP67" s="46"/>
      <c r="CQ67" s="46">
        <f t="shared" si="18"/>
        <v>0</v>
      </c>
      <c r="CR67" s="46"/>
      <c r="CS67" s="46">
        <f>IF(C67&lt;&gt;"",IF(VLOOKUP(C67,T_UO[#All],3,FALSE)="PTS",IF(ISBLANK(G67),1,0),IF(ISBLANK(G67),0,1)),0)</f>
        <v>0</v>
      </c>
      <c r="CT67" s="46">
        <f t="shared" si="19"/>
        <v>0</v>
      </c>
      <c r="CU67" s="46"/>
      <c r="CV67" s="46"/>
      <c r="CW67" s="46"/>
      <c r="CX67" s="46"/>
      <c r="CY67" s="46"/>
      <c r="CZ67" s="46"/>
      <c r="DA67" s="46"/>
      <c r="DB67" s="46">
        <f t="shared" si="20"/>
        <v>0</v>
      </c>
      <c r="DC67" s="46">
        <f t="shared" ca="1" si="21"/>
        <v>0</v>
      </c>
      <c r="DD67" s="46"/>
      <c r="DE67" s="46">
        <f t="shared" si="22"/>
        <v>0</v>
      </c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>
        <f t="array" ref="DS67">IF(MAX(IF($AI67:$CH67&lt;&gt;0,$AI$7:$CH$7))&gt;$S67,1,0)</f>
        <v>0</v>
      </c>
    </row>
    <row r="68" spans="1:123" x14ac:dyDescent="0.25">
      <c r="A68" s="78">
        <v>61</v>
      </c>
      <c r="B68" s="79" t="str">
        <f t="shared" si="13"/>
        <v>K_LE MUT_2023_061</v>
      </c>
      <c r="C68" s="2"/>
      <c r="D68" s="3"/>
      <c r="E68" s="3"/>
      <c r="F68" s="4"/>
      <c r="G68" s="4"/>
      <c r="H68" s="4"/>
      <c r="I68" s="3"/>
      <c r="J68" s="1"/>
      <c r="K68" s="7"/>
      <c r="L68" s="90"/>
      <c r="M68" s="5"/>
      <c r="N68" s="91"/>
      <c r="O68" s="92"/>
      <c r="P68" s="5"/>
      <c r="Q68" s="5"/>
      <c r="R68" s="8"/>
      <c r="S68" s="5"/>
      <c r="T68" s="93"/>
      <c r="U68" s="80"/>
      <c r="V68" s="82"/>
      <c r="W68" s="83"/>
      <c r="X68" s="84" t="str">
        <f t="shared" si="14"/>
        <v xml:space="preserve"> </v>
      </c>
      <c r="Y68" s="85" t="str">
        <f t="shared" si="9"/>
        <v/>
      </c>
      <c r="AA68" s="86" t="str">
        <f t="shared" ca="1" si="10"/>
        <v/>
      </c>
      <c r="AB68" s="121"/>
      <c r="AC68" s="87" t="str">
        <f t="shared" si="24"/>
        <v/>
      </c>
      <c r="AD68" s="88" t="str">
        <f t="shared" si="23"/>
        <v/>
      </c>
      <c r="AE68" s="89" t="str">
        <f>IF(C68&lt;&gt;"",IF(VLOOKUP(C68,T_UO[#All],3,FALSE)="J",AF68+AG68,VLOOKUP(C68,T_UO[#All],4,FALSE)*G68),"")</f>
        <v/>
      </c>
      <c r="AF68" s="89" t="str">
        <f t="shared" si="15"/>
        <v/>
      </c>
      <c r="AG68" s="6"/>
      <c r="AH68" s="81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J68" s="46"/>
      <c r="CK68" s="46"/>
      <c r="CL68" s="46"/>
      <c r="CN68" s="46">
        <f t="shared" ca="1" si="16"/>
        <v>0</v>
      </c>
      <c r="CO68" s="46">
        <f t="shared" si="17"/>
        <v>0</v>
      </c>
      <c r="CP68" s="46"/>
      <c r="CQ68" s="46">
        <f t="shared" si="18"/>
        <v>0</v>
      </c>
      <c r="CR68" s="46"/>
      <c r="CS68" s="46">
        <f>IF(C68&lt;&gt;"",IF(VLOOKUP(C68,T_UO[#All],3,FALSE)="PTS",IF(ISBLANK(G68),1,0),IF(ISBLANK(G68),0,1)),0)</f>
        <v>0</v>
      </c>
      <c r="CT68" s="46">
        <f t="shared" si="19"/>
        <v>0</v>
      </c>
      <c r="CU68" s="46"/>
      <c r="CV68" s="46"/>
      <c r="CW68" s="46"/>
      <c r="CX68" s="46"/>
      <c r="CY68" s="46"/>
      <c r="CZ68" s="46"/>
      <c r="DA68" s="46"/>
      <c r="DB68" s="46">
        <f t="shared" si="20"/>
        <v>0</v>
      </c>
      <c r="DC68" s="46">
        <f t="shared" ca="1" si="21"/>
        <v>0</v>
      </c>
      <c r="DD68" s="46"/>
      <c r="DE68" s="46">
        <f t="shared" si="22"/>
        <v>0</v>
      </c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>
        <f t="array" ref="DS68">IF(MAX(IF($AI68:$CH68&lt;&gt;0,$AI$7:$CH$7))&gt;$S68,1,0)</f>
        <v>0</v>
      </c>
    </row>
    <row r="69" spans="1:123" x14ac:dyDescent="0.25">
      <c r="A69" s="78">
        <v>62</v>
      </c>
      <c r="B69" s="79" t="str">
        <f t="shared" si="13"/>
        <v>K_LE MUT_2023_062</v>
      </c>
      <c r="C69" s="2"/>
      <c r="D69" s="3"/>
      <c r="E69" s="3"/>
      <c r="F69" s="4"/>
      <c r="G69" s="4"/>
      <c r="H69" s="4"/>
      <c r="I69" s="3"/>
      <c r="J69" s="1"/>
      <c r="K69" s="7"/>
      <c r="L69" s="90"/>
      <c r="M69" s="5"/>
      <c r="N69" s="91"/>
      <c r="O69" s="92"/>
      <c r="P69" s="5"/>
      <c r="Q69" s="5"/>
      <c r="R69" s="8"/>
      <c r="S69" s="5"/>
      <c r="T69" s="93"/>
      <c r="U69" s="80"/>
      <c r="V69" s="82"/>
      <c r="W69" s="83"/>
      <c r="X69" s="84" t="str">
        <f t="shared" si="14"/>
        <v xml:space="preserve"> </v>
      </c>
      <c r="Y69" s="85" t="str">
        <f t="shared" si="9"/>
        <v/>
      </c>
      <c r="AA69" s="86" t="str">
        <f t="shared" ca="1" si="10"/>
        <v/>
      </c>
      <c r="AB69" s="121"/>
      <c r="AC69" s="87" t="str">
        <f t="shared" si="24"/>
        <v/>
      </c>
      <c r="AD69" s="88" t="str">
        <f t="shared" si="23"/>
        <v/>
      </c>
      <c r="AE69" s="89" t="str">
        <f>IF(C69&lt;&gt;"",IF(VLOOKUP(C69,T_UO[#All],3,FALSE)="J",AF69+AG69,VLOOKUP(C69,T_UO[#All],4,FALSE)*G69),"")</f>
        <v/>
      </c>
      <c r="AF69" s="89" t="str">
        <f t="shared" si="15"/>
        <v/>
      </c>
      <c r="AG69" s="6"/>
      <c r="AH69" s="81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20"/>
      <c r="CJ69" s="46"/>
      <c r="CK69" s="46"/>
      <c r="CL69" s="46"/>
      <c r="CN69" s="46">
        <f t="shared" ca="1" si="16"/>
        <v>0</v>
      </c>
      <c r="CO69" s="46">
        <f t="shared" si="17"/>
        <v>0</v>
      </c>
      <c r="CP69" s="46"/>
      <c r="CQ69" s="46">
        <f t="shared" si="18"/>
        <v>0</v>
      </c>
      <c r="CR69" s="46"/>
      <c r="CS69" s="46">
        <f>IF(C69&lt;&gt;"",IF(VLOOKUP(C69,T_UO[#All],3,FALSE)="PTS",IF(ISBLANK(G69),1,0),IF(ISBLANK(G69),0,1)),0)</f>
        <v>0</v>
      </c>
      <c r="CT69" s="46">
        <f t="shared" si="19"/>
        <v>0</v>
      </c>
      <c r="CU69" s="46"/>
      <c r="CV69" s="46"/>
      <c r="CW69" s="46"/>
      <c r="CX69" s="46"/>
      <c r="CY69" s="46"/>
      <c r="CZ69" s="46"/>
      <c r="DA69" s="46"/>
      <c r="DB69" s="46">
        <f t="shared" si="20"/>
        <v>0</v>
      </c>
      <c r="DC69" s="46">
        <f t="shared" ca="1" si="21"/>
        <v>0</v>
      </c>
      <c r="DD69" s="46"/>
      <c r="DE69" s="46">
        <f t="shared" si="22"/>
        <v>0</v>
      </c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>
        <f t="array" ref="DS69">IF(MAX(IF($AI69:$CH69&lt;&gt;0,$AI$7:$CH$7))&gt;$S69,1,0)</f>
        <v>0</v>
      </c>
    </row>
    <row r="70" spans="1:123" x14ac:dyDescent="0.25">
      <c r="A70" s="78">
        <v>63</v>
      </c>
      <c r="B70" s="79" t="str">
        <f t="shared" si="13"/>
        <v>K_LE MUT_2023_063</v>
      </c>
      <c r="C70" s="2"/>
      <c r="D70" s="3"/>
      <c r="E70" s="3"/>
      <c r="F70" s="4"/>
      <c r="G70" s="4"/>
      <c r="H70" s="4"/>
      <c r="I70" s="3"/>
      <c r="J70" s="1"/>
      <c r="K70" s="7"/>
      <c r="L70" s="90"/>
      <c r="M70" s="5"/>
      <c r="N70" s="91"/>
      <c r="O70" s="92"/>
      <c r="P70" s="5"/>
      <c r="Q70" s="5"/>
      <c r="R70" s="8"/>
      <c r="S70" s="5"/>
      <c r="T70" s="93"/>
      <c r="U70" s="80"/>
      <c r="V70" s="82"/>
      <c r="W70" s="83"/>
      <c r="X70" s="84" t="str">
        <f t="shared" si="14"/>
        <v xml:space="preserve"> </v>
      </c>
      <c r="Y70" s="85" t="str">
        <f t="shared" si="9"/>
        <v/>
      </c>
      <c r="AA70" s="86" t="str">
        <f t="shared" ca="1" si="10"/>
        <v/>
      </c>
      <c r="AB70" s="121"/>
      <c r="AC70" s="87" t="str">
        <f t="shared" si="24"/>
        <v/>
      </c>
      <c r="AD70" s="88" t="str">
        <f t="shared" si="23"/>
        <v/>
      </c>
      <c r="AE70" s="89" t="str">
        <f>IF(C70&lt;&gt;"",IF(VLOOKUP(C70,T_UO[#All],3,FALSE)="J",AF70+AG70,VLOOKUP(C70,T_UO[#All],4,FALSE)*G70),"")</f>
        <v/>
      </c>
      <c r="AF70" s="89" t="str">
        <f t="shared" si="15"/>
        <v/>
      </c>
      <c r="AG70" s="6"/>
      <c r="AH70" s="81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20"/>
      <c r="CJ70" s="46"/>
      <c r="CK70" s="46"/>
      <c r="CL70" s="46"/>
      <c r="CN70" s="46">
        <f t="shared" ca="1" si="16"/>
        <v>0</v>
      </c>
      <c r="CO70" s="46">
        <f t="shared" si="17"/>
        <v>0</v>
      </c>
      <c r="CP70" s="46"/>
      <c r="CQ70" s="46">
        <f t="shared" si="18"/>
        <v>0</v>
      </c>
      <c r="CR70" s="46"/>
      <c r="CS70" s="46">
        <f>IF(C70&lt;&gt;"",IF(VLOOKUP(C70,T_UO[#All],3,FALSE)="PTS",IF(ISBLANK(G70),1,0),IF(ISBLANK(G70),0,1)),0)</f>
        <v>0</v>
      </c>
      <c r="CT70" s="46">
        <f t="shared" si="19"/>
        <v>0</v>
      </c>
      <c r="CU70" s="46"/>
      <c r="CV70" s="46"/>
      <c r="CW70" s="46"/>
      <c r="CX70" s="46"/>
      <c r="CY70" s="46"/>
      <c r="CZ70" s="46"/>
      <c r="DA70" s="46"/>
      <c r="DB70" s="46">
        <f t="shared" si="20"/>
        <v>0</v>
      </c>
      <c r="DC70" s="46">
        <f t="shared" ca="1" si="21"/>
        <v>0</v>
      </c>
      <c r="DD70" s="46"/>
      <c r="DE70" s="46">
        <f t="shared" si="22"/>
        <v>0</v>
      </c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>
        <f t="array" ref="DS70">IF(MAX(IF($AI70:$CH70&lt;&gt;0,$AI$7:$CH$7))&gt;$S70,1,0)</f>
        <v>0</v>
      </c>
    </row>
    <row r="71" spans="1:123" x14ac:dyDescent="0.25">
      <c r="A71" s="78">
        <v>64</v>
      </c>
      <c r="B71" s="79" t="str">
        <f t="shared" si="13"/>
        <v>K_LE MUT_2023_064</v>
      </c>
      <c r="C71" s="2"/>
      <c r="D71" s="3"/>
      <c r="E71" s="3"/>
      <c r="F71" s="4"/>
      <c r="G71" s="4"/>
      <c r="H71" s="4"/>
      <c r="I71" s="3"/>
      <c r="J71" s="1"/>
      <c r="K71" s="7"/>
      <c r="L71" s="90"/>
      <c r="M71" s="5"/>
      <c r="N71" s="91"/>
      <c r="O71" s="92"/>
      <c r="P71" s="5"/>
      <c r="Q71" s="5"/>
      <c r="R71" s="8"/>
      <c r="S71" s="5"/>
      <c r="T71" s="93"/>
      <c r="U71" s="80"/>
      <c r="V71" s="82"/>
      <c r="W71" s="83"/>
      <c r="X71" s="84" t="str">
        <f t="shared" si="14"/>
        <v xml:space="preserve"> </v>
      </c>
      <c r="Y71" s="85" t="str">
        <f t="shared" si="9"/>
        <v/>
      </c>
      <c r="AA71" s="86" t="str">
        <f t="shared" ca="1" si="10"/>
        <v/>
      </c>
      <c r="AB71" s="121"/>
      <c r="AC71" s="87" t="str">
        <f t="shared" si="24"/>
        <v/>
      </c>
      <c r="AD71" s="88" t="str">
        <f t="shared" si="23"/>
        <v/>
      </c>
      <c r="AE71" s="89" t="str">
        <f>IF(C71&lt;&gt;"",IF(VLOOKUP(C71,T_UO[#All],3,FALSE)="J",AF71+AG71,VLOOKUP(C71,T_UO[#All],4,FALSE)*G71),"")</f>
        <v/>
      </c>
      <c r="AF71" s="89" t="str">
        <f t="shared" si="15"/>
        <v/>
      </c>
      <c r="AG71" s="6"/>
      <c r="AH71" s="81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J71" s="46"/>
      <c r="CK71" s="46"/>
      <c r="CL71" s="46"/>
      <c r="CN71" s="46">
        <f t="shared" ca="1" si="16"/>
        <v>0</v>
      </c>
      <c r="CO71" s="46">
        <f t="shared" si="17"/>
        <v>0</v>
      </c>
      <c r="CP71" s="46"/>
      <c r="CQ71" s="46">
        <f t="shared" si="18"/>
        <v>0</v>
      </c>
      <c r="CR71" s="46"/>
      <c r="CS71" s="46">
        <f>IF(C71&lt;&gt;"",IF(VLOOKUP(C71,T_UO[#All],3,FALSE)="PTS",IF(ISBLANK(G71),1,0),IF(ISBLANK(G71),0,1)),0)</f>
        <v>0</v>
      </c>
      <c r="CT71" s="46">
        <f t="shared" si="19"/>
        <v>0</v>
      </c>
      <c r="CU71" s="46"/>
      <c r="CV71" s="46"/>
      <c r="CW71" s="46"/>
      <c r="CX71" s="46"/>
      <c r="CY71" s="46"/>
      <c r="CZ71" s="46"/>
      <c r="DA71" s="46"/>
      <c r="DB71" s="46">
        <f t="shared" si="20"/>
        <v>0</v>
      </c>
      <c r="DC71" s="46">
        <f t="shared" ca="1" si="21"/>
        <v>0</v>
      </c>
      <c r="DD71" s="46"/>
      <c r="DE71" s="46">
        <f t="shared" si="22"/>
        <v>0</v>
      </c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>
        <f t="array" ref="DS71">IF(MAX(IF($AI71:$CH71&lt;&gt;0,$AI$7:$CH$7))&gt;$S71,1,0)</f>
        <v>0</v>
      </c>
    </row>
    <row r="72" spans="1:123" x14ac:dyDescent="0.25">
      <c r="A72" s="78">
        <v>65</v>
      </c>
      <c r="B72" s="79" t="str">
        <f t="shared" si="13"/>
        <v>K_LE MUT_2023_065</v>
      </c>
      <c r="C72" s="2"/>
      <c r="D72" s="3"/>
      <c r="E72" s="3"/>
      <c r="F72" s="4"/>
      <c r="G72" s="4"/>
      <c r="H72" s="4"/>
      <c r="I72" s="3"/>
      <c r="J72" s="1"/>
      <c r="K72" s="7"/>
      <c r="L72" s="90"/>
      <c r="M72" s="5"/>
      <c r="N72" s="91"/>
      <c r="O72" s="92"/>
      <c r="P72" s="5"/>
      <c r="Q72" s="5"/>
      <c r="R72" s="8"/>
      <c r="S72" s="5"/>
      <c r="T72" s="93"/>
      <c r="U72" s="80"/>
      <c r="V72" s="82"/>
      <c r="W72" s="83"/>
      <c r="X72" s="84" t="str">
        <f t="shared" si="14"/>
        <v xml:space="preserve"> </v>
      </c>
      <c r="Y72" s="85" t="str">
        <f t="shared" si="9"/>
        <v/>
      </c>
      <c r="AA72" s="86" t="str">
        <f t="shared" ca="1" si="10"/>
        <v/>
      </c>
      <c r="AB72" s="121"/>
      <c r="AC72" s="87" t="str">
        <f t="shared" si="24"/>
        <v/>
      </c>
      <c r="AD72" s="88" t="str">
        <f t="shared" si="23"/>
        <v/>
      </c>
      <c r="AE72" s="89" t="str">
        <f>IF(C72&lt;&gt;"",IF(VLOOKUP(C72,T_UO[#All],3,FALSE)="J",AF72+AG72,VLOOKUP(C72,T_UO[#All],4,FALSE)*G72),"")</f>
        <v/>
      </c>
      <c r="AF72" s="89" t="str">
        <f t="shared" si="15"/>
        <v/>
      </c>
      <c r="AG72" s="6"/>
      <c r="AH72" s="81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J72" s="46"/>
      <c r="CK72" s="46"/>
      <c r="CL72" s="46"/>
      <c r="CN72" s="46">
        <f t="shared" ca="1" si="16"/>
        <v>0</v>
      </c>
      <c r="CO72" s="46">
        <f t="shared" si="17"/>
        <v>0</v>
      </c>
      <c r="CP72" s="46"/>
      <c r="CQ72" s="46">
        <f t="shared" si="18"/>
        <v>0</v>
      </c>
      <c r="CR72" s="46"/>
      <c r="CS72" s="46">
        <f>IF(C72&lt;&gt;"",IF(VLOOKUP(C72,T_UO[#All],3,FALSE)="PTS",IF(ISBLANK(G72),1,0),IF(ISBLANK(G72),0,1)),0)</f>
        <v>0</v>
      </c>
      <c r="CT72" s="46">
        <f t="shared" si="19"/>
        <v>0</v>
      </c>
      <c r="CU72" s="46"/>
      <c r="CV72" s="46"/>
      <c r="CW72" s="46"/>
      <c r="CX72" s="46"/>
      <c r="CY72" s="46"/>
      <c r="CZ72" s="46"/>
      <c r="DA72" s="46"/>
      <c r="DB72" s="46">
        <f t="shared" si="20"/>
        <v>0</v>
      </c>
      <c r="DC72" s="46">
        <f t="shared" ca="1" si="21"/>
        <v>0</v>
      </c>
      <c r="DD72" s="46"/>
      <c r="DE72" s="46">
        <f t="shared" si="22"/>
        <v>0</v>
      </c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>
        <f t="array" ref="DS72">IF(MAX(IF($AI72:$CH72&lt;&gt;0,$AI$7:$CH$7))&gt;$S72,1,0)</f>
        <v>0</v>
      </c>
    </row>
    <row r="73" spans="1:123" x14ac:dyDescent="0.25">
      <c r="A73" s="78">
        <v>66</v>
      </c>
      <c r="B73" s="79" t="str">
        <f t="shared" si="13"/>
        <v>K_LE MUT_2023_066</v>
      </c>
      <c r="C73" s="2"/>
      <c r="D73" s="3"/>
      <c r="E73" s="3"/>
      <c r="F73" s="4"/>
      <c r="G73" s="4"/>
      <c r="H73" s="4"/>
      <c r="I73" s="3"/>
      <c r="J73" s="1"/>
      <c r="K73" s="7"/>
      <c r="L73" s="90"/>
      <c r="M73" s="5"/>
      <c r="N73" s="91"/>
      <c r="O73" s="92"/>
      <c r="P73" s="5"/>
      <c r="Q73" s="5"/>
      <c r="R73" s="8"/>
      <c r="S73" s="5"/>
      <c r="T73" s="93"/>
      <c r="U73" s="80"/>
      <c r="V73" s="82"/>
      <c r="W73" s="83"/>
      <c r="X73" s="84" t="str">
        <f t="shared" si="14"/>
        <v xml:space="preserve"> </v>
      </c>
      <c r="Y73" s="85" t="str">
        <f t="shared" si="9"/>
        <v/>
      </c>
      <c r="AA73" s="86" t="str">
        <f t="shared" ca="1" si="10"/>
        <v/>
      </c>
      <c r="AB73" s="121"/>
      <c r="AC73" s="87" t="str">
        <f t="shared" si="24"/>
        <v/>
      </c>
      <c r="AD73" s="88" t="str">
        <f t="shared" si="23"/>
        <v/>
      </c>
      <c r="AE73" s="89" t="str">
        <f>IF(C73&lt;&gt;"",IF(VLOOKUP(C73,T_UO[#All],3,FALSE)="J",AF73+AG73,VLOOKUP(C73,T_UO[#All],4,FALSE)*G73),"")</f>
        <v/>
      </c>
      <c r="AF73" s="89" t="str">
        <f t="shared" si="15"/>
        <v/>
      </c>
      <c r="AG73" s="6"/>
      <c r="AH73" s="81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20"/>
      <c r="CJ73" s="46"/>
      <c r="CK73" s="46"/>
      <c r="CL73" s="46"/>
      <c r="CN73" s="46">
        <f t="shared" ref="CN73:CN74" ca="1" si="25">SUM(CO73:DS73)</f>
        <v>0</v>
      </c>
      <c r="CO73" s="46">
        <f t="shared" ref="CO73:CO74" si="26">IF(C73&lt;&gt;"",0,IF(ABS(COUNTA(D73:W73,AG73,AI73:CH73))&gt;0,1,0))</f>
        <v>0</v>
      </c>
      <c r="CP73" s="46"/>
      <c r="CQ73" s="46">
        <f t="shared" ref="CQ73:CQ74" si="27">IF(C73&lt;&gt;"",ABS(COUNTA(E73)-1),0)</f>
        <v>0</v>
      </c>
      <c r="CR73" s="46"/>
      <c r="CS73" s="46">
        <f>IF(C73&lt;&gt;"",IF(VLOOKUP(C73,T_UO[#All],3,FALSE)="PTS",IF(ISBLANK(G73),1,0),IF(ISBLANK(G73),0,1)),0)</f>
        <v>0</v>
      </c>
      <c r="CT73" s="46">
        <f t="shared" ref="CT73:CT74" si="28">IF(S73&lt;&gt;"",IF(ISBLANK(H73),1,0),IF(ISBLANK(H73),0,1))</f>
        <v>0</v>
      </c>
      <c r="CU73" s="46"/>
      <c r="CV73" s="46"/>
      <c r="CW73" s="46"/>
      <c r="CX73" s="46"/>
      <c r="CY73" s="46"/>
      <c r="CZ73" s="46"/>
      <c r="DA73" s="46"/>
      <c r="DB73" s="46">
        <f t="shared" ref="DB73:DB74" si="29">IF(C73&lt;&gt;"",ABS(COUNTA(P73)-1),0)</f>
        <v>0</v>
      </c>
      <c r="DC73" s="46">
        <f t="shared" ref="DC73:DC74" ca="1" si="30">IF(AND(P73&lt;&gt;"",S73=""),IF(NETWORKDAYS(TODAY(),P73,N_Ferie)&gt;AG73,0,1),0)</f>
        <v>0</v>
      </c>
      <c r="DD73" s="46"/>
      <c r="DE73" s="46">
        <f t="shared" ref="DE73:DE74" si="31">IF(AND(C73&lt;&gt;"",ISBLANK(S73),AG73=0),1,0)</f>
        <v>0</v>
      </c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>
        <f t="array" ref="DS73">IF(MAX(IF($AI73:$CH73&lt;&gt;0,$AI$7:$CH$7))&gt;$S73,1,0)</f>
        <v>0</v>
      </c>
    </row>
    <row r="74" spans="1:123" x14ac:dyDescent="0.25">
      <c r="A74" s="78">
        <v>67</v>
      </c>
      <c r="B74" s="79" t="str">
        <f t="shared" si="13"/>
        <v>K_LE MUT_2023_067</v>
      </c>
      <c r="C74" s="2"/>
      <c r="D74" s="3"/>
      <c r="E74" s="3"/>
      <c r="F74" s="4"/>
      <c r="G74" s="4"/>
      <c r="H74" s="4"/>
      <c r="I74" s="3"/>
      <c r="J74" s="1"/>
      <c r="K74" s="7"/>
      <c r="L74" s="90"/>
      <c r="M74" s="5"/>
      <c r="N74" s="91"/>
      <c r="O74" s="92"/>
      <c r="P74" s="5"/>
      <c r="Q74" s="5"/>
      <c r="R74" s="8"/>
      <c r="S74" s="5"/>
      <c r="T74" s="93"/>
      <c r="U74" s="80"/>
      <c r="V74" s="82"/>
      <c r="W74" s="83"/>
      <c r="X74" s="84" t="str">
        <f t="shared" si="14"/>
        <v xml:space="preserve"> </v>
      </c>
      <c r="Y74" s="85" t="str">
        <f t="shared" si="9"/>
        <v/>
      </c>
      <c r="AA74" s="86" t="str">
        <f t="shared" ca="1" si="10"/>
        <v/>
      </c>
      <c r="AB74" s="121"/>
      <c r="AC74" s="87" t="str">
        <f t="shared" si="24"/>
        <v/>
      </c>
      <c r="AD74" s="88" t="str">
        <f t="shared" si="23"/>
        <v/>
      </c>
      <c r="AE74" s="89" t="str">
        <f>IF(C74&lt;&gt;"",IF(VLOOKUP(C74,T_UO[#All],3,FALSE)="J",AF74+AG74,VLOOKUP(C74,T_UO[#All],4,FALSE)*G74),"")</f>
        <v/>
      </c>
      <c r="AF74" s="89" t="str">
        <f t="shared" si="15"/>
        <v/>
      </c>
      <c r="AG74" s="6"/>
      <c r="AH74" s="81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20"/>
      <c r="CJ74" s="46"/>
      <c r="CK74" s="46"/>
      <c r="CL74" s="46"/>
      <c r="CN74" s="46">
        <f t="shared" ca="1" si="25"/>
        <v>0</v>
      </c>
      <c r="CO74" s="46">
        <f t="shared" si="26"/>
        <v>0</v>
      </c>
      <c r="CP74" s="46"/>
      <c r="CQ74" s="46">
        <f t="shared" si="27"/>
        <v>0</v>
      </c>
      <c r="CR74" s="46"/>
      <c r="CS74" s="46">
        <f>IF(C74&lt;&gt;"",IF(VLOOKUP(C74,T_UO[#All],3,FALSE)="PTS",IF(ISBLANK(G74),1,0),IF(ISBLANK(G74),0,1)),0)</f>
        <v>0</v>
      </c>
      <c r="CT74" s="46">
        <f t="shared" si="28"/>
        <v>0</v>
      </c>
      <c r="CU74" s="46"/>
      <c r="CV74" s="46"/>
      <c r="CW74" s="46"/>
      <c r="CX74" s="46"/>
      <c r="CY74" s="46"/>
      <c r="CZ74" s="46"/>
      <c r="DA74" s="46"/>
      <c r="DB74" s="46">
        <f t="shared" si="29"/>
        <v>0</v>
      </c>
      <c r="DC74" s="46">
        <f t="shared" ca="1" si="30"/>
        <v>0</v>
      </c>
      <c r="DD74" s="46"/>
      <c r="DE74" s="46">
        <f t="shared" si="31"/>
        <v>0</v>
      </c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>
        <f t="array" ref="DS74">IF(MAX(IF($AI74:$CH74&lt;&gt;0,$AI$7:$CH$7))&gt;$S74,1,0)</f>
        <v>0</v>
      </c>
    </row>
    <row r="75" spans="1:123" x14ac:dyDescent="0.25">
      <c r="A75" s="78">
        <v>68</v>
      </c>
      <c r="B75" s="79" t="str">
        <f t="shared" si="13"/>
        <v>K_LE MUT_2023_068</v>
      </c>
      <c r="C75" s="2"/>
      <c r="D75" s="3"/>
      <c r="E75" s="3"/>
      <c r="F75" s="4"/>
      <c r="G75" s="4"/>
      <c r="H75" s="4"/>
      <c r="I75" s="3"/>
      <c r="J75" s="1"/>
      <c r="K75" s="7"/>
      <c r="L75" s="90"/>
      <c r="M75" s="5"/>
      <c r="N75" s="91"/>
      <c r="O75" s="92"/>
      <c r="P75" s="5"/>
      <c r="Q75" s="5"/>
      <c r="R75" s="8"/>
      <c r="S75" s="5"/>
      <c r="T75" s="93"/>
      <c r="U75" s="80"/>
      <c r="V75" s="82"/>
      <c r="W75" s="83"/>
      <c r="X75" s="84" t="str">
        <f t="shared" si="14"/>
        <v xml:space="preserve"> </v>
      </c>
      <c r="Y75" s="85" t="str">
        <f t="shared" si="9"/>
        <v/>
      </c>
      <c r="AA75" s="86" t="str">
        <f t="shared" ca="1" si="10"/>
        <v/>
      </c>
      <c r="AB75" s="121"/>
      <c r="AC75" s="87" t="str">
        <f t="shared" si="24"/>
        <v/>
      </c>
      <c r="AD75" s="88" t="str">
        <f t="shared" si="23"/>
        <v/>
      </c>
      <c r="AE75" s="89" t="str">
        <f>IF(C75&lt;&gt;"",IF(VLOOKUP(C75,T_UO[#All],3,FALSE)="J",AF75+AG75,VLOOKUP(C75,T_UO[#All],4,FALSE)*G75),"")</f>
        <v/>
      </c>
      <c r="AF75" s="89" t="str">
        <f t="shared" si="15"/>
        <v/>
      </c>
      <c r="AG75" s="6"/>
      <c r="AH75" s="81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20"/>
      <c r="CJ75" s="46"/>
      <c r="CK75" s="46"/>
      <c r="CL75" s="46"/>
      <c r="CN75" s="46">
        <f t="shared" ref="CN75:CN76" ca="1" si="32">SUM(CO75:DS75)</f>
        <v>0</v>
      </c>
      <c r="CO75" s="46">
        <f t="shared" ref="CO75" si="33">IF(C75&lt;&gt;"",0,IF(ABS(COUNTA(D75:W75,AG75,AI75:CH75))&gt;0,1,0))</f>
        <v>0</v>
      </c>
      <c r="CP75" s="46"/>
      <c r="CQ75" s="46">
        <f t="shared" ref="CQ75" si="34">IF(C75&lt;&gt;"",ABS(COUNTA(E75)-1),0)</f>
        <v>0</v>
      </c>
      <c r="CR75" s="46"/>
      <c r="CS75" s="46">
        <f>IF(C75&lt;&gt;"",IF(VLOOKUP(C75,T_UO[#All],3,FALSE)="PTS",IF(ISBLANK(G75),1,0),IF(ISBLANK(G75),0,1)),0)</f>
        <v>0</v>
      </c>
      <c r="CT75" s="46">
        <f t="shared" ref="CT75:CT76" si="35">IF(S75&lt;&gt;"",IF(ISBLANK(H75),1,0),IF(ISBLANK(H75),0,1))</f>
        <v>0</v>
      </c>
      <c r="CU75" s="46"/>
      <c r="CV75" s="46"/>
      <c r="CW75" s="46"/>
      <c r="CX75" s="46"/>
      <c r="CY75" s="46"/>
      <c r="CZ75" s="46"/>
      <c r="DA75" s="46"/>
      <c r="DB75" s="46">
        <f t="shared" ref="DB75:DB76" si="36">IF(C75&lt;&gt;"",ABS(COUNTA(P75)-1),0)</f>
        <v>0</v>
      </c>
      <c r="DC75" s="46">
        <f t="shared" ca="1" si="12"/>
        <v>0</v>
      </c>
      <c r="DD75" s="46"/>
      <c r="DE75" s="46">
        <f t="shared" ref="DE75:DE76" si="37">IF(AND(C75&lt;&gt;"",ISBLANK(S75),AG75=0),1,0)</f>
        <v>0</v>
      </c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>
        <f t="array" ref="DS75">IF(MAX(IF($AI75:$CH75&lt;&gt;0,$AI$7:$CH$7))&gt;$S75,1,0)</f>
        <v>0</v>
      </c>
    </row>
    <row r="76" spans="1:123" x14ac:dyDescent="0.25">
      <c r="A76" s="78">
        <v>69</v>
      </c>
      <c r="B76" s="79" t="str">
        <f t="shared" si="13"/>
        <v>K_LE MUT_2023_069</v>
      </c>
      <c r="C76" s="2"/>
      <c r="D76" s="3"/>
      <c r="E76" s="3"/>
      <c r="F76" s="4"/>
      <c r="G76" s="4"/>
      <c r="H76" s="4"/>
      <c r="I76" s="3"/>
      <c r="J76" s="1"/>
      <c r="K76" s="7"/>
      <c r="L76" s="90"/>
      <c r="M76" s="5"/>
      <c r="N76" s="91"/>
      <c r="O76" s="92"/>
      <c r="P76" s="5"/>
      <c r="Q76" s="5"/>
      <c r="R76" s="8"/>
      <c r="S76" s="5"/>
      <c r="T76" s="93"/>
      <c r="U76" s="80"/>
      <c r="V76" s="82"/>
      <c r="W76" s="83"/>
      <c r="X76" s="84" t="str">
        <f t="shared" si="14"/>
        <v xml:space="preserve"> </v>
      </c>
      <c r="Y76" s="85" t="str">
        <f t="shared" ref="Y76:Y139" si="38">IF(P76="?","A planifier",IF(P76&lt;&gt;0,IF(OR(AA76&lt;=0,AA76="OK"),IF(OR(X76="Livré",X76="Soldé"),IF(ISBLANK(Q76),IF(S76&lt;=P76,"A l'heure","En retard"),IF(S76&lt;=Q76,"A l'heure","En retard")),"En cours"),"Non livré"),""))</f>
        <v/>
      </c>
      <c r="AA76" s="86" t="str">
        <f t="shared" ref="AA76:AA139" ca="1" si="39">IF(C76&lt;&gt;"",IF(P76="","A planifier",IF(X76="Annulé","Annulé",IF(ISBLANK($S76),-NETWORKDAYS(TODAY(),IF(ISBLANK(Q76),P76,Q76),N_Ferie),"OK"))),"")</f>
        <v/>
      </c>
      <c r="AB76" s="121"/>
      <c r="AC76" s="87" t="str">
        <f t="shared" si="24"/>
        <v/>
      </c>
      <c r="AD76" s="88" t="str">
        <f t="shared" si="23"/>
        <v/>
      </c>
      <c r="AE76" s="89" t="str">
        <f>IF(C76&lt;&gt;"",IF(VLOOKUP(C76,T_UO[#All],3,FALSE)="J",AF76+AG76,VLOOKUP(C76,T_UO[#All],4,FALSE)*G76),"")</f>
        <v/>
      </c>
      <c r="AF76" s="89" t="str">
        <f t="shared" ref="AF76:AF139" si="40">IF(AND(C76&lt;&gt;"",C76&lt;&gt;"CR hebdo"),SUM(AH76:CH76),"")</f>
        <v/>
      </c>
      <c r="AG76" s="6"/>
      <c r="AH76" s="81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20"/>
      <c r="CJ76" s="46"/>
      <c r="CK76" s="46"/>
      <c r="CL76" s="46"/>
      <c r="CN76" s="46">
        <f t="shared" ca="1" si="32"/>
        <v>0</v>
      </c>
      <c r="CO76" s="46">
        <f t="shared" ref="CO76:CO139" si="41">IF(C76&lt;&gt;"",0,IF(ABS(COUNTA(D76:W76,AG76,AI76:CH76))&gt;0,1,0))</f>
        <v>0</v>
      </c>
      <c r="CP76" s="46"/>
      <c r="CQ76" s="46">
        <f t="shared" ref="CQ76:CQ139" si="42">IF(C76&lt;&gt;"",ABS(COUNTA(E76)-1),0)</f>
        <v>0</v>
      </c>
      <c r="CR76" s="46"/>
      <c r="CS76" s="46">
        <f>IF(C76&lt;&gt;"",IF(VLOOKUP(C76,T_UO[#All],3,FALSE)="PTS",IF(ISBLANK(G76),1,0),IF(ISBLANK(G76),0,1)),0)</f>
        <v>0</v>
      </c>
      <c r="CT76" s="46">
        <f t="shared" si="35"/>
        <v>0</v>
      </c>
      <c r="CU76" s="46"/>
      <c r="CV76" s="46"/>
      <c r="CW76" s="46"/>
      <c r="CX76" s="46"/>
      <c r="CY76" s="46"/>
      <c r="CZ76" s="46"/>
      <c r="DA76" s="46"/>
      <c r="DB76" s="46">
        <f t="shared" si="36"/>
        <v>0</v>
      </c>
      <c r="DC76" s="46">
        <f t="shared" ref="DC76:DC139" ca="1" si="43">IF(AND(P76&lt;&gt;"",S76=""),IF(NETWORKDAYS(TODAY(),P76,N_Ferie)&gt;AG76,0,1),0)</f>
        <v>0</v>
      </c>
      <c r="DD76" s="46"/>
      <c r="DE76" s="46">
        <f t="shared" si="37"/>
        <v>0</v>
      </c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>
        <f t="array" ref="DS76">IF(MAX(IF($AI76:$CH76&lt;&gt;0,$AI$7:$CH$7))&gt;$S76,1,0)</f>
        <v>0</v>
      </c>
    </row>
    <row r="77" spans="1:123" x14ac:dyDescent="0.25">
      <c r="A77" s="78">
        <v>70</v>
      </c>
      <c r="B77" s="79" t="str">
        <f t="shared" ref="B77:B140" si="44">$E$3&amp;"_"&amp;TEXT(A77,"000")</f>
        <v>K_LE MUT_2023_070</v>
      </c>
      <c r="C77" s="2"/>
      <c r="D77" s="3"/>
      <c r="E77" s="3"/>
      <c r="F77" s="4"/>
      <c r="G77" s="4"/>
      <c r="H77" s="4"/>
      <c r="I77" s="3"/>
      <c r="J77" s="1"/>
      <c r="K77" s="7"/>
      <c r="L77" s="90"/>
      <c r="M77" s="5"/>
      <c r="N77" s="91"/>
      <c r="O77" s="92"/>
      <c r="P77" s="5"/>
      <c r="Q77" s="5"/>
      <c r="R77" s="8"/>
      <c r="S77" s="5"/>
      <c r="T77" s="93"/>
      <c r="U77" s="80"/>
      <c r="V77" s="82"/>
      <c r="W77" s="83"/>
      <c r="X77" s="84" t="str">
        <f t="shared" ref="X77:X140" si="45">IF(P77="?","A planifier",IF(AND(S77&lt;&gt;"",ISBLANK(W77)),"Livré",IF(AND(S77&lt;&gt;"",V77&lt;&gt;"",W77&lt;&gt;""),"Soldé",IF(E77="Travail annulé","Annulé"," "))))</f>
        <v xml:space="preserve"> </v>
      </c>
      <c r="Y77" s="85" t="str">
        <f t="shared" si="38"/>
        <v/>
      </c>
      <c r="AA77" s="86" t="str">
        <f t="shared" ca="1" si="39"/>
        <v/>
      </c>
      <c r="AB77" s="121"/>
      <c r="AC77" s="87" t="str">
        <f t="shared" si="24"/>
        <v/>
      </c>
      <c r="AD77" s="88" t="str">
        <f t="shared" ref="AD77:AD140" si="46">IF(OR(ISBLANK(C77),AF77=""),"",AF77/(AF77+AG77))</f>
        <v/>
      </c>
      <c r="AE77" s="89" t="str">
        <f>IF(C77&lt;&gt;"",IF(VLOOKUP(C77,T_UO[#All],3,FALSE)="J",AF77+AG77,VLOOKUP(C77,T_UO[#All],4,FALSE)*G77),"")</f>
        <v/>
      </c>
      <c r="AF77" s="89" t="str">
        <f t="shared" si="40"/>
        <v/>
      </c>
      <c r="AG77" s="6"/>
      <c r="AH77" s="81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20"/>
      <c r="CJ77" s="46"/>
      <c r="CK77" s="46"/>
      <c r="CL77" s="46"/>
      <c r="CN77" s="46">
        <f t="shared" ref="CN77:CN140" ca="1" si="47">SUM(CO77:DS77)</f>
        <v>0</v>
      </c>
      <c r="CO77" s="46">
        <f t="shared" si="41"/>
        <v>0</v>
      </c>
      <c r="CP77" s="46"/>
      <c r="CQ77" s="46">
        <f t="shared" si="42"/>
        <v>0</v>
      </c>
      <c r="CR77" s="46"/>
      <c r="CS77" s="46">
        <f>IF(C77&lt;&gt;"",IF(VLOOKUP(C77,T_UO[#All],3,FALSE)="PTS",IF(ISBLANK(G77),1,0),IF(ISBLANK(G77),0,1)),0)</f>
        <v>0</v>
      </c>
      <c r="CT77" s="46">
        <f t="shared" ref="CT77:CT140" si="48">IF(S77&lt;&gt;"",IF(ISBLANK(H77),1,0),IF(ISBLANK(H77),0,1))</f>
        <v>0</v>
      </c>
      <c r="CU77" s="46"/>
      <c r="CV77" s="46"/>
      <c r="CW77" s="46"/>
      <c r="CX77" s="46"/>
      <c r="CY77" s="46"/>
      <c r="CZ77" s="46"/>
      <c r="DA77" s="46"/>
      <c r="DB77" s="46">
        <f t="shared" ref="DB77:DB140" si="49">IF(C77&lt;&gt;"",ABS(COUNTA(P77)-1),0)</f>
        <v>0</v>
      </c>
      <c r="DC77" s="46">
        <f t="shared" ca="1" si="43"/>
        <v>0</v>
      </c>
      <c r="DD77" s="46"/>
      <c r="DE77" s="46">
        <f t="shared" ref="DE77:DE140" si="50">IF(AND(C77&lt;&gt;"",ISBLANK(S77),AG77=0),1,0)</f>
        <v>0</v>
      </c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>
        <f t="array" ref="DS77">IF(MAX(IF($AI77:$CH77&lt;&gt;0,$AI$7:$CH$7))&gt;$S77,1,0)</f>
        <v>0</v>
      </c>
    </row>
    <row r="78" spans="1:123" x14ac:dyDescent="0.25">
      <c r="A78" s="78">
        <v>71</v>
      </c>
      <c r="B78" s="79" t="str">
        <f t="shared" si="44"/>
        <v>K_LE MUT_2023_071</v>
      </c>
      <c r="C78" s="2"/>
      <c r="D78" s="3"/>
      <c r="E78" s="3"/>
      <c r="F78" s="4"/>
      <c r="G78" s="4"/>
      <c r="H78" s="4"/>
      <c r="I78" s="3"/>
      <c r="J78" s="1"/>
      <c r="K78" s="7"/>
      <c r="L78" s="90"/>
      <c r="M78" s="5"/>
      <c r="N78" s="91"/>
      <c r="O78" s="92"/>
      <c r="P78" s="5"/>
      <c r="Q78" s="5"/>
      <c r="R78" s="8"/>
      <c r="S78" s="5"/>
      <c r="T78" s="93"/>
      <c r="U78" s="80"/>
      <c r="V78" s="82"/>
      <c r="W78" s="83"/>
      <c r="X78" s="84" t="str">
        <f t="shared" si="45"/>
        <v xml:space="preserve"> </v>
      </c>
      <c r="Y78" s="85" t="str">
        <f t="shared" si="38"/>
        <v/>
      </c>
      <c r="AA78" s="86" t="str">
        <f t="shared" ca="1" si="39"/>
        <v/>
      </c>
      <c r="AB78" s="121"/>
      <c r="AC78" s="87" t="str">
        <f t="shared" si="24"/>
        <v/>
      </c>
      <c r="AD78" s="88" t="str">
        <f t="shared" si="46"/>
        <v/>
      </c>
      <c r="AE78" s="89" t="str">
        <f>IF(C78&lt;&gt;"",IF(VLOOKUP(C78,T_UO[#All],3,FALSE)="J",AF78+AG78,VLOOKUP(C78,T_UO[#All],4,FALSE)*G78),"")</f>
        <v/>
      </c>
      <c r="AF78" s="89" t="str">
        <f t="shared" si="40"/>
        <v/>
      </c>
      <c r="AG78" s="6"/>
      <c r="AH78" s="81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J78" s="46"/>
      <c r="CK78" s="46"/>
      <c r="CL78" s="46"/>
      <c r="CN78" s="46">
        <f t="shared" ca="1" si="47"/>
        <v>0</v>
      </c>
      <c r="CO78" s="46">
        <f t="shared" si="41"/>
        <v>0</v>
      </c>
      <c r="CP78" s="46"/>
      <c r="CQ78" s="46">
        <f t="shared" si="42"/>
        <v>0</v>
      </c>
      <c r="CR78" s="46"/>
      <c r="CS78" s="46">
        <f>IF(C78&lt;&gt;"",IF(VLOOKUP(C78,T_UO[#All],3,FALSE)="PTS",IF(ISBLANK(G78),1,0),IF(ISBLANK(G78),0,1)),0)</f>
        <v>0</v>
      </c>
      <c r="CT78" s="46">
        <f t="shared" si="48"/>
        <v>0</v>
      </c>
      <c r="CU78" s="46"/>
      <c r="CV78" s="46"/>
      <c r="CW78" s="46"/>
      <c r="CX78" s="46"/>
      <c r="CY78" s="46"/>
      <c r="CZ78" s="46"/>
      <c r="DA78" s="46"/>
      <c r="DB78" s="46">
        <f t="shared" si="49"/>
        <v>0</v>
      </c>
      <c r="DC78" s="46">
        <f t="shared" ca="1" si="43"/>
        <v>0</v>
      </c>
      <c r="DD78" s="46"/>
      <c r="DE78" s="46">
        <f t="shared" si="50"/>
        <v>0</v>
      </c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>
        <f t="array" ref="DS78">IF(MAX(IF($AI78:$CH78&lt;&gt;0,$AI$7:$CH$7))&gt;$S78,1,0)</f>
        <v>0</v>
      </c>
    </row>
    <row r="79" spans="1:123" x14ac:dyDescent="0.25">
      <c r="A79" s="78">
        <v>72</v>
      </c>
      <c r="B79" s="79" t="str">
        <f t="shared" si="44"/>
        <v>K_LE MUT_2023_072</v>
      </c>
      <c r="C79" s="2"/>
      <c r="D79" s="3"/>
      <c r="E79" s="3"/>
      <c r="F79" s="4"/>
      <c r="G79" s="4"/>
      <c r="H79" s="4"/>
      <c r="I79" s="3"/>
      <c r="J79" s="1"/>
      <c r="K79" s="7"/>
      <c r="L79" s="90"/>
      <c r="M79" s="5"/>
      <c r="N79" s="91"/>
      <c r="O79" s="92"/>
      <c r="P79" s="5"/>
      <c r="Q79" s="5"/>
      <c r="R79" s="8"/>
      <c r="S79" s="5"/>
      <c r="T79" s="93"/>
      <c r="U79" s="80"/>
      <c r="V79" s="82"/>
      <c r="W79" s="83"/>
      <c r="X79" s="84" t="str">
        <f t="shared" si="45"/>
        <v xml:space="preserve"> </v>
      </c>
      <c r="Y79" s="85" t="str">
        <f t="shared" si="38"/>
        <v/>
      </c>
      <c r="AA79" s="86" t="str">
        <f t="shared" ca="1" si="39"/>
        <v/>
      </c>
      <c r="AB79" s="121"/>
      <c r="AC79" s="87" t="str">
        <f t="shared" ref="AC79:AC142" si="51">IF(C79&lt;&gt;"",(AF79+AG79)/AE79,"")</f>
        <v/>
      </c>
      <c r="AD79" s="88" t="str">
        <f t="shared" si="46"/>
        <v/>
      </c>
      <c r="AE79" s="89" t="str">
        <f>IF(C79&lt;&gt;"",IF(VLOOKUP(C79,T_UO[#All],3,FALSE)="J",AF79+AG79,VLOOKUP(C79,T_UO[#All],4,FALSE)*G79),"")</f>
        <v/>
      </c>
      <c r="AF79" s="89" t="str">
        <f t="shared" si="40"/>
        <v/>
      </c>
      <c r="AG79" s="6"/>
      <c r="AH79" s="81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/>
      <c r="CJ79" s="46"/>
      <c r="CK79" s="46"/>
      <c r="CL79" s="46"/>
      <c r="CN79" s="46">
        <f t="shared" ca="1" si="47"/>
        <v>0</v>
      </c>
      <c r="CO79" s="46">
        <f t="shared" si="41"/>
        <v>0</v>
      </c>
      <c r="CP79" s="46"/>
      <c r="CQ79" s="46">
        <f t="shared" si="42"/>
        <v>0</v>
      </c>
      <c r="CR79" s="46"/>
      <c r="CS79" s="46">
        <f>IF(C79&lt;&gt;"",IF(VLOOKUP(C79,T_UO[#All],3,FALSE)="PTS",IF(ISBLANK(G79),1,0),IF(ISBLANK(G79),0,1)),0)</f>
        <v>0</v>
      </c>
      <c r="CT79" s="46">
        <f t="shared" si="48"/>
        <v>0</v>
      </c>
      <c r="CU79" s="46"/>
      <c r="CV79" s="46"/>
      <c r="CW79" s="46"/>
      <c r="CX79" s="46"/>
      <c r="CY79" s="46"/>
      <c r="CZ79" s="46"/>
      <c r="DA79" s="46"/>
      <c r="DB79" s="46">
        <f t="shared" si="49"/>
        <v>0</v>
      </c>
      <c r="DC79" s="46">
        <f t="shared" ca="1" si="43"/>
        <v>0</v>
      </c>
      <c r="DD79" s="46"/>
      <c r="DE79" s="46">
        <f t="shared" si="50"/>
        <v>0</v>
      </c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>
        <f t="array" ref="DS79">IF(MAX(IF($AI79:$CH79&lt;&gt;0,$AI$7:$CH$7))&gt;$S79,1,0)</f>
        <v>0</v>
      </c>
    </row>
    <row r="80" spans="1:123" x14ac:dyDescent="0.25">
      <c r="A80" s="78">
        <v>73</v>
      </c>
      <c r="B80" s="79" t="str">
        <f t="shared" si="44"/>
        <v>K_LE MUT_2023_073</v>
      </c>
      <c r="C80" s="2"/>
      <c r="D80" s="3"/>
      <c r="E80" s="3"/>
      <c r="F80" s="4"/>
      <c r="G80" s="4"/>
      <c r="H80" s="4"/>
      <c r="I80" s="3"/>
      <c r="J80" s="1"/>
      <c r="K80" s="7"/>
      <c r="L80" s="90"/>
      <c r="M80" s="5"/>
      <c r="N80" s="91"/>
      <c r="O80" s="92"/>
      <c r="P80" s="5"/>
      <c r="Q80" s="5"/>
      <c r="R80" s="8"/>
      <c r="S80" s="5"/>
      <c r="T80" s="93"/>
      <c r="U80" s="80"/>
      <c r="V80" s="82"/>
      <c r="W80" s="83"/>
      <c r="X80" s="84" t="str">
        <f t="shared" si="45"/>
        <v xml:space="preserve"> </v>
      </c>
      <c r="Y80" s="85" t="str">
        <f t="shared" si="38"/>
        <v/>
      </c>
      <c r="AA80" s="86" t="str">
        <f t="shared" ca="1" si="39"/>
        <v/>
      </c>
      <c r="AB80" s="121"/>
      <c r="AC80" s="87" t="str">
        <f t="shared" si="51"/>
        <v/>
      </c>
      <c r="AD80" s="88" t="str">
        <f t="shared" si="46"/>
        <v/>
      </c>
      <c r="AE80" s="89" t="str">
        <f>IF(C80&lt;&gt;"",IF(VLOOKUP(C80,T_UO[#All],3,FALSE)="J",AF80+AG80,VLOOKUP(C80,T_UO[#All],4,FALSE)*G80),"")</f>
        <v/>
      </c>
      <c r="AF80" s="89" t="str">
        <f t="shared" si="40"/>
        <v/>
      </c>
      <c r="AG80" s="6"/>
      <c r="AH80" s="8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20"/>
      <c r="CJ80" s="46"/>
      <c r="CK80" s="46"/>
      <c r="CL80" s="46"/>
      <c r="CN80" s="46">
        <f t="shared" ca="1" si="47"/>
        <v>0</v>
      </c>
      <c r="CO80" s="46">
        <f t="shared" si="41"/>
        <v>0</v>
      </c>
      <c r="CP80" s="46"/>
      <c r="CQ80" s="46">
        <f t="shared" si="42"/>
        <v>0</v>
      </c>
      <c r="CR80" s="46"/>
      <c r="CS80" s="46">
        <f>IF(C80&lt;&gt;"",IF(VLOOKUP(C80,T_UO[#All],3,FALSE)="PTS",IF(ISBLANK(G80),1,0),IF(ISBLANK(G80),0,1)),0)</f>
        <v>0</v>
      </c>
      <c r="CT80" s="46">
        <f t="shared" si="48"/>
        <v>0</v>
      </c>
      <c r="CU80" s="46"/>
      <c r="CV80" s="46"/>
      <c r="CW80" s="46"/>
      <c r="CX80" s="46"/>
      <c r="CY80" s="46"/>
      <c r="CZ80" s="46"/>
      <c r="DA80" s="46"/>
      <c r="DB80" s="46">
        <f t="shared" si="49"/>
        <v>0</v>
      </c>
      <c r="DC80" s="46">
        <f t="shared" ca="1" si="43"/>
        <v>0</v>
      </c>
      <c r="DD80" s="46"/>
      <c r="DE80" s="46">
        <f t="shared" si="50"/>
        <v>0</v>
      </c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>
        <f t="array" ref="DS80">IF(MAX(IF($AI80:$CH80&lt;&gt;0,$AI$7:$CH$7))&gt;$S80,1,0)</f>
        <v>0</v>
      </c>
    </row>
    <row r="81" spans="1:123" x14ac:dyDescent="0.25">
      <c r="A81" s="78">
        <v>74</v>
      </c>
      <c r="B81" s="79" t="str">
        <f t="shared" si="44"/>
        <v>K_LE MUT_2023_074</v>
      </c>
      <c r="C81" s="2"/>
      <c r="D81" s="3"/>
      <c r="E81" s="3"/>
      <c r="F81" s="4"/>
      <c r="G81" s="4"/>
      <c r="H81" s="4"/>
      <c r="I81" s="3"/>
      <c r="J81" s="1"/>
      <c r="K81" s="7"/>
      <c r="L81" s="90"/>
      <c r="M81" s="5"/>
      <c r="N81" s="91"/>
      <c r="O81" s="92"/>
      <c r="P81" s="5"/>
      <c r="Q81" s="5"/>
      <c r="R81" s="8"/>
      <c r="S81" s="5"/>
      <c r="T81" s="93"/>
      <c r="U81" s="80"/>
      <c r="V81" s="82"/>
      <c r="W81" s="83"/>
      <c r="X81" s="84" t="str">
        <f t="shared" si="45"/>
        <v xml:space="preserve"> </v>
      </c>
      <c r="Y81" s="85" t="str">
        <f t="shared" si="38"/>
        <v/>
      </c>
      <c r="AA81" s="86" t="str">
        <f t="shared" ca="1" si="39"/>
        <v/>
      </c>
      <c r="AB81" s="121"/>
      <c r="AC81" s="87" t="str">
        <f t="shared" si="51"/>
        <v/>
      </c>
      <c r="AD81" s="88" t="str">
        <f t="shared" si="46"/>
        <v/>
      </c>
      <c r="AE81" s="89" t="str">
        <f>IF(C81&lt;&gt;"",IF(VLOOKUP(C81,T_UO[#All],3,FALSE)="J",AF81+AG81,VLOOKUP(C81,T_UO[#All],4,FALSE)*G81),"")</f>
        <v/>
      </c>
      <c r="AF81" s="89" t="str">
        <f t="shared" si="40"/>
        <v/>
      </c>
      <c r="AG81" s="6"/>
      <c r="AH81" s="81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20"/>
      <c r="CJ81" s="46"/>
      <c r="CK81" s="46"/>
      <c r="CL81" s="46"/>
      <c r="CN81" s="46">
        <f t="shared" ca="1" si="47"/>
        <v>0</v>
      </c>
      <c r="CO81" s="46">
        <f t="shared" si="41"/>
        <v>0</v>
      </c>
      <c r="CP81" s="46"/>
      <c r="CQ81" s="46">
        <f t="shared" si="42"/>
        <v>0</v>
      </c>
      <c r="CR81" s="46"/>
      <c r="CS81" s="46">
        <f>IF(C81&lt;&gt;"",IF(VLOOKUP(C81,T_UO[#All],3,FALSE)="PTS",IF(ISBLANK(G81),1,0),IF(ISBLANK(G81),0,1)),0)</f>
        <v>0</v>
      </c>
      <c r="CT81" s="46">
        <f t="shared" si="48"/>
        <v>0</v>
      </c>
      <c r="CU81" s="46"/>
      <c r="CV81" s="46"/>
      <c r="CW81" s="46"/>
      <c r="CX81" s="46"/>
      <c r="CY81" s="46"/>
      <c r="CZ81" s="46"/>
      <c r="DA81" s="46"/>
      <c r="DB81" s="46">
        <f t="shared" si="49"/>
        <v>0</v>
      </c>
      <c r="DC81" s="46">
        <f t="shared" ca="1" si="43"/>
        <v>0</v>
      </c>
      <c r="DD81" s="46"/>
      <c r="DE81" s="46">
        <f t="shared" si="50"/>
        <v>0</v>
      </c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>
        <f t="array" ref="DS81">IF(MAX(IF($AI81:$CH81&lt;&gt;0,$AI$7:$CH$7))&gt;$S81,1,0)</f>
        <v>0</v>
      </c>
    </row>
    <row r="82" spans="1:123" x14ac:dyDescent="0.25">
      <c r="A82" s="78">
        <v>75</v>
      </c>
      <c r="B82" s="79" t="str">
        <f t="shared" si="44"/>
        <v>K_LE MUT_2023_075</v>
      </c>
      <c r="C82" s="2"/>
      <c r="D82" s="3"/>
      <c r="E82" s="3"/>
      <c r="F82" s="4"/>
      <c r="G82" s="4"/>
      <c r="H82" s="4"/>
      <c r="I82" s="3"/>
      <c r="J82" s="1"/>
      <c r="K82" s="7"/>
      <c r="L82" s="90"/>
      <c r="M82" s="5"/>
      <c r="N82" s="91"/>
      <c r="O82" s="92"/>
      <c r="P82" s="5"/>
      <c r="Q82" s="5"/>
      <c r="R82" s="8"/>
      <c r="S82" s="5"/>
      <c r="T82" s="93"/>
      <c r="U82" s="80"/>
      <c r="V82" s="82"/>
      <c r="W82" s="83"/>
      <c r="X82" s="84" t="str">
        <f t="shared" si="45"/>
        <v xml:space="preserve"> </v>
      </c>
      <c r="Y82" s="85" t="str">
        <f t="shared" si="38"/>
        <v/>
      </c>
      <c r="AA82" s="86" t="str">
        <f t="shared" ca="1" si="39"/>
        <v/>
      </c>
      <c r="AB82" s="121"/>
      <c r="AC82" s="87" t="str">
        <f t="shared" si="51"/>
        <v/>
      </c>
      <c r="AD82" s="88" t="str">
        <f t="shared" si="46"/>
        <v/>
      </c>
      <c r="AE82" s="89" t="str">
        <f>IF(C82&lt;&gt;"",IF(VLOOKUP(C82,T_UO[#All],3,FALSE)="J",AF82+AG82,VLOOKUP(C82,T_UO[#All],4,FALSE)*G82),"")</f>
        <v/>
      </c>
      <c r="AF82" s="89" t="str">
        <f t="shared" si="40"/>
        <v/>
      </c>
      <c r="AG82" s="6"/>
      <c r="AH82" s="81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20"/>
      <c r="CJ82" s="46"/>
      <c r="CK82" s="46"/>
      <c r="CL82" s="46"/>
      <c r="CN82" s="46">
        <f t="shared" ca="1" si="47"/>
        <v>0</v>
      </c>
      <c r="CO82" s="46">
        <f t="shared" si="41"/>
        <v>0</v>
      </c>
      <c r="CP82" s="46"/>
      <c r="CQ82" s="46">
        <f t="shared" si="42"/>
        <v>0</v>
      </c>
      <c r="CR82" s="46"/>
      <c r="CS82" s="46">
        <f>IF(C82&lt;&gt;"",IF(VLOOKUP(C82,T_UO[#All],3,FALSE)="PTS",IF(ISBLANK(G82),1,0),IF(ISBLANK(G82),0,1)),0)</f>
        <v>0</v>
      </c>
      <c r="CT82" s="46">
        <f t="shared" si="48"/>
        <v>0</v>
      </c>
      <c r="CU82" s="46"/>
      <c r="CV82" s="46"/>
      <c r="CW82" s="46"/>
      <c r="CX82" s="46"/>
      <c r="CY82" s="46"/>
      <c r="CZ82" s="46"/>
      <c r="DA82" s="46"/>
      <c r="DB82" s="46">
        <f t="shared" si="49"/>
        <v>0</v>
      </c>
      <c r="DC82" s="46">
        <f t="shared" ca="1" si="43"/>
        <v>0</v>
      </c>
      <c r="DD82" s="46"/>
      <c r="DE82" s="46">
        <f t="shared" si="50"/>
        <v>0</v>
      </c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>
        <f t="array" ref="DS82">IF(MAX(IF($AI82:$CH82&lt;&gt;0,$AI$7:$CH$7))&gt;$S82,1,0)</f>
        <v>0</v>
      </c>
    </row>
    <row r="83" spans="1:123" x14ac:dyDescent="0.25">
      <c r="A83" s="78">
        <v>76</v>
      </c>
      <c r="B83" s="79" t="str">
        <f t="shared" si="44"/>
        <v>K_LE MUT_2023_076</v>
      </c>
      <c r="C83" s="2"/>
      <c r="D83" s="3"/>
      <c r="E83" s="3"/>
      <c r="F83" s="4"/>
      <c r="G83" s="4"/>
      <c r="H83" s="4"/>
      <c r="I83" s="3"/>
      <c r="J83" s="1"/>
      <c r="K83" s="7"/>
      <c r="L83" s="90"/>
      <c r="M83" s="5"/>
      <c r="N83" s="91"/>
      <c r="O83" s="92"/>
      <c r="P83" s="5"/>
      <c r="Q83" s="5"/>
      <c r="R83" s="8"/>
      <c r="S83" s="5"/>
      <c r="T83" s="93"/>
      <c r="U83" s="80"/>
      <c r="V83" s="82"/>
      <c r="W83" s="83"/>
      <c r="X83" s="84" t="str">
        <f t="shared" si="45"/>
        <v xml:space="preserve"> </v>
      </c>
      <c r="Y83" s="85" t="str">
        <f t="shared" si="38"/>
        <v/>
      </c>
      <c r="AA83" s="86" t="str">
        <f t="shared" ca="1" si="39"/>
        <v/>
      </c>
      <c r="AB83" s="121"/>
      <c r="AC83" s="87" t="str">
        <f t="shared" si="51"/>
        <v/>
      </c>
      <c r="AD83" s="88" t="str">
        <f t="shared" si="46"/>
        <v/>
      </c>
      <c r="AE83" s="89" t="str">
        <f>IF(C83&lt;&gt;"",IF(VLOOKUP(C83,T_UO[#All],3,FALSE)="J",AF83+AG83,VLOOKUP(C83,T_UO[#All],4,FALSE)*G83),"")</f>
        <v/>
      </c>
      <c r="AF83" s="89" t="str">
        <f t="shared" si="40"/>
        <v/>
      </c>
      <c r="AG83" s="6"/>
      <c r="AH83" s="81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20"/>
      <c r="CJ83" s="46"/>
      <c r="CK83" s="46"/>
      <c r="CL83" s="46"/>
      <c r="CN83" s="46">
        <f t="shared" ca="1" si="47"/>
        <v>0</v>
      </c>
      <c r="CO83" s="46">
        <f t="shared" si="41"/>
        <v>0</v>
      </c>
      <c r="CP83" s="46"/>
      <c r="CQ83" s="46">
        <f t="shared" si="42"/>
        <v>0</v>
      </c>
      <c r="CR83" s="46"/>
      <c r="CS83" s="46">
        <f>IF(C83&lt;&gt;"",IF(VLOOKUP(C83,T_UO[#All],3,FALSE)="PTS",IF(ISBLANK(G83),1,0),IF(ISBLANK(G83),0,1)),0)</f>
        <v>0</v>
      </c>
      <c r="CT83" s="46">
        <f t="shared" si="48"/>
        <v>0</v>
      </c>
      <c r="CU83" s="46"/>
      <c r="CV83" s="46"/>
      <c r="CW83" s="46"/>
      <c r="CX83" s="46"/>
      <c r="CY83" s="46"/>
      <c r="CZ83" s="46"/>
      <c r="DA83" s="46"/>
      <c r="DB83" s="46">
        <f t="shared" si="49"/>
        <v>0</v>
      </c>
      <c r="DC83" s="46">
        <f t="shared" ca="1" si="43"/>
        <v>0</v>
      </c>
      <c r="DD83" s="46"/>
      <c r="DE83" s="46">
        <f t="shared" si="50"/>
        <v>0</v>
      </c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>
        <f t="array" ref="DS83">IF(MAX(IF($AI83:$CH83&lt;&gt;0,$AI$7:$CH$7))&gt;$S83,1,0)</f>
        <v>0</v>
      </c>
    </row>
    <row r="84" spans="1:123" x14ac:dyDescent="0.25">
      <c r="A84" s="78">
        <v>77</v>
      </c>
      <c r="B84" s="79" t="str">
        <f t="shared" si="44"/>
        <v>K_LE MUT_2023_077</v>
      </c>
      <c r="C84" s="2"/>
      <c r="D84" s="3"/>
      <c r="E84" s="3"/>
      <c r="F84" s="4"/>
      <c r="G84" s="4"/>
      <c r="H84" s="4"/>
      <c r="I84" s="3"/>
      <c r="J84" s="1"/>
      <c r="K84" s="7"/>
      <c r="L84" s="90"/>
      <c r="M84" s="5"/>
      <c r="N84" s="91"/>
      <c r="O84" s="92"/>
      <c r="P84" s="5"/>
      <c r="Q84" s="5"/>
      <c r="R84" s="8"/>
      <c r="S84" s="5"/>
      <c r="T84" s="93"/>
      <c r="U84" s="80"/>
      <c r="V84" s="82"/>
      <c r="W84" s="83"/>
      <c r="X84" s="84" t="str">
        <f t="shared" si="45"/>
        <v xml:space="preserve"> </v>
      </c>
      <c r="Y84" s="85" t="str">
        <f t="shared" si="38"/>
        <v/>
      </c>
      <c r="AA84" s="86" t="str">
        <f t="shared" ca="1" si="39"/>
        <v/>
      </c>
      <c r="AB84" s="121"/>
      <c r="AC84" s="87" t="str">
        <f t="shared" si="51"/>
        <v/>
      </c>
      <c r="AD84" s="88" t="str">
        <f t="shared" si="46"/>
        <v/>
      </c>
      <c r="AE84" s="89" t="str">
        <f>IF(C84&lt;&gt;"",IF(VLOOKUP(C84,T_UO[#All],3,FALSE)="J",AF84+AG84,VLOOKUP(C84,T_UO[#All],4,FALSE)*G84),"")</f>
        <v/>
      </c>
      <c r="AF84" s="89" t="str">
        <f t="shared" si="40"/>
        <v/>
      </c>
      <c r="AG84" s="6"/>
      <c r="AH84" s="81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20"/>
      <c r="CJ84" s="46"/>
      <c r="CK84" s="46"/>
      <c r="CL84" s="46"/>
      <c r="CN84" s="46">
        <f t="shared" ca="1" si="47"/>
        <v>0</v>
      </c>
      <c r="CO84" s="46">
        <f t="shared" si="41"/>
        <v>0</v>
      </c>
      <c r="CP84" s="46"/>
      <c r="CQ84" s="46">
        <f t="shared" si="42"/>
        <v>0</v>
      </c>
      <c r="CR84" s="46"/>
      <c r="CS84" s="46">
        <f>IF(C84&lt;&gt;"",IF(VLOOKUP(C84,T_UO[#All],3,FALSE)="PTS",IF(ISBLANK(G84),1,0),IF(ISBLANK(G84),0,1)),0)</f>
        <v>0</v>
      </c>
      <c r="CT84" s="46">
        <f t="shared" si="48"/>
        <v>0</v>
      </c>
      <c r="CU84" s="46"/>
      <c r="CV84" s="46"/>
      <c r="CW84" s="46"/>
      <c r="CX84" s="46"/>
      <c r="CY84" s="46"/>
      <c r="CZ84" s="46"/>
      <c r="DA84" s="46"/>
      <c r="DB84" s="46">
        <f t="shared" si="49"/>
        <v>0</v>
      </c>
      <c r="DC84" s="46">
        <f t="shared" ca="1" si="43"/>
        <v>0</v>
      </c>
      <c r="DD84" s="46"/>
      <c r="DE84" s="46">
        <f t="shared" si="50"/>
        <v>0</v>
      </c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>
        <f t="array" ref="DS84">IF(MAX(IF($AI84:$CH84&lt;&gt;0,$AI$7:$CH$7))&gt;$S84,1,0)</f>
        <v>0</v>
      </c>
    </row>
    <row r="85" spans="1:123" x14ac:dyDescent="0.25">
      <c r="A85" s="78">
        <v>78</v>
      </c>
      <c r="B85" s="79" t="str">
        <f t="shared" si="44"/>
        <v>K_LE MUT_2023_078</v>
      </c>
      <c r="C85" s="2"/>
      <c r="D85" s="3"/>
      <c r="E85" s="3"/>
      <c r="F85" s="4"/>
      <c r="G85" s="4"/>
      <c r="H85" s="4"/>
      <c r="I85" s="3"/>
      <c r="J85" s="1"/>
      <c r="K85" s="7"/>
      <c r="L85" s="90"/>
      <c r="M85" s="5"/>
      <c r="N85" s="91"/>
      <c r="O85" s="92"/>
      <c r="P85" s="5"/>
      <c r="Q85" s="5"/>
      <c r="R85" s="8"/>
      <c r="S85" s="5"/>
      <c r="T85" s="93"/>
      <c r="U85" s="80"/>
      <c r="V85" s="82"/>
      <c r="W85" s="83"/>
      <c r="X85" s="84" t="str">
        <f t="shared" si="45"/>
        <v xml:space="preserve"> </v>
      </c>
      <c r="Y85" s="85" t="str">
        <f t="shared" si="38"/>
        <v/>
      </c>
      <c r="AA85" s="86" t="str">
        <f t="shared" ca="1" si="39"/>
        <v/>
      </c>
      <c r="AB85" s="121"/>
      <c r="AC85" s="87" t="str">
        <f t="shared" si="51"/>
        <v/>
      </c>
      <c r="AD85" s="88" t="str">
        <f t="shared" si="46"/>
        <v/>
      </c>
      <c r="AE85" s="89" t="str">
        <f>IF(C85&lt;&gt;"",IF(VLOOKUP(C85,T_UO[#All],3,FALSE)="J",AF85+AG85,VLOOKUP(C85,T_UO[#All],4,FALSE)*G85),"")</f>
        <v/>
      </c>
      <c r="AF85" s="89" t="str">
        <f t="shared" si="40"/>
        <v/>
      </c>
      <c r="AG85" s="6"/>
      <c r="AH85" s="81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20"/>
      <c r="CJ85" s="46"/>
      <c r="CK85" s="46"/>
      <c r="CL85" s="46"/>
      <c r="CN85" s="46">
        <f t="shared" ca="1" si="47"/>
        <v>0</v>
      </c>
      <c r="CO85" s="46">
        <f t="shared" si="41"/>
        <v>0</v>
      </c>
      <c r="CP85" s="46"/>
      <c r="CQ85" s="46">
        <f t="shared" si="42"/>
        <v>0</v>
      </c>
      <c r="CR85" s="46"/>
      <c r="CS85" s="46">
        <f>IF(C85&lt;&gt;"",IF(VLOOKUP(C85,T_UO[#All],3,FALSE)="PTS",IF(ISBLANK(G85),1,0),IF(ISBLANK(G85),0,1)),0)</f>
        <v>0</v>
      </c>
      <c r="CT85" s="46">
        <f t="shared" si="48"/>
        <v>0</v>
      </c>
      <c r="CU85" s="46"/>
      <c r="CV85" s="46"/>
      <c r="CW85" s="46"/>
      <c r="CX85" s="46"/>
      <c r="CY85" s="46"/>
      <c r="CZ85" s="46"/>
      <c r="DA85" s="46"/>
      <c r="DB85" s="46">
        <f t="shared" si="49"/>
        <v>0</v>
      </c>
      <c r="DC85" s="46">
        <f t="shared" ca="1" si="43"/>
        <v>0</v>
      </c>
      <c r="DD85" s="46"/>
      <c r="DE85" s="46">
        <f t="shared" si="50"/>
        <v>0</v>
      </c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>
        <f t="array" ref="DS85">IF(MAX(IF($AI85:$CH85&lt;&gt;0,$AI$7:$CH$7))&gt;$S85,1,0)</f>
        <v>0</v>
      </c>
    </row>
    <row r="86" spans="1:123" x14ac:dyDescent="0.25">
      <c r="A86" s="78">
        <v>79</v>
      </c>
      <c r="B86" s="79" t="str">
        <f t="shared" si="44"/>
        <v>K_LE MUT_2023_079</v>
      </c>
      <c r="C86" s="2"/>
      <c r="D86" s="3"/>
      <c r="E86" s="3"/>
      <c r="F86" s="4"/>
      <c r="G86" s="4"/>
      <c r="H86" s="4"/>
      <c r="I86" s="3"/>
      <c r="J86" s="1"/>
      <c r="K86" s="7"/>
      <c r="L86" s="90"/>
      <c r="M86" s="5"/>
      <c r="N86" s="91"/>
      <c r="O86" s="92"/>
      <c r="P86" s="5"/>
      <c r="Q86" s="5"/>
      <c r="R86" s="8"/>
      <c r="S86" s="5"/>
      <c r="T86" s="93"/>
      <c r="U86" s="80"/>
      <c r="V86" s="82"/>
      <c r="W86" s="83"/>
      <c r="X86" s="84" t="str">
        <f t="shared" si="45"/>
        <v xml:space="preserve"> </v>
      </c>
      <c r="Y86" s="85" t="str">
        <f t="shared" si="38"/>
        <v/>
      </c>
      <c r="AA86" s="86" t="str">
        <f t="shared" ca="1" si="39"/>
        <v/>
      </c>
      <c r="AB86" s="121"/>
      <c r="AC86" s="87" t="str">
        <f t="shared" si="51"/>
        <v/>
      </c>
      <c r="AD86" s="88" t="str">
        <f t="shared" si="46"/>
        <v/>
      </c>
      <c r="AE86" s="89" t="str">
        <f>IF(C86&lt;&gt;"",IF(VLOOKUP(C86,T_UO[#All],3,FALSE)="J",AF86+AG86,VLOOKUP(C86,T_UO[#All],4,FALSE)*G86),"")</f>
        <v/>
      </c>
      <c r="AF86" s="89" t="str">
        <f t="shared" si="40"/>
        <v/>
      </c>
      <c r="AG86" s="6"/>
      <c r="AH86" s="81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20"/>
      <c r="BC86" s="120"/>
      <c r="BD86" s="120"/>
      <c r="BE86" s="120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20"/>
      <c r="CJ86" s="46"/>
      <c r="CK86" s="46"/>
      <c r="CL86" s="46"/>
      <c r="CN86" s="46">
        <f t="shared" ca="1" si="47"/>
        <v>0</v>
      </c>
      <c r="CO86" s="46">
        <f t="shared" si="41"/>
        <v>0</v>
      </c>
      <c r="CP86" s="46"/>
      <c r="CQ86" s="46">
        <f t="shared" si="42"/>
        <v>0</v>
      </c>
      <c r="CR86" s="46"/>
      <c r="CS86" s="46">
        <f>IF(C86&lt;&gt;"",IF(VLOOKUP(C86,T_UO[#All],3,FALSE)="PTS",IF(ISBLANK(G86),1,0),IF(ISBLANK(G86),0,1)),0)</f>
        <v>0</v>
      </c>
      <c r="CT86" s="46">
        <f t="shared" si="48"/>
        <v>0</v>
      </c>
      <c r="CU86" s="46"/>
      <c r="CV86" s="46"/>
      <c r="CW86" s="46"/>
      <c r="CX86" s="46"/>
      <c r="CY86" s="46"/>
      <c r="CZ86" s="46"/>
      <c r="DA86" s="46"/>
      <c r="DB86" s="46">
        <f t="shared" si="49"/>
        <v>0</v>
      </c>
      <c r="DC86" s="46">
        <f t="shared" ca="1" si="43"/>
        <v>0</v>
      </c>
      <c r="DD86" s="46"/>
      <c r="DE86" s="46">
        <f t="shared" si="50"/>
        <v>0</v>
      </c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>
        <f t="array" ref="DS86">IF(MAX(IF($AI86:$CH86&lt;&gt;0,$AI$7:$CH$7))&gt;$S86,1,0)</f>
        <v>0</v>
      </c>
    </row>
    <row r="87" spans="1:123" x14ac:dyDescent="0.25">
      <c r="A87" s="78">
        <v>80</v>
      </c>
      <c r="B87" s="79" t="str">
        <f t="shared" si="44"/>
        <v>K_LE MUT_2023_080</v>
      </c>
      <c r="C87" s="2"/>
      <c r="D87" s="3"/>
      <c r="E87" s="3"/>
      <c r="F87" s="4"/>
      <c r="G87" s="4"/>
      <c r="H87" s="4"/>
      <c r="I87" s="3"/>
      <c r="J87" s="1"/>
      <c r="K87" s="7"/>
      <c r="L87" s="90"/>
      <c r="M87" s="5"/>
      <c r="N87" s="91"/>
      <c r="O87" s="92"/>
      <c r="P87" s="5"/>
      <c r="Q87" s="5"/>
      <c r="R87" s="8"/>
      <c r="S87" s="5"/>
      <c r="T87" s="93"/>
      <c r="U87" s="80"/>
      <c r="V87" s="82"/>
      <c r="W87" s="83"/>
      <c r="X87" s="84" t="str">
        <f t="shared" si="45"/>
        <v xml:space="preserve"> </v>
      </c>
      <c r="Y87" s="85" t="str">
        <f t="shared" si="38"/>
        <v/>
      </c>
      <c r="AA87" s="86" t="str">
        <f t="shared" ca="1" si="39"/>
        <v/>
      </c>
      <c r="AB87" s="121"/>
      <c r="AC87" s="87" t="str">
        <f t="shared" si="51"/>
        <v/>
      </c>
      <c r="AD87" s="88" t="str">
        <f t="shared" si="46"/>
        <v/>
      </c>
      <c r="AE87" s="89" t="str">
        <f>IF(C87&lt;&gt;"",IF(VLOOKUP(C87,T_UO[#All],3,FALSE)="J",AF87+AG87,VLOOKUP(C87,T_UO[#All],4,FALSE)*G87),"")</f>
        <v/>
      </c>
      <c r="AF87" s="89" t="str">
        <f t="shared" si="40"/>
        <v/>
      </c>
      <c r="AG87" s="6"/>
      <c r="AH87" s="81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J87" s="46"/>
      <c r="CK87" s="46"/>
      <c r="CL87" s="46"/>
      <c r="CN87" s="46">
        <f t="shared" ca="1" si="47"/>
        <v>0</v>
      </c>
      <c r="CO87" s="46">
        <f t="shared" si="41"/>
        <v>0</v>
      </c>
      <c r="CP87" s="46"/>
      <c r="CQ87" s="46">
        <f t="shared" si="42"/>
        <v>0</v>
      </c>
      <c r="CR87" s="46"/>
      <c r="CS87" s="46">
        <f>IF(C87&lt;&gt;"",IF(VLOOKUP(C87,T_UO[#All],3,FALSE)="PTS",IF(ISBLANK(G87),1,0),IF(ISBLANK(G87),0,1)),0)</f>
        <v>0</v>
      </c>
      <c r="CT87" s="46">
        <f t="shared" si="48"/>
        <v>0</v>
      </c>
      <c r="CU87" s="46"/>
      <c r="CV87" s="46"/>
      <c r="CW87" s="46"/>
      <c r="CX87" s="46"/>
      <c r="CY87" s="46"/>
      <c r="CZ87" s="46"/>
      <c r="DA87" s="46"/>
      <c r="DB87" s="46">
        <f t="shared" si="49"/>
        <v>0</v>
      </c>
      <c r="DC87" s="46">
        <f t="shared" ca="1" si="43"/>
        <v>0</v>
      </c>
      <c r="DD87" s="46"/>
      <c r="DE87" s="46">
        <f t="shared" si="50"/>
        <v>0</v>
      </c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>
        <f t="array" ref="DS87">IF(MAX(IF($AI87:$CH87&lt;&gt;0,$AI$7:$CH$7))&gt;$S87,1,0)</f>
        <v>0</v>
      </c>
    </row>
    <row r="88" spans="1:123" x14ac:dyDescent="0.25">
      <c r="A88" s="78">
        <v>81</v>
      </c>
      <c r="B88" s="79" t="str">
        <f t="shared" si="44"/>
        <v>K_LE MUT_2023_081</v>
      </c>
      <c r="C88" s="2"/>
      <c r="D88" s="3"/>
      <c r="E88" s="3"/>
      <c r="F88" s="4"/>
      <c r="G88" s="4"/>
      <c r="H88" s="4"/>
      <c r="I88" s="3"/>
      <c r="J88" s="1"/>
      <c r="K88" s="7"/>
      <c r="L88" s="90"/>
      <c r="M88" s="5"/>
      <c r="N88" s="91"/>
      <c r="O88" s="92"/>
      <c r="P88" s="5"/>
      <c r="Q88" s="5"/>
      <c r="R88" s="8"/>
      <c r="S88" s="5"/>
      <c r="T88" s="93"/>
      <c r="U88" s="80"/>
      <c r="V88" s="82"/>
      <c r="W88" s="83"/>
      <c r="X88" s="84" t="str">
        <f t="shared" si="45"/>
        <v xml:space="preserve"> </v>
      </c>
      <c r="Y88" s="85" t="str">
        <f t="shared" si="38"/>
        <v/>
      </c>
      <c r="AA88" s="86" t="str">
        <f t="shared" ca="1" si="39"/>
        <v/>
      </c>
      <c r="AB88" s="121"/>
      <c r="AC88" s="87" t="str">
        <f t="shared" si="51"/>
        <v/>
      </c>
      <c r="AD88" s="88" t="str">
        <f t="shared" si="46"/>
        <v/>
      </c>
      <c r="AE88" s="89" t="str">
        <f>IF(C88&lt;&gt;"",IF(VLOOKUP(C88,T_UO[#All],3,FALSE)="J",AF88+AG88,VLOOKUP(C88,T_UO[#All],4,FALSE)*G88),"")</f>
        <v/>
      </c>
      <c r="AF88" s="89" t="str">
        <f t="shared" si="40"/>
        <v/>
      </c>
      <c r="AG88" s="6"/>
      <c r="AH88" s="81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J88" s="46"/>
      <c r="CK88" s="46"/>
      <c r="CL88" s="46"/>
      <c r="CN88" s="46">
        <f t="shared" ca="1" si="47"/>
        <v>0</v>
      </c>
      <c r="CO88" s="46">
        <f t="shared" si="41"/>
        <v>0</v>
      </c>
      <c r="CP88" s="46"/>
      <c r="CQ88" s="46">
        <f t="shared" si="42"/>
        <v>0</v>
      </c>
      <c r="CR88" s="46"/>
      <c r="CS88" s="46">
        <f>IF(C88&lt;&gt;"",IF(VLOOKUP(C88,T_UO[#All],3,FALSE)="PTS",IF(ISBLANK(G88),1,0),IF(ISBLANK(G88),0,1)),0)</f>
        <v>0</v>
      </c>
      <c r="CT88" s="46">
        <f t="shared" si="48"/>
        <v>0</v>
      </c>
      <c r="CU88" s="46"/>
      <c r="CV88" s="46"/>
      <c r="CW88" s="46"/>
      <c r="CX88" s="46"/>
      <c r="CY88" s="46"/>
      <c r="CZ88" s="46"/>
      <c r="DA88" s="46"/>
      <c r="DB88" s="46">
        <f t="shared" si="49"/>
        <v>0</v>
      </c>
      <c r="DC88" s="46">
        <f t="shared" ca="1" si="43"/>
        <v>0</v>
      </c>
      <c r="DD88" s="46"/>
      <c r="DE88" s="46">
        <f t="shared" si="50"/>
        <v>0</v>
      </c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>
        <f t="array" ref="DS88">IF(MAX(IF($AI88:$CH88&lt;&gt;0,$AI$7:$CH$7))&gt;$S88,1,0)</f>
        <v>0</v>
      </c>
    </row>
    <row r="89" spans="1:123" x14ac:dyDescent="0.25">
      <c r="A89" s="78">
        <v>82</v>
      </c>
      <c r="B89" s="79" t="str">
        <f t="shared" si="44"/>
        <v>K_LE MUT_2023_082</v>
      </c>
      <c r="C89" s="2"/>
      <c r="D89" s="3"/>
      <c r="E89" s="3"/>
      <c r="F89" s="4"/>
      <c r="G89" s="4"/>
      <c r="H89" s="4"/>
      <c r="I89" s="3"/>
      <c r="J89" s="1"/>
      <c r="K89" s="7"/>
      <c r="L89" s="90"/>
      <c r="M89" s="5"/>
      <c r="N89" s="91"/>
      <c r="O89" s="92"/>
      <c r="P89" s="5"/>
      <c r="Q89" s="5"/>
      <c r="R89" s="8"/>
      <c r="S89" s="5"/>
      <c r="T89" s="93"/>
      <c r="U89" s="80"/>
      <c r="V89" s="82"/>
      <c r="W89" s="83"/>
      <c r="X89" s="84" t="str">
        <f t="shared" si="45"/>
        <v xml:space="preserve"> </v>
      </c>
      <c r="Y89" s="85" t="str">
        <f t="shared" si="38"/>
        <v/>
      </c>
      <c r="AA89" s="86" t="str">
        <f t="shared" ca="1" si="39"/>
        <v/>
      </c>
      <c r="AB89" s="121"/>
      <c r="AC89" s="87" t="str">
        <f t="shared" si="51"/>
        <v/>
      </c>
      <c r="AD89" s="88" t="str">
        <f t="shared" si="46"/>
        <v/>
      </c>
      <c r="AE89" s="89" t="str">
        <f>IF(C89&lt;&gt;"",IF(VLOOKUP(C89,T_UO[#All],3,FALSE)="J",AF89+AG89,VLOOKUP(C89,T_UO[#All],4,FALSE)*G89),"")</f>
        <v/>
      </c>
      <c r="AF89" s="89" t="str">
        <f t="shared" si="40"/>
        <v/>
      </c>
      <c r="AG89" s="6"/>
      <c r="AH89" s="81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20"/>
      <c r="BC89" s="120"/>
      <c r="BD89" s="120"/>
      <c r="BE89" s="120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20"/>
      <c r="CJ89" s="46"/>
      <c r="CK89" s="46"/>
      <c r="CL89" s="46"/>
      <c r="CN89" s="46">
        <f t="shared" ca="1" si="47"/>
        <v>0</v>
      </c>
      <c r="CO89" s="46">
        <f t="shared" si="41"/>
        <v>0</v>
      </c>
      <c r="CP89" s="46"/>
      <c r="CQ89" s="46">
        <f t="shared" si="42"/>
        <v>0</v>
      </c>
      <c r="CR89" s="46"/>
      <c r="CS89" s="46">
        <f>IF(C89&lt;&gt;"",IF(VLOOKUP(C89,T_UO[#All],3,FALSE)="PTS",IF(ISBLANK(G89),1,0),IF(ISBLANK(G89),0,1)),0)</f>
        <v>0</v>
      </c>
      <c r="CT89" s="46">
        <f t="shared" si="48"/>
        <v>0</v>
      </c>
      <c r="CU89" s="46"/>
      <c r="CV89" s="46"/>
      <c r="CW89" s="46"/>
      <c r="CX89" s="46"/>
      <c r="CY89" s="46"/>
      <c r="CZ89" s="46"/>
      <c r="DA89" s="46"/>
      <c r="DB89" s="46">
        <f t="shared" si="49"/>
        <v>0</v>
      </c>
      <c r="DC89" s="46">
        <f t="shared" ca="1" si="43"/>
        <v>0</v>
      </c>
      <c r="DD89" s="46"/>
      <c r="DE89" s="46">
        <f t="shared" si="50"/>
        <v>0</v>
      </c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>
        <f t="array" ref="DS89">IF(MAX(IF($AI89:$CH89&lt;&gt;0,$AI$7:$CH$7))&gt;$S89,1,0)</f>
        <v>0</v>
      </c>
    </row>
    <row r="90" spans="1:123" x14ac:dyDescent="0.25">
      <c r="A90" s="78">
        <v>83</v>
      </c>
      <c r="B90" s="79" t="str">
        <f t="shared" si="44"/>
        <v>K_LE MUT_2023_083</v>
      </c>
      <c r="C90" s="2"/>
      <c r="D90" s="3"/>
      <c r="E90" s="3"/>
      <c r="F90" s="4"/>
      <c r="G90" s="4"/>
      <c r="H90" s="4"/>
      <c r="I90" s="3"/>
      <c r="J90" s="1"/>
      <c r="K90" s="7"/>
      <c r="L90" s="90"/>
      <c r="M90" s="5"/>
      <c r="N90" s="91"/>
      <c r="O90" s="92"/>
      <c r="P90" s="5"/>
      <c r="Q90" s="5"/>
      <c r="R90" s="8"/>
      <c r="S90" s="5"/>
      <c r="T90" s="93"/>
      <c r="U90" s="80"/>
      <c r="V90" s="82"/>
      <c r="W90" s="83"/>
      <c r="X90" s="84" t="str">
        <f t="shared" si="45"/>
        <v xml:space="preserve"> </v>
      </c>
      <c r="Y90" s="85" t="str">
        <f t="shared" si="38"/>
        <v/>
      </c>
      <c r="AA90" s="86" t="str">
        <f t="shared" ca="1" si="39"/>
        <v/>
      </c>
      <c r="AB90" s="121"/>
      <c r="AC90" s="87" t="str">
        <f t="shared" si="51"/>
        <v/>
      </c>
      <c r="AD90" s="88" t="str">
        <f t="shared" si="46"/>
        <v/>
      </c>
      <c r="AE90" s="89" t="str">
        <f>IF(C90&lt;&gt;"",IF(VLOOKUP(C90,T_UO[#All],3,FALSE)="J",AF90+AG90,VLOOKUP(C90,T_UO[#All],4,FALSE)*G90),"")</f>
        <v/>
      </c>
      <c r="AF90" s="89" t="str">
        <f t="shared" si="40"/>
        <v/>
      </c>
      <c r="AG90" s="6"/>
      <c r="AH90" s="81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20"/>
      <c r="BC90" s="120"/>
      <c r="BD90" s="120"/>
      <c r="BE90" s="120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J90" s="46"/>
      <c r="CK90" s="46"/>
      <c r="CL90" s="46"/>
      <c r="CN90" s="46">
        <f t="shared" ca="1" si="47"/>
        <v>0</v>
      </c>
      <c r="CO90" s="46">
        <f t="shared" si="41"/>
        <v>0</v>
      </c>
      <c r="CP90" s="46"/>
      <c r="CQ90" s="46">
        <f t="shared" si="42"/>
        <v>0</v>
      </c>
      <c r="CR90" s="46"/>
      <c r="CS90" s="46">
        <f>IF(C90&lt;&gt;"",IF(VLOOKUP(C90,T_UO[#All],3,FALSE)="PTS",IF(ISBLANK(G90),1,0),IF(ISBLANK(G90),0,1)),0)</f>
        <v>0</v>
      </c>
      <c r="CT90" s="46">
        <f t="shared" si="48"/>
        <v>0</v>
      </c>
      <c r="CU90" s="46"/>
      <c r="CV90" s="46"/>
      <c r="CW90" s="46"/>
      <c r="CX90" s="46"/>
      <c r="CY90" s="46"/>
      <c r="CZ90" s="46"/>
      <c r="DA90" s="46"/>
      <c r="DB90" s="46">
        <f t="shared" si="49"/>
        <v>0</v>
      </c>
      <c r="DC90" s="46">
        <f t="shared" ca="1" si="43"/>
        <v>0</v>
      </c>
      <c r="DD90" s="46"/>
      <c r="DE90" s="46">
        <f t="shared" si="50"/>
        <v>0</v>
      </c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>
        <f t="array" ref="DS90">IF(MAX(IF($AI90:$CH90&lt;&gt;0,$AI$7:$CH$7))&gt;$S90,1,0)</f>
        <v>0</v>
      </c>
    </row>
    <row r="91" spans="1:123" x14ac:dyDescent="0.25">
      <c r="A91" s="78">
        <v>84</v>
      </c>
      <c r="B91" s="79" t="str">
        <f t="shared" si="44"/>
        <v>K_LE MUT_2023_084</v>
      </c>
      <c r="C91" s="2"/>
      <c r="D91" s="3"/>
      <c r="E91" s="3"/>
      <c r="F91" s="4"/>
      <c r="G91" s="4"/>
      <c r="H91" s="4"/>
      <c r="I91" s="3"/>
      <c r="J91" s="1"/>
      <c r="K91" s="7"/>
      <c r="L91" s="90"/>
      <c r="M91" s="5"/>
      <c r="N91" s="91"/>
      <c r="O91" s="92"/>
      <c r="P91" s="5"/>
      <c r="Q91" s="5"/>
      <c r="R91" s="8"/>
      <c r="S91" s="5"/>
      <c r="T91" s="93"/>
      <c r="U91" s="80"/>
      <c r="V91" s="82"/>
      <c r="W91" s="83"/>
      <c r="X91" s="84" t="str">
        <f t="shared" si="45"/>
        <v xml:space="preserve"> </v>
      </c>
      <c r="Y91" s="85" t="str">
        <f t="shared" si="38"/>
        <v/>
      </c>
      <c r="AA91" s="86" t="str">
        <f t="shared" ca="1" si="39"/>
        <v/>
      </c>
      <c r="AB91" s="121"/>
      <c r="AC91" s="87" t="str">
        <f t="shared" si="51"/>
        <v/>
      </c>
      <c r="AD91" s="88" t="str">
        <f t="shared" si="46"/>
        <v/>
      </c>
      <c r="AE91" s="89" t="str">
        <f>IF(C91&lt;&gt;"",IF(VLOOKUP(C91,T_UO[#All],3,FALSE)="J",AF91+AG91,VLOOKUP(C91,T_UO[#All],4,FALSE)*G91),"")</f>
        <v/>
      </c>
      <c r="AF91" s="89" t="str">
        <f t="shared" si="40"/>
        <v/>
      </c>
      <c r="AG91" s="6"/>
      <c r="AH91" s="81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20"/>
      <c r="BC91" s="120"/>
      <c r="BD91" s="120"/>
      <c r="BE91" s="120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J91" s="46"/>
      <c r="CK91" s="46"/>
      <c r="CL91" s="46"/>
      <c r="CN91" s="46">
        <f t="shared" ca="1" si="47"/>
        <v>0</v>
      </c>
      <c r="CO91" s="46">
        <f t="shared" si="41"/>
        <v>0</v>
      </c>
      <c r="CP91" s="46"/>
      <c r="CQ91" s="46">
        <f t="shared" si="42"/>
        <v>0</v>
      </c>
      <c r="CR91" s="46"/>
      <c r="CS91" s="46">
        <f>IF(C91&lt;&gt;"",IF(VLOOKUP(C91,T_UO[#All],3,FALSE)="PTS",IF(ISBLANK(G91),1,0),IF(ISBLANK(G91),0,1)),0)</f>
        <v>0</v>
      </c>
      <c r="CT91" s="46">
        <f t="shared" si="48"/>
        <v>0</v>
      </c>
      <c r="CU91" s="46"/>
      <c r="CV91" s="46"/>
      <c r="CW91" s="46"/>
      <c r="CX91" s="46"/>
      <c r="CY91" s="46"/>
      <c r="CZ91" s="46"/>
      <c r="DA91" s="46"/>
      <c r="DB91" s="46">
        <f t="shared" si="49"/>
        <v>0</v>
      </c>
      <c r="DC91" s="46">
        <f t="shared" ca="1" si="43"/>
        <v>0</v>
      </c>
      <c r="DD91" s="46"/>
      <c r="DE91" s="46">
        <f t="shared" si="50"/>
        <v>0</v>
      </c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>
        <f t="array" ref="DS91">IF(MAX(IF($AI91:$CH91&lt;&gt;0,$AI$7:$CH$7))&gt;$S91,1,0)</f>
        <v>0</v>
      </c>
    </row>
    <row r="92" spans="1:123" x14ac:dyDescent="0.25">
      <c r="A92" s="78">
        <v>85</v>
      </c>
      <c r="B92" s="79" t="str">
        <f t="shared" si="44"/>
        <v>K_LE MUT_2023_085</v>
      </c>
      <c r="C92" s="2"/>
      <c r="D92" s="3"/>
      <c r="E92" s="3"/>
      <c r="F92" s="4"/>
      <c r="G92" s="4"/>
      <c r="H92" s="4"/>
      <c r="I92" s="3"/>
      <c r="J92" s="1"/>
      <c r="K92" s="7"/>
      <c r="L92" s="90"/>
      <c r="M92" s="5"/>
      <c r="N92" s="91"/>
      <c r="O92" s="92"/>
      <c r="P92" s="5"/>
      <c r="Q92" s="5"/>
      <c r="R92" s="8"/>
      <c r="S92" s="5"/>
      <c r="T92" s="93"/>
      <c r="U92" s="80"/>
      <c r="V92" s="82"/>
      <c r="W92" s="83"/>
      <c r="X92" s="84" t="str">
        <f t="shared" si="45"/>
        <v xml:space="preserve"> </v>
      </c>
      <c r="Y92" s="85" t="str">
        <f t="shared" si="38"/>
        <v/>
      </c>
      <c r="AA92" s="86" t="str">
        <f t="shared" ca="1" si="39"/>
        <v/>
      </c>
      <c r="AB92" s="121"/>
      <c r="AC92" s="87" t="str">
        <f t="shared" si="51"/>
        <v/>
      </c>
      <c r="AD92" s="88" t="str">
        <f t="shared" si="46"/>
        <v/>
      </c>
      <c r="AE92" s="89" t="str">
        <f>IF(C92&lt;&gt;"",IF(VLOOKUP(C92,T_UO[#All],3,FALSE)="J",AF92+AG92,VLOOKUP(C92,T_UO[#All],4,FALSE)*G92),"")</f>
        <v/>
      </c>
      <c r="AF92" s="89" t="str">
        <f t="shared" si="40"/>
        <v/>
      </c>
      <c r="AG92" s="6"/>
      <c r="AH92" s="81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20"/>
      <c r="BC92" s="120"/>
      <c r="BD92" s="120"/>
      <c r="BE92" s="120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J92" s="46"/>
      <c r="CK92" s="46"/>
      <c r="CL92" s="46"/>
      <c r="CN92" s="46">
        <f t="shared" ca="1" si="47"/>
        <v>0</v>
      </c>
      <c r="CO92" s="46">
        <f t="shared" si="41"/>
        <v>0</v>
      </c>
      <c r="CP92" s="46"/>
      <c r="CQ92" s="46">
        <f t="shared" si="42"/>
        <v>0</v>
      </c>
      <c r="CR92" s="46"/>
      <c r="CS92" s="46">
        <f>IF(C92&lt;&gt;"",IF(VLOOKUP(C92,T_UO[#All],3,FALSE)="PTS",IF(ISBLANK(G92),1,0),IF(ISBLANK(G92),0,1)),0)</f>
        <v>0</v>
      </c>
      <c r="CT92" s="46">
        <f t="shared" si="48"/>
        <v>0</v>
      </c>
      <c r="CU92" s="46"/>
      <c r="CV92" s="46"/>
      <c r="CW92" s="46"/>
      <c r="CX92" s="46"/>
      <c r="CY92" s="46"/>
      <c r="CZ92" s="46"/>
      <c r="DA92" s="46"/>
      <c r="DB92" s="46">
        <f t="shared" si="49"/>
        <v>0</v>
      </c>
      <c r="DC92" s="46">
        <f t="shared" ca="1" si="43"/>
        <v>0</v>
      </c>
      <c r="DD92" s="46"/>
      <c r="DE92" s="46">
        <f t="shared" si="50"/>
        <v>0</v>
      </c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>
        <f t="array" ref="DS92">IF(MAX(IF($AI92:$CH92&lt;&gt;0,$AI$7:$CH$7))&gt;$S92,1,0)</f>
        <v>0</v>
      </c>
    </row>
    <row r="93" spans="1:123" x14ac:dyDescent="0.25">
      <c r="A93" s="78">
        <v>86</v>
      </c>
      <c r="B93" s="79" t="str">
        <f t="shared" si="44"/>
        <v>K_LE MUT_2023_086</v>
      </c>
      <c r="C93" s="2"/>
      <c r="D93" s="3"/>
      <c r="E93" s="3"/>
      <c r="F93" s="4"/>
      <c r="G93" s="4"/>
      <c r="H93" s="4"/>
      <c r="I93" s="3"/>
      <c r="J93" s="1"/>
      <c r="K93" s="7"/>
      <c r="L93" s="90"/>
      <c r="M93" s="5"/>
      <c r="N93" s="91"/>
      <c r="O93" s="92"/>
      <c r="P93" s="5"/>
      <c r="Q93" s="5"/>
      <c r="R93" s="8"/>
      <c r="S93" s="5"/>
      <c r="T93" s="93"/>
      <c r="U93" s="80"/>
      <c r="V93" s="82"/>
      <c r="W93" s="83"/>
      <c r="X93" s="84" t="str">
        <f t="shared" si="45"/>
        <v xml:space="preserve"> </v>
      </c>
      <c r="Y93" s="85" t="str">
        <f t="shared" si="38"/>
        <v/>
      </c>
      <c r="AA93" s="86" t="str">
        <f t="shared" ca="1" si="39"/>
        <v/>
      </c>
      <c r="AB93" s="121"/>
      <c r="AC93" s="87" t="str">
        <f t="shared" si="51"/>
        <v/>
      </c>
      <c r="AD93" s="88" t="str">
        <f t="shared" si="46"/>
        <v/>
      </c>
      <c r="AE93" s="89" t="str">
        <f>IF(C93&lt;&gt;"",IF(VLOOKUP(C93,T_UO[#All],3,FALSE)="J",AF93+AG93,VLOOKUP(C93,T_UO[#All],4,FALSE)*G93),"")</f>
        <v/>
      </c>
      <c r="AF93" s="89" t="str">
        <f t="shared" si="40"/>
        <v/>
      </c>
      <c r="AG93" s="6"/>
      <c r="AH93" s="81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20"/>
      <c r="BC93" s="120"/>
      <c r="BD93" s="120"/>
      <c r="BE93" s="120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J93" s="46"/>
      <c r="CK93" s="46"/>
      <c r="CL93" s="46"/>
      <c r="CN93" s="46">
        <f t="shared" ca="1" si="47"/>
        <v>0</v>
      </c>
      <c r="CO93" s="46">
        <f t="shared" si="41"/>
        <v>0</v>
      </c>
      <c r="CP93" s="46"/>
      <c r="CQ93" s="46">
        <f t="shared" si="42"/>
        <v>0</v>
      </c>
      <c r="CR93" s="46"/>
      <c r="CS93" s="46">
        <f>IF(C93&lt;&gt;"",IF(VLOOKUP(C93,T_UO[#All],3,FALSE)="PTS",IF(ISBLANK(G93),1,0),IF(ISBLANK(G93),0,1)),0)</f>
        <v>0</v>
      </c>
      <c r="CT93" s="46">
        <f t="shared" si="48"/>
        <v>0</v>
      </c>
      <c r="CU93" s="46"/>
      <c r="CV93" s="46"/>
      <c r="CW93" s="46"/>
      <c r="CX93" s="46"/>
      <c r="CY93" s="46"/>
      <c r="CZ93" s="46"/>
      <c r="DA93" s="46"/>
      <c r="DB93" s="46">
        <f t="shared" si="49"/>
        <v>0</v>
      </c>
      <c r="DC93" s="46">
        <f t="shared" ca="1" si="43"/>
        <v>0</v>
      </c>
      <c r="DD93" s="46"/>
      <c r="DE93" s="46">
        <f t="shared" si="50"/>
        <v>0</v>
      </c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>
        <f t="array" ref="DS93">IF(MAX(IF($AI93:$CH93&lt;&gt;0,$AI$7:$CH$7))&gt;$S93,1,0)</f>
        <v>0</v>
      </c>
    </row>
    <row r="94" spans="1:123" x14ac:dyDescent="0.25">
      <c r="A94" s="78">
        <v>87</v>
      </c>
      <c r="B94" s="79" t="str">
        <f t="shared" si="44"/>
        <v>K_LE MUT_2023_087</v>
      </c>
      <c r="C94" s="2"/>
      <c r="D94" s="3"/>
      <c r="E94" s="3"/>
      <c r="F94" s="4"/>
      <c r="G94" s="4"/>
      <c r="H94" s="4"/>
      <c r="I94" s="3"/>
      <c r="J94" s="1"/>
      <c r="K94" s="7"/>
      <c r="L94" s="90"/>
      <c r="M94" s="5"/>
      <c r="N94" s="91"/>
      <c r="O94" s="92"/>
      <c r="P94" s="5"/>
      <c r="Q94" s="5"/>
      <c r="R94" s="8"/>
      <c r="S94" s="5"/>
      <c r="T94" s="93"/>
      <c r="U94" s="80"/>
      <c r="V94" s="82"/>
      <c r="W94" s="83"/>
      <c r="X94" s="84" t="str">
        <f t="shared" si="45"/>
        <v xml:space="preserve"> </v>
      </c>
      <c r="Y94" s="85" t="str">
        <f t="shared" si="38"/>
        <v/>
      </c>
      <c r="AA94" s="86" t="str">
        <f t="shared" ca="1" si="39"/>
        <v/>
      </c>
      <c r="AB94" s="121"/>
      <c r="AC94" s="87" t="str">
        <f t="shared" si="51"/>
        <v/>
      </c>
      <c r="AD94" s="88" t="str">
        <f t="shared" si="46"/>
        <v/>
      </c>
      <c r="AE94" s="89" t="str">
        <f>IF(C94&lt;&gt;"",IF(VLOOKUP(C94,T_UO[#All],3,FALSE)="J",AF94+AG94,VLOOKUP(C94,T_UO[#All],4,FALSE)*G94),"")</f>
        <v/>
      </c>
      <c r="AF94" s="89" t="str">
        <f t="shared" si="40"/>
        <v/>
      </c>
      <c r="AG94" s="6"/>
      <c r="AH94" s="81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20"/>
      <c r="BC94" s="120"/>
      <c r="BD94" s="120"/>
      <c r="BE94" s="120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20"/>
      <c r="CJ94" s="46"/>
      <c r="CK94" s="46"/>
      <c r="CL94" s="46"/>
      <c r="CN94" s="46">
        <f t="shared" ca="1" si="47"/>
        <v>0</v>
      </c>
      <c r="CO94" s="46">
        <f t="shared" si="41"/>
        <v>0</v>
      </c>
      <c r="CP94" s="46"/>
      <c r="CQ94" s="46">
        <f t="shared" si="42"/>
        <v>0</v>
      </c>
      <c r="CR94" s="46"/>
      <c r="CS94" s="46">
        <f>IF(C94&lt;&gt;"",IF(VLOOKUP(C94,T_UO[#All],3,FALSE)="PTS",IF(ISBLANK(G94),1,0),IF(ISBLANK(G94),0,1)),0)</f>
        <v>0</v>
      </c>
      <c r="CT94" s="46">
        <f t="shared" si="48"/>
        <v>0</v>
      </c>
      <c r="CU94" s="46"/>
      <c r="CV94" s="46"/>
      <c r="CW94" s="46"/>
      <c r="CX94" s="46"/>
      <c r="CY94" s="46"/>
      <c r="CZ94" s="46"/>
      <c r="DA94" s="46"/>
      <c r="DB94" s="46">
        <f t="shared" si="49"/>
        <v>0</v>
      </c>
      <c r="DC94" s="46">
        <f t="shared" ca="1" si="43"/>
        <v>0</v>
      </c>
      <c r="DD94" s="46"/>
      <c r="DE94" s="46">
        <f t="shared" si="50"/>
        <v>0</v>
      </c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>
        <f t="array" ref="DS94">IF(MAX(IF($AI94:$CH94&lt;&gt;0,$AI$7:$CH$7))&gt;$S94,1,0)</f>
        <v>0</v>
      </c>
    </row>
    <row r="95" spans="1:123" x14ac:dyDescent="0.25">
      <c r="A95" s="78">
        <v>88</v>
      </c>
      <c r="B95" s="79" t="str">
        <f t="shared" si="44"/>
        <v>K_LE MUT_2023_088</v>
      </c>
      <c r="C95" s="2"/>
      <c r="D95" s="3"/>
      <c r="E95" s="3"/>
      <c r="F95" s="4"/>
      <c r="G95" s="4"/>
      <c r="H95" s="4"/>
      <c r="I95" s="3"/>
      <c r="J95" s="1"/>
      <c r="K95" s="7"/>
      <c r="L95" s="90"/>
      <c r="M95" s="5"/>
      <c r="N95" s="91"/>
      <c r="O95" s="92"/>
      <c r="P95" s="5"/>
      <c r="Q95" s="5"/>
      <c r="R95" s="8"/>
      <c r="S95" s="5"/>
      <c r="T95" s="93"/>
      <c r="U95" s="80"/>
      <c r="V95" s="82"/>
      <c r="W95" s="83"/>
      <c r="X95" s="84" t="str">
        <f t="shared" si="45"/>
        <v xml:space="preserve"> </v>
      </c>
      <c r="Y95" s="85" t="str">
        <f t="shared" si="38"/>
        <v/>
      </c>
      <c r="AA95" s="86" t="str">
        <f t="shared" ca="1" si="39"/>
        <v/>
      </c>
      <c r="AB95" s="121"/>
      <c r="AC95" s="87" t="str">
        <f t="shared" si="51"/>
        <v/>
      </c>
      <c r="AD95" s="88" t="str">
        <f t="shared" si="46"/>
        <v/>
      </c>
      <c r="AE95" s="89" t="str">
        <f>IF(C95&lt;&gt;"",IF(VLOOKUP(C95,T_UO[#All],3,FALSE)="J",AF95+AG95,VLOOKUP(C95,T_UO[#All],4,FALSE)*G95),"")</f>
        <v/>
      </c>
      <c r="AF95" s="89" t="str">
        <f t="shared" si="40"/>
        <v/>
      </c>
      <c r="AG95" s="6"/>
      <c r="AH95" s="81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20"/>
      <c r="CJ95" s="46"/>
      <c r="CK95" s="46"/>
      <c r="CL95" s="46"/>
      <c r="CN95" s="46">
        <f t="shared" ca="1" si="47"/>
        <v>0</v>
      </c>
      <c r="CO95" s="46">
        <f t="shared" si="41"/>
        <v>0</v>
      </c>
      <c r="CP95" s="46"/>
      <c r="CQ95" s="46">
        <f t="shared" si="42"/>
        <v>0</v>
      </c>
      <c r="CR95" s="46"/>
      <c r="CS95" s="46">
        <f>IF(C95&lt;&gt;"",IF(VLOOKUP(C95,T_UO[#All],3,FALSE)="PTS",IF(ISBLANK(G95),1,0),IF(ISBLANK(G95),0,1)),0)</f>
        <v>0</v>
      </c>
      <c r="CT95" s="46">
        <f t="shared" si="48"/>
        <v>0</v>
      </c>
      <c r="CU95" s="46"/>
      <c r="CV95" s="46"/>
      <c r="CW95" s="46"/>
      <c r="CX95" s="46"/>
      <c r="CY95" s="46"/>
      <c r="CZ95" s="46"/>
      <c r="DA95" s="46"/>
      <c r="DB95" s="46">
        <f t="shared" si="49"/>
        <v>0</v>
      </c>
      <c r="DC95" s="46">
        <f t="shared" ca="1" si="43"/>
        <v>0</v>
      </c>
      <c r="DD95" s="46"/>
      <c r="DE95" s="46">
        <f t="shared" si="50"/>
        <v>0</v>
      </c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>
        <f t="array" ref="DS95">IF(MAX(IF($AI95:$CH95&lt;&gt;0,$AI$7:$CH$7))&gt;$S95,1,0)</f>
        <v>0</v>
      </c>
    </row>
    <row r="96" spans="1:123" x14ac:dyDescent="0.25">
      <c r="A96" s="78">
        <v>89</v>
      </c>
      <c r="B96" s="79" t="str">
        <f t="shared" si="44"/>
        <v>K_LE MUT_2023_089</v>
      </c>
      <c r="C96" s="2"/>
      <c r="D96" s="3"/>
      <c r="E96" s="3"/>
      <c r="F96" s="4"/>
      <c r="G96" s="4"/>
      <c r="H96" s="4"/>
      <c r="I96" s="3"/>
      <c r="J96" s="1"/>
      <c r="K96" s="7"/>
      <c r="L96" s="90"/>
      <c r="M96" s="5"/>
      <c r="N96" s="91"/>
      <c r="O96" s="92"/>
      <c r="P96" s="5"/>
      <c r="Q96" s="5"/>
      <c r="R96" s="8"/>
      <c r="S96" s="5"/>
      <c r="T96" s="93"/>
      <c r="U96" s="80"/>
      <c r="V96" s="82"/>
      <c r="W96" s="83"/>
      <c r="X96" s="84" t="str">
        <f t="shared" si="45"/>
        <v xml:space="preserve"> </v>
      </c>
      <c r="Y96" s="85" t="str">
        <f t="shared" si="38"/>
        <v/>
      </c>
      <c r="AA96" s="86" t="str">
        <f t="shared" ca="1" si="39"/>
        <v/>
      </c>
      <c r="AB96" s="121"/>
      <c r="AC96" s="87" t="str">
        <f t="shared" si="51"/>
        <v/>
      </c>
      <c r="AD96" s="88" t="str">
        <f t="shared" si="46"/>
        <v/>
      </c>
      <c r="AE96" s="89" t="str">
        <f>IF(C96&lt;&gt;"",IF(VLOOKUP(C96,T_UO[#All],3,FALSE)="J",AF96+AG96,VLOOKUP(C96,T_UO[#All],4,FALSE)*G96),"")</f>
        <v/>
      </c>
      <c r="AF96" s="89" t="str">
        <f t="shared" si="40"/>
        <v/>
      </c>
      <c r="AG96" s="6"/>
      <c r="AH96" s="81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20"/>
      <c r="CJ96" s="46"/>
      <c r="CK96" s="46"/>
      <c r="CL96" s="46"/>
      <c r="CN96" s="46">
        <f t="shared" ca="1" si="47"/>
        <v>0</v>
      </c>
      <c r="CO96" s="46">
        <f t="shared" si="41"/>
        <v>0</v>
      </c>
      <c r="CP96" s="46"/>
      <c r="CQ96" s="46">
        <f t="shared" si="42"/>
        <v>0</v>
      </c>
      <c r="CR96" s="46"/>
      <c r="CS96" s="46">
        <f>IF(C96&lt;&gt;"",IF(VLOOKUP(C96,T_UO[#All],3,FALSE)="PTS",IF(ISBLANK(G96),1,0),IF(ISBLANK(G96),0,1)),0)</f>
        <v>0</v>
      </c>
      <c r="CT96" s="46">
        <f t="shared" si="48"/>
        <v>0</v>
      </c>
      <c r="CU96" s="46"/>
      <c r="CV96" s="46"/>
      <c r="CW96" s="46"/>
      <c r="CX96" s="46"/>
      <c r="CY96" s="46"/>
      <c r="CZ96" s="46"/>
      <c r="DA96" s="46"/>
      <c r="DB96" s="46">
        <f t="shared" si="49"/>
        <v>0</v>
      </c>
      <c r="DC96" s="46">
        <f t="shared" ca="1" si="43"/>
        <v>0</v>
      </c>
      <c r="DD96" s="46"/>
      <c r="DE96" s="46">
        <f t="shared" si="50"/>
        <v>0</v>
      </c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>
        <f t="array" ref="DS96">IF(MAX(IF($AI96:$CH96&lt;&gt;0,$AI$7:$CH$7))&gt;$S96,1,0)</f>
        <v>0</v>
      </c>
    </row>
    <row r="97" spans="1:123" x14ac:dyDescent="0.25">
      <c r="A97" s="78">
        <v>90</v>
      </c>
      <c r="B97" s="79" t="str">
        <f t="shared" si="44"/>
        <v>K_LE MUT_2023_090</v>
      </c>
      <c r="C97" s="2"/>
      <c r="D97" s="3"/>
      <c r="E97" s="3"/>
      <c r="F97" s="4"/>
      <c r="G97" s="4"/>
      <c r="H97" s="4"/>
      <c r="I97" s="3"/>
      <c r="J97" s="1"/>
      <c r="K97" s="7"/>
      <c r="L97" s="90"/>
      <c r="M97" s="5"/>
      <c r="N97" s="91"/>
      <c r="O97" s="92"/>
      <c r="P97" s="5"/>
      <c r="Q97" s="5"/>
      <c r="R97" s="8"/>
      <c r="S97" s="5"/>
      <c r="T97" s="93"/>
      <c r="U97" s="80"/>
      <c r="V97" s="82"/>
      <c r="W97" s="83"/>
      <c r="X97" s="84" t="str">
        <f t="shared" si="45"/>
        <v xml:space="preserve"> </v>
      </c>
      <c r="Y97" s="85" t="str">
        <f t="shared" si="38"/>
        <v/>
      </c>
      <c r="AA97" s="86" t="str">
        <f t="shared" ca="1" si="39"/>
        <v/>
      </c>
      <c r="AB97" s="121"/>
      <c r="AC97" s="87" t="str">
        <f t="shared" si="51"/>
        <v/>
      </c>
      <c r="AD97" s="88" t="str">
        <f t="shared" si="46"/>
        <v/>
      </c>
      <c r="AE97" s="89" t="str">
        <f>IF(C97&lt;&gt;"",IF(VLOOKUP(C97,T_UO[#All],3,FALSE)="J",AF97+AG97,VLOOKUP(C97,T_UO[#All],4,FALSE)*G97),"")</f>
        <v/>
      </c>
      <c r="AF97" s="89" t="str">
        <f t="shared" si="40"/>
        <v/>
      </c>
      <c r="AG97" s="6"/>
      <c r="AH97" s="81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20"/>
      <c r="CJ97" s="46"/>
      <c r="CK97" s="46"/>
      <c r="CL97" s="46"/>
      <c r="CN97" s="46">
        <f t="shared" ca="1" si="47"/>
        <v>0</v>
      </c>
      <c r="CO97" s="46">
        <f t="shared" si="41"/>
        <v>0</v>
      </c>
      <c r="CP97" s="46"/>
      <c r="CQ97" s="46">
        <f t="shared" si="42"/>
        <v>0</v>
      </c>
      <c r="CR97" s="46"/>
      <c r="CS97" s="46">
        <f>IF(C97&lt;&gt;"",IF(VLOOKUP(C97,T_UO[#All],3,FALSE)="PTS",IF(ISBLANK(G97),1,0),IF(ISBLANK(G97),0,1)),0)</f>
        <v>0</v>
      </c>
      <c r="CT97" s="46">
        <f t="shared" si="48"/>
        <v>0</v>
      </c>
      <c r="CU97" s="46"/>
      <c r="CV97" s="46"/>
      <c r="CW97" s="46"/>
      <c r="CX97" s="46"/>
      <c r="CY97" s="46"/>
      <c r="CZ97" s="46"/>
      <c r="DA97" s="46"/>
      <c r="DB97" s="46">
        <f t="shared" si="49"/>
        <v>0</v>
      </c>
      <c r="DC97" s="46">
        <f t="shared" ca="1" si="43"/>
        <v>0</v>
      </c>
      <c r="DD97" s="46"/>
      <c r="DE97" s="46">
        <f t="shared" si="50"/>
        <v>0</v>
      </c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>
        <f t="array" ref="DS97">IF(MAX(IF($AI97:$CH97&lt;&gt;0,$AI$7:$CH$7))&gt;$S97,1,0)</f>
        <v>0</v>
      </c>
    </row>
    <row r="98" spans="1:123" x14ac:dyDescent="0.25">
      <c r="A98" s="78">
        <v>91</v>
      </c>
      <c r="B98" s="79" t="str">
        <f t="shared" si="44"/>
        <v>K_LE MUT_2023_091</v>
      </c>
      <c r="C98" s="2"/>
      <c r="D98" s="3"/>
      <c r="E98" s="3"/>
      <c r="F98" s="4"/>
      <c r="G98" s="4"/>
      <c r="H98" s="4"/>
      <c r="I98" s="3"/>
      <c r="J98" s="1"/>
      <c r="K98" s="7"/>
      <c r="L98" s="90"/>
      <c r="M98" s="5"/>
      <c r="N98" s="91"/>
      <c r="O98" s="92"/>
      <c r="P98" s="5"/>
      <c r="Q98" s="5"/>
      <c r="R98" s="8"/>
      <c r="S98" s="5"/>
      <c r="T98" s="93"/>
      <c r="U98" s="80"/>
      <c r="V98" s="82"/>
      <c r="W98" s="83"/>
      <c r="X98" s="84" t="str">
        <f t="shared" si="45"/>
        <v xml:space="preserve"> </v>
      </c>
      <c r="Y98" s="85" t="str">
        <f t="shared" si="38"/>
        <v/>
      </c>
      <c r="AA98" s="86" t="str">
        <f t="shared" ca="1" si="39"/>
        <v/>
      </c>
      <c r="AB98" s="121"/>
      <c r="AC98" s="87" t="str">
        <f t="shared" si="51"/>
        <v/>
      </c>
      <c r="AD98" s="88" t="str">
        <f t="shared" si="46"/>
        <v/>
      </c>
      <c r="AE98" s="89" t="str">
        <f>IF(C98&lt;&gt;"",IF(VLOOKUP(C98,T_UO[#All],3,FALSE)="J",AF98+AG98,VLOOKUP(C98,T_UO[#All],4,FALSE)*G98),"")</f>
        <v/>
      </c>
      <c r="AF98" s="89" t="str">
        <f t="shared" si="40"/>
        <v/>
      </c>
      <c r="AG98" s="6"/>
      <c r="AH98" s="81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20"/>
      <c r="CJ98" s="46"/>
      <c r="CK98" s="46"/>
      <c r="CL98" s="46"/>
      <c r="CN98" s="46">
        <f t="shared" ca="1" si="47"/>
        <v>0</v>
      </c>
      <c r="CO98" s="46">
        <f t="shared" si="41"/>
        <v>0</v>
      </c>
      <c r="CP98" s="46"/>
      <c r="CQ98" s="46">
        <f t="shared" si="42"/>
        <v>0</v>
      </c>
      <c r="CR98" s="46"/>
      <c r="CS98" s="46">
        <f>IF(C98&lt;&gt;"",IF(VLOOKUP(C98,T_UO[#All],3,FALSE)="PTS",IF(ISBLANK(G98),1,0),IF(ISBLANK(G98),0,1)),0)</f>
        <v>0</v>
      </c>
      <c r="CT98" s="46">
        <f t="shared" si="48"/>
        <v>0</v>
      </c>
      <c r="CU98" s="46"/>
      <c r="CV98" s="46"/>
      <c r="CW98" s="46"/>
      <c r="CX98" s="46"/>
      <c r="CY98" s="46"/>
      <c r="CZ98" s="46"/>
      <c r="DA98" s="46"/>
      <c r="DB98" s="46">
        <f t="shared" si="49"/>
        <v>0</v>
      </c>
      <c r="DC98" s="46">
        <f t="shared" ca="1" si="43"/>
        <v>0</v>
      </c>
      <c r="DD98" s="46"/>
      <c r="DE98" s="46">
        <f t="shared" si="50"/>
        <v>0</v>
      </c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>
        <f t="array" ref="DS98">IF(MAX(IF($AI98:$CH98&lt;&gt;0,$AI$7:$CH$7))&gt;$S98,1,0)</f>
        <v>0</v>
      </c>
    </row>
    <row r="99" spans="1:123" x14ac:dyDescent="0.25">
      <c r="A99" s="78">
        <v>92</v>
      </c>
      <c r="B99" s="79" t="str">
        <f t="shared" si="44"/>
        <v>K_LE MUT_2023_092</v>
      </c>
      <c r="C99" s="2"/>
      <c r="D99" s="3"/>
      <c r="E99" s="3"/>
      <c r="F99" s="4"/>
      <c r="G99" s="4"/>
      <c r="H99" s="4"/>
      <c r="I99" s="3"/>
      <c r="J99" s="1"/>
      <c r="K99" s="7"/>
      <c r="L99" s="90"/>
      <c r="M99" s="5"/>
      <c r="N99" s="91"/>
      <c r="O99" s="92"/>
      <c r="P99" s="5"/>
      <c r="Q99" s="5"/>
      <c r="R99" s="8"/>
      <c r="S99" s="5"/>
      <c r="T99" s="93"/>
      <c r="U99" s="80"/>
      <c r="V99" s="82"/>
      <c r="W99" s="83"/>
      <c r="X99" s="84" t="str">
        <f t="shared" si="45"/>
        <v xml:space="preserve"> </v>
      </c>
      <c r="Y99" s="85" t="str">
        <f t="shared" si="38"/>
        <v/>
      </c>
      <c r="AA99" s="86" t="str">
        <f t="shared" ca="1" si="39"/>
        <v/>
      </c>
      <c r="AB99" s="121"/>
      <c r="AC99" s="87" t="str">
        <f t="shared" si="51"/>
        <v/>
      </c>
      <c r="AD99" s="88" t="str">
        <f t="shared" si="46"/>
        <v/>
      </c>
      <c r="AE99" s="89" t="str">
        <f>IF(C99&lt;&gt;"",IF(VLOOKUP(C99,T_UO[#All],3,FALSE)="J",AF99+AG99,VLOOKUP(C99,T_UO[#All],4,FALSE)*G99),"")</f>
        <v/>
      </c>
      <c r="AF99" s="89" t="str">
        <f t="shared" si="40"/>
        <v/>
      </c>
      <c r="AG99" s="6"/>
      <c r="AH99" s="81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20"/>
      <c r="CJ99" s="46"/>
      <c r="CK99" s="46"/>
      <c r="CL99" s="46"/>
      <c r="CN99" s="46">
        <f t="shared" ca="1" si="47"/>
        <v>0</v>
      </c>
      <c r="CO99" s="46">
        <f t="shared" si="41"/>
        <v>0</v>
      </c>
      <c r="CP99" s="46"/>
      <c r="CQ99" s="46">
        <f t="shared" si="42"/>
        <v>0</v>
      </c>
      <c r="CR99" s="46"/>
      <c r="CS99" s="46">
        <f>IF(C99&lt;&gt;"",IF(VLOOKUP(C99,T_UO[#All],3,FALSE)="PTS",IF(ISBLANK(G99),1,0),IF(ISBLANK(G99),0,1)),0)</f>
        <v>0</v>
      </c>
      <c r="CT99" s="46">
        <f t="shared" si="48"/>
        <v>0</v>
      </c>
      <c r="CU99" s="46"/>
      <c r="CV99" s="46"/>
      <c r="CW99" s="46"/>
      <c r="CX99" s="46"/>
      <c r="CY99" s="46"/>
      <c r="CZ99" s="46"/>
      <c r="DA99" s="46"/>
      <c r="DB99" s="46">
        <f t="shared" si="49"/>
        <v>0</v>
      </c>
      <c r="DC99" s="46">
        <f t="shared" ca="1" si="43"/>
        <v>0</v>
      </c>
      <c r="DD99" s="46"/>
      <c r="DE99" s="46">
        <f t="shared" si="50"/>
        <v>0</v>
      </c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>
        <f t="array" ref="DS99">IF(MAX(IF($AI99:$CH99&lt;&gt;0,$AI$7:$CH$7))&gt;$S99,1,0)</f>
        <v>0</v>
      </c>
    </row>
    <row r="100" spans="1:123" x14ac:dyDescent="0.25">
      <c r="A100" s="78">
        <v>93</v>
      </c>
      <c r="B100" s="79" t="str">
        <f t="shared" si="44"/>
        <v>K_LE MUT_2023_093</v>
      </c>
      <c r="C100" s="2"/>
      <c r="D100" s="3"/>
      <c r="E100" s="3"/>
      <c r="F100" s="4"/>
      <c r="G100" s="4"/>
      <c r="H100" s="4"/>
      <c r="I100" s="3"/>
      <c r="J100" s="1"/>
      <c r="K100" s="7"/>
      <c r="L100" s="90"/>
      <c r="M100" s="5"/>
      <c r="N100" s="91"/>
      <c r="O100" s="92"/>
      <c r="P100" s="5"/>
      <c r="Q100" s="5"/>
      <c r="R100" s="8"/>
      <c r="S100" s="5"/>
      <c r="T100" s="93"/>
      <c r="U100" s="80"/>
      <c r="V100" s="82"/>
      <c r="W100" s="83"/>
      <c r="X100" s="84" t="str">
        <f t="shared" si="45"/>
        <v xml:space="preserve"> </v>
      </c>
      <c r="Y100" s="85" t="str">
        <f t="shared" si="38"/>
        <v/>
      </c>
      <c r="AA100" s="86" t="str">
        <f t="shared" ca="1" si="39"/>
        <v/>
      </c>
      <c r="AB100" s="121"/>
      <c r="AC100" s="87" t="str">
        <f t="shared" si="51"/>
        <v/>
      </c>
      <c r="AD100" s="88" t="str">
        <f t="shared" si="46"/>
        <v/>
      </c>
      <c r="AE100" s="89" t="str">
        <f>IF(C100&lt;&gt;"",IF(VLOOKUP(C100,T_UO[#All],3,FALSE)="J",AF100+AG100,VLOOKUP(C100,T_UO[#All],4,FALSE)*G100),"")</f>
        <v/>
      </c>
      <c r="AF100" s="89" t="str">
        <f t="shared" si="40"/>
        <v/>
      </c>
      <c r="AG100" s="6"/>
      <c r="AH100" s="81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20"/>
      <c r="CJ100" s="46"/>
      <c r="CK100" s="46"/>
      <c r="CL100" s="46"/>
      <c r="CN100" s="46">
        <f t="shared" ca="1" si="47"/>
        <v>0</v>
      </c>
      <c r="CO100" s="46">
        <f t="shared" si="41"/>
        <v>0</v>
      </c>
      <c r="CP100" s="46"/>
      <c r="CQ100" s="46">
        <f t="shared" si="42"/>
        <v>0</v>
      </c>
      <c r="CR100" s="46"/>
      <c r="CS100" s="46">
        <f>IF(C100&lt;&gt;"",IF(VLOOKUP(C100,T_UO[#All],3,FALSE)="PTS",IF(ISBLANK(G100),1,0),IF(ISBLANK(G100),0,1)),0)</f>
        <v>0</v>
      </c>
      <c r="CT100" s="46">
        <f t="shared" si="48"/>
        <v>0</v>
      </c>
      <c r="CU100" s="46"/>
      <c r="CV100" s="46"/>
      <c r="CW100" s="46"/>
      <c r="CX100" s="46"/>
      <c r="CY100" s="46"/>
      <c r="CZ100" s="46"/>
      <c r="DA100" s="46"/>
      <c r="DB100" s="46">
        <f t="shared" si="49"/>
        <v>0</v>
      </c>
      <c r="DC100" s="46">
        <f t="shared" ca="1" si="43"/>
        <v>0</v>
      </c>
      <c r="DD100" s="46"/>
      <c r="DE100" s="46">
        <f t="shared" si="50"/>
        <v>0</v>
      </c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>
        <f t="array" ref="DS100">IF(MAX(IF($AI100:$CH100&lt;&gt;0,$AI$7:$CH$7))&gt;$S100,1,0)</f>
        <v>0</v>
      </c>
    </row>
    <row r="101" spans="1:123" x14ac:dyDescent="0.25">
      <c r="A101" s="78">
        <v>94</v>
      </c>
      <c r="B101" s="79" t="str">
        <f t="shared" si="44"/>
        <v>K_LE MUT_2023_094</v>
      </c>
      <c r="C101" s="2"/>
      <c r="D101" s="3"/>
      <c r="E101" s="3"/>
      <c r="F101" s="4"/>
      <c r="G101" s="4"/>
      <c r="H101" s="4"/>
      <c r="I101" s="3"/>
      <c r="J101" s="1"/>
      <c r="K101" s="7"/>
      <c r="L101" s="90"/>
      <c r="M101" s="5"/>
      <c r="N101" s="91"/>
      <c r="O101" s="92"/>
      <c r="P101" s="5"/>
      <c r="Q101" s="5"/>
      <c r="R101" s="8"/>
      <c r="S101" s="5"/>
      <c r="T101" s="93"/>
      <c r="U101" s="80"/>
      <c r="V101" s="82"/>
      <c r="W101" s="83"/>
      <c r="X101" s="84" t="str">
        <f t="shared" si="45"/>
        <v xml:space="preserve"> </v>
      </c>
      <c r="Y101" s="85" t="str">
        <f t="shared" si="38"/>
        <v/>
      </c>
      <c r="AA101" s="86" t="str">
        <f t="shared" ca="1" si="39"/>
        <v/>
      </c>
      <c r="AB101" s="121"/>
      <c r="AC101" s="87" t="str">
        <f t="shared" si="51"/>
        <v/>
      </c>
      <c r="AD101" s="88" t="str">
        <f t="shared" si="46"/>
        <v/>
      </c>
      <c r="AE101" s="89" t="str">
        <f>IF(C101&lt;&gt;"",IF(VLOOKUP(C101,T_UO[#All],3,FALSE)="J",AF101+AG101,VLOOKUP(C101,T_UO[#All],4,FALSE)*G101),"")</f>
        <v/>
      </c>
      <c r="AF101" s="89" t="str">
        <f t="shared" si="40"/>
        <v/>
      </c>
      <c r="AG101" s="6"/>
      <c r="AH101" s="81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J101" s="46"/>
      <c r="CK101" s="46"/>
      <c r="CL101" s="46"/>
      <c r="CN101" s="46">
        <f t="shared" ca="1" si="47"/>
        <v>0</v>
      </c>
      <c r="CO101" s="46">
        <f t="shared" si="41"/>
        <v>0</v>
      </c>
      <c r="CP101" s="46"/>
      <c r="CQ101" s="46">
        <f t="shared" si="42"/>
        <v>0</v>
      </c>
      <c r="CR101" s="46"/>
      <c r="CS101" s="46">
        <f>IF(C101&lt;&gt;"",IF(VLOOKUP(C101,T_UO[#All],3,FALSE)="PTS",IF(ISBLANK(G101),1,0),IF(ISBLANK(G101),0,1)),0)</f>
        <v>0</v>
      </c>
      <c r="CT101" s="46">
        <f t="shared" si="48"/>
        <v>0</v>
      </c>
      <c r="CU101" s="46"/>
      <c r="CV101" s="46"/>
      <c r="CW101" s="46"/>
      <c r="CX101" s="46"/>
      <c r="CY101" s="46"/>
      <c r="CZ101" s="46"/>
      <c r="DA101" s="46"/>
      <c r="DB101" s="46">
        <f t="shared" si="49"/>
        <v>0</v>
      </c>
      <c r="DC101" s="46">
        <f t="shared" ca="1" si="43"/>
        <v>0</v>
      </c>
      <c r="DD101" s="46"/>
      <c r="DE101" s="46">
        <f t="shared" si="50"/>
        <v>0</v>
      </c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>
        <f t="array" ref="DS101">IF(MAX(IF($AI101:$CH101&lt;&gt;0,$AI$7:$CH$7))&gt;$S101,1,0)</f>
        <v>0</v>
      </c>
    </row>
    <row r="102" spans="1:123" x14ac:dyDescent="0.25">
      <c r="A102" s="78">
        <v>95</v>
      </c>
      <c r="B102" s="79" t="str">
        <f t="shared" si="44"/>
        <v>K_LE MUT_2023_095</v>
      </c>
      <c r="C102" s="2"/>
      <c r="D102" s="3"/>
      <c r="E102" s="3"/>
      <c r="F102" s="4"/>
      <c r="G102" s="4"/>
      <c r="H102" s="4"/>
      <c r="I102" s="3"/>
      <c r="J102" s="1"/>
      <c r="K102" s="7"/>
      <c r="L102" s="90"/>
      <c r="M102" s="5"/>
      <c r="N102" s="91"/>
      <c r="O102" s="92"/>
      <c r="P102" s="5"/>
      <c r="Q102" s="5"/>
      <c r="R102" s="8"/>
      <c r="S102" s="5"/>
      <c r="T102" s="93"/>
      <c r="U102" s="80"/>
      <c r="V102" s="82"/>
      <c r="W102" s="83"/>
      <c r="X102" s="84" t="str">
        <f t="shared" si="45"/>
        <v xml:space="preserve"> </v>
      </c>
      <c r="Y102" s="85" t="str">
        <f t="shared" si="38"/>
        <v/>
      </c>
      <c r="AA102" s="86" t="str">
        <f t="shared" ca="1" si="39"/>
        <v/>
      </c>
      <c r="AB102" s="121"/>
      <c r="AC102" s="87" t="str">
        <f t="shared" si="51"/>
        <v/>
      </c>
      <c r="AD102" s="88" t="str">
        <f t="shared" si="46"/>
        <v/>
      </c>
      <c r="AE102" s="89" t="str">
        <f>IF(C102&lt;&gt;"",IF(VLOOKUP(C102,T_UO[#All],3,FALSE)="J",AF102+AG102,VLOOKUP(C102,T_UO[#All],4,FALSE)*G102),"")</f>
        <v/>
      </c>
      <c r="AF102" s="89" t="str">
        <f t="shared" si="40"/>
        <v/>
      </c>
      <c r="AG102" s="6"/>
      <c r="AH102" s="81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20"/>
      <c r="CJ102" s="46"/>
      <c r="CK102" s="46"/>
      <c r="CL102" s="46"/>
      <c r="CN102" s="46">
        <f t="shared" ca="1" si="47"/>
        <v>0</v>
      </c>
      <c r="CO102" s="46">
        <f t="shared" si="41"/>
        <v>0</v>
      </c>
      <c r="CP102" s="46"/>
      <c r="CQ102" s="46">
        <f t="shared" si="42"/>
        <v>0</v>
      </c>
      <c r="CR102" s="46"/>
      <c r="CS102" s="46">
        <f>IF(C102&lt;&gt;"",IF(VLOOKUP(C102,T_UO[#All],3,FALSE)="PTS",IF(ISBLANK(G102),1,0),IF(ISBLANK(G102),0,1)),0)</f>
        <v>0</v>
      </c>
      <c r="CT102" s="46">
        <f t="shared" si="48"/>
        <v>0</v>
      </c>
      <c r="CU102" s="46"/>
      <c r="CV102" s="46"/>
      <c r="CW102" s="46"/>
      <c r="CX102" s="46"/>
      <c r="CY102" s="46"/>
      <c r="CZ102" s="46"/>
      <c r="DA102" s="46"/>
      <c r="DB102" s="46">
        <f t="shared" si="49"/>
        <v>0</v>
      </c>
      <c r="DC102" s="46">
        <f t="shared" ca="1" si="43"/>
        <v>0</v>
      </c>
      <c r="DD102" s="46"/>
      <c r="DE102" s="46">
        <f t="shared" si="50"/>
        <v>0</v>
      </c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>
        <f t="array" ref="DS102">IF(MAX(IF($AI102:$CH102&lt;&gt;0,$AI$7:$CH$7))&gt;$S102,1,0)</f>
        <v>0</v>
      </c>
    </row>
    <row r="103" spans="1:123" x14ac:dyDescent="0.25">
      <c r="A103" s="78">
        <v>96</v>
      </c>
      <c r="B103" s="79" t="str">
        <f t="shared" si="44"/>
        <v>K_LE MUT_2023_096</v>
      </c>
      <c r="C103" s="2"/>
      <c r="D103" s="3"/>
      <c r="E103" s="3"/>
      <c r="F103" s="4"/>
      <c r="G103" s="4"/>
      <c r="H103" s="4"/>
      <c r="I103" s="3"/>
      <c r="J103" s="1"/>
      <c r="K103" s="7"/>
      <c r="L103" s="90"/>
      <c r="M103" s="5"/>
      <c r="N103" s="91"/>
      <c r="O103" s="92"/>
      <c r="P103" s="5"/>
      <c r="Q103" s="5"/>
      <c r="R103" s="8"/>
      <c r="S103" s="5"/>
      <c r="T103" s="93"/>
      <c r="U103" s="80"/>
      <c r="V103" s="82"/>
      <c r="W103" s="83"/>
      <c r="X103" s="84" t="str">
        <f t="shared" si="45"/>
        <v xml:space="preserve"> </v>
      </c>
      <c r="Y103" s="85" t="str">
        <f t="shared" si="38"/>
        <v/>
      </c>
      <c r="AA103" s="86" t="str">
        <f t="shared" ca="1" si="39"/>
        <v/>
      </c>
      <c r="AB103" s="121"/>
      <c r="AC103" s="87" t="str">
        <f t="shared" si="51"/>
        <v/>
      </c>
      <c r="AD103" s="88" t="str">
        <f t="shared" si="46"/>
        <v/>
      </c>
      <c r="AE103" s="89" t="str">
        <f>IF(C103&lt;&gt;"",IF(VLOOKUP(C103,T_UO[#All],3,FALSE)="J",AF103+AG103,VLOOKUP(C103,T_UO[#All],4,FALSE)*G103),"")</f>
        <v/>
      </c>
      <c r="AF103" s="89" t="str">
        <f t="shared" si="40"/>
        <v/>
      </c>
      <c r="AG103" s="6"/>
      <c r="AH103" s="81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J103" s="46"/>
      <c r="CK103" s="46"/>
      <c r="CL103" s="46"/>
      <c r="CN103" s="46">
        <f t="shared" ca="1" si="47"/>
        <v>0</v>
      </c>
      <c r="CO103" s="46">
        <f t="shared" si="41"/>
        <v>0</v>
      </c>
      <c r="CP103" s="46"/>
      <c r="CQ103" s="46">
        <f t="shared" si="42"/>
        <v>0</v>
      </c>
      <c r="CR103" s="46"/>
      <c r="CS103" s="46">
        <f>IF(C103&lt;&gt;"",IF(VLOOKUP(C103,T_UO[#All],3,FALSE)="PTS",IF(ISBLANK(G103),1,0),IF(ISBLANK(G103),0,1)),0)</f>
        <v>0</v>
      </c>
      <c r="CT103" s="46">
        <f t="shared" si="48"/>
        <v>0</v>
      </c>
      <c r="CU103" s="46"/>
      <c r="CV103" s="46"/>
      <c r="CW103" s="46"/>
      <c r="CX103" s="46"/>
      <c r="CY103" s="46"/>
      <c r="CZ103" s="46"/>
      <c r="DA103" s="46"/>
      <c r="DB103" s="46">
        <f t="shared" si="49"/>
        <v>0</v>
      </c>
      <c r="DC103" s="46">
        <f t="shared" ca="1" si="43"/>
        <v>0</v>
      </c>
      <c r="DD103" s="46"/>
      <c r="DE103" s="46">
        <f t="shared" si="50"/>
        <v>0</v>
      </c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>
        <f t="array" ref="DS103">IF(MAX(IF($AI103:$CH103&lt;&gt;0,$AI$7:$CH$7))&gt;$S103,1,0)</f>
        <v>0</v>
      </c>
    </row>
    <row r="104" spans="1:123" x14ac:dyDescent="0.25">
      <c r="A104" s="78">
        <v>97</v>
      </c>
      <c r="B104" s="79" t="str">
        <f t="shared" si="44"/>
        <v>K_LE MUT_2023_097</v>
      </c>
      <c r="C104" s="2"/>
      <c r="D104" s="3"/>
      <c r="E104" s="3"/>
      <c r="F104" s="4"/>
      <c r="G104" s="4"/>
      <c r="H104" s="4"/>
      <c r="I104" s="3"/>
      <c r="J104" s="1"/>
      <c r="K104" s="7"/>
      <c r="L104" s="90"/>
      <c r="M104" s="5"/>
      <c r="N104" s="91"/>
      <c r="O104" s="92"/>
      <c r="P104" s="5"/>
      <c r="Q104" s="5"/>
      <c r="R104" s="8"/>
      <c r="S104" s="5"/>
      <c r="T104" s="93"/>
      <c r="U104" s="80"/>
      <c r="V104" s="82"/>
      <c r="W104" s="83"/>
      <c r="X104" s="84" t="str">
        <f t="shared" si="45"/>
        <v xml:space="preserve"> </v>
      </c>
      <c r="Y104" s="85" t="str">
        <f t="shared" si="38"/>
        <v/>
      </c>
      <c r="AA104" s="86" t="str">
        <f t="shared" ca="1" si="39"/>
        <v/>
      </c>
      <c r="AB104" s="121"/>
      <c r="AC104" s="87" t="str">
        <f t="shared" si="51"/>
        <v/>
      </c>
      <c r="AD104" s="88" t="str">
        <f t="shared" si="46"/>
        <v/>
      </c>
      <c r="AE104" s="89" t="str">
        <f>IF(C104&lt;&gt;"",IF(VLOOKUP(C104,T_UO[#All],3,FALSE)="J",AF104+AG104,VLOOKUP(C104,T_UO[#All],4,FALSE)*G104),"")</f>
        <v/>
      </c>
      <c r="AF104" s="89" t="str">
        <f t="shared" si="40"/>
        <v/>
      </c>
      <c r="AG104" s="6"/>
      <c r="AH104" s="81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J104" s="46"/>
      <c r="CK104" s="46"/>
      <c r="CL104" s="46"/>
      <c r="CN104" s="46">
        <f t="shared" ca="1" si="47"/>
        <v>0</v>
      </c>
      <c r="CO104" s="46">
        <f t="shared" si="41"/>
        <v>0</v>
      </c>
      <c r="CP104" s="46"/>
      <c r="CQ104" s="46">
        <f t="shared" si="42"/>
        <v>0</v>
      </c>
      <c r="CR104" s="46"/>
      <c r="CS104" s="46">
        <f>IF(C104&lt;&gt;"",IF(VLOOKUP(C104,T_UO[#All],3,FALSE)="PTS",IF(ISBLANK(G104),1,0),IF(ISBLANK(G104),0,1)),0)</f>
        <v>0</v>
      </c>
      <c r="CT104" s="46">
        <f t="shared" si="48"/>
        <v>0</v>
      </c>
      <c r="CU104" s="46"/>
      <c r="CV104" s="46"/>
      <c r="CW104" s="46"/>
      <c r="CX104" s="46"/>
      <c r="CY104" s="46"/>
      <c r="CZ104" s="46"/>
      <c r="DA104" s="46"/>
      <c r="DB104" s="46">
        <f t="shared" si="49"/>
        <v>0</v>
      </c>
      <c r="DC104" s="46">
        <f t="shared" ca="1" si="43"/>
        <v>0</v>
      </c>
      <c r="DD104" s="46"/>
      <c r="DE104" s="46">
        <f t="shared" si="50"/>
        <v>0</v>
      </c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>
        <f t="array" ref="DS104">IF(MAX(IF($AI104:$CH104&lt;&gt;0,$AI$7:$CH$7))&gt;$S104,1,0)</f>
        <v>0</v>
      </c>
    </row>
    <row r="105" spans="1:123" x14ac:dyDescent="0.25">
      <c r="A105" s="78">
        <v>98</v>
      </c>
      <c r="B105" s="79" t="str">
        <f t="shared" si="44"/>
        <v>K_LE MUT_2023_098</v>
      </c>
      <c r="C105" s="2"/>
      <c r="D105" s="3"/>
      <c r="E105" s="3"/>
      <c r="F105" s="4"/>
      <c r="G105" s="4"/>
      <c r="H105" s="4"/>
      <c r="I105" s="3"/>
      <c r="J105" s="1"/>
      <c r="K105" s="7"/>
      <c r="L105" s="90"/>
      <c r="M105" s="5"/>
      <c r="N105" s="91"/>
      <c r="O105" s="92"/>
      <c r="P105" s="5"/>
      <c r="Q105" s="5"/>
      <c r="R105" s="8"/>
      <c r="S105" s="5"/>
      <c r="T105" s="93"/>
      <c r="U105" s="80"/>
      <c r="V105" s="82"/>
      <c r="W105" s="83"/>
      <c r="X105" s="84" t="str">
        <f t="shared" si="45"/>
        <v xml:space="preserve"> </v>
      </c>
      <c r="Y105" s="85" t="str">
        <f t="shared" si="38"/>
        <v/>
      </c>
      <c r="AA105" s="86" t="str">
        <f t="shared" ca="1" si="39"/>
        <v/>
      </c>
      <c r="AB105" s="121"/>
      <c r="AC105" s="87" t="str">
        <f t="shared" si="51"/>
        <v/>
      </c>
      <c r="AD105" s="88" t="str">
        <f t="shared" si="46"/>
        <v/>
      </c>
      <c r="AE105" s="89" t="str">
        <f>IF(C105&lt;&gt;"",IF(VLOOKUP(C105,T_UO[#All],3,FALSE)="J",AF105+AG105,VLOOKUP(C105,T_UO[#All],4,FALSE)*G105),"")</f>
        <v/>
      </c>
      <c r="AF105" s="89" t="str">
        <f t="shared" si="40"/>
        <v/>
      </c>
      <c r="AG105" s="6"/>
      <c r="AH105" s="81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20"/>
      <c r="CJ105" s="46"/>
      <c r="CK105" s="46"/>
      <c r="CL105" s="46"/>
      <c r="CN105" s="46">
        <f t="shared" ca="1" si="47"/>
        <v>0</v>
      </c>
      <c r="CO105" s="46">
        <f t="shared" si="41"/>
        <v>0</v>
      </c>
      <c r="CP105" s="46"/>
      <c r="CQ105" s="46">
        <f t="shared" si="42"/>
        <v>0</v>
      </c>
      <c r="CR105" s="46"/>
      <c r="CS105" s="46">
        <f>IF(C105&lt;&gt;"",IF(VLOOKUP(C105,T_UO[#All],3,FALSE)="PTS",IF(ISBLANK(G105),1,0),IF(ISBLANK(G105),0,1)),0)</f>
        <v>0</v>
      </c>
      <c r="CT105" s="46">
        <f t="shared" si="48"/>
        <v>0</v>
      </c>
      <c r="CU105" s="46"/>
      <c r="CV105" s="46"/>
      <c r="CW105" s="46"/>
      <c r="CX105" s="46"/>
      <c r="CY105" s="46"/>
      <c r="CZ105" s="46"/>
      <c r="DA105" s="46"/>
      <c r="DB105" s="46">
        <f t="shared" si="49"/>
        <v>0</v>
      </c>
      <c r="DC105" s="46">
        <f t="shared" ca="1" si="43"/>
        <v>0</v>
      </c>
      <c r="DD105" s="46"/>
      <c r="DE105" s="46">
        <f t="shared" si="50"/>
        <v>0</v>
      </c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>
        <f t="array" ref="DS105">IF(MAX(IF($AI105:$CH105&lt;&gt;0,$AI$7:$CH$7))&gt;$S105,1,0)</f>
        <v>0</v>
      </c>
    </row>
    <row r="106" spans="1:123" x14ac:dyDescent="0.25">
      <c r="A106" s="78">
        <v>99</v>
      </c>
      <c r="B106" s="79" t="str">
        <f t="shared" si="44"/>
        <v>K_LE MUT_2023_099</v>
      </c>
      <c r="C106" s="2"/>
      <c r="D106" s="3"/>
      <c r="E106" s="3"/>
      <c r="F106" s="4"/>
      <c r="G106" s="4"/>
      <c r="H106" s="4"/>
      <c r="I106" s="3"/>
      <c r="J106" s="1"/>
      <c r="K106" s="7"/>
      <c r="L106" s="90"/>
      <c r="M106" s="5"/>
      <c r="N106" s="91"/>
      <c r="O106" s="92"/>
      <c r="P106" s="5"/>
      <c r="Q106" s="5"/>
      <c r="R106" s="8"/>
      <c r="S106" s="5"/>
      <c r="T106" s="93"/>
      <c r="U106" s="80"/>
      <c r="V106" s="82"/>
      <c r="W106" s="83"/>
      <c r="X106" s="84" t="str">
        <f t="shared" si="45"/>
        <v xml:space="preserve"> </v>
      </c>
      <c r="Y106" s="85" t="str">
        <f t="shared" si="38"/>
        <v/>
      </c>
      <c r="AA106" s="86" t="str">
        <f t="shared" ca="1" si="39"/>
        <v/>
      </c>
      <c r="AB106" s="121"/>
      <c r="AC106" s="87" t="str">
        <f t="shared" si="51"/>
        <v/>
      </c>
      <c r="AD106" s="88" t="str">
        <f t="shared" si="46"/>
        <v/>
      </c>
      <c r="AE106" s="89" t="str">
        <f>IF(C106&lt;&gt;"",IF(VLOOKUP(C106,T_UO[#All],3,FALSE)="J",AF106+AG106,VLOOKUP(C106,T_UO[#All],4,FALSE)*G106),"")</f>
        <v/>
      </c>
      <c r="AF106" s="89" t="str">
        <f t="shared" si="40"/>
        <v/>
      </c>
      <c r="AG106" s="6"/>
      <c r="AH106" s="81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20"/>
      <c r="CJ106" s="46"/>
      <c r="CK106" s="46"/>
      <c r="CL106" s="46"/>
      <c r="CN106" s="46">
        <f t="shared" ca="1" si="47"/>
        <v>0</v>
      </c>
      <c r="CO106" s="46">
        <f t="shared" si="41"/>
        <v>0</v>
      </c>
      <c r="CP106" s="46"/>
      <c r="CQ106" s="46">
        <f t="shared" si="42"/>
        <v>0</v>
      </c>
      <c r="CR106" s="46"/>
      <c r="CS106" s="46">
        <f>IF(C106&lt;&gt;"",IF(VLOOKUP(C106,T_UO[#All],3,FALSE)="PTS",IF(ISBLANK(G106),1,0),IF(ISBLANK(G106),0,1)),0)</f>
        <v>0</v>
      </c>
      <c r="CT106" s="46">
        <f t="shared" si="48"/>
        <v>0</v>
      </c>
      <c r="CU106" s="46"/>
      <c r="CV106" s="46"/>
      <c r="CW106" s="46"/>
      <c r="CX106" s="46"/>
      <c r="CY106" s="46"/>
      <c r="CZ106" s="46"/>
      <c r="DA106" s="46"/>
      <c r="DB106" s="46">
        <f t="shared" si="49"/>
        <v>0</v>
      </c>
      <c r="DC106" s="46">
        <f t="shared" ca="1" si="43"/>
        <v>0</v>
      </c>
      <c r="DD106" s="46"/>
      <c r="DE106" s="46">
        <f t="shared" si="50"/>
        <v>0</v>
      </c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>
        <f t="array" ref="DS106">IF(MAX(IF($AI106:$CH106&lt;&gt;0,$AI$7:$CH$7))&gt;$S106,1,0)</f>
        <v>0</v>
      </c>
    </row>
    <row r="107" spans="1:123" x14ac:dyDescent="0.25">
      <c r="A107" s="78">
        <v>100</v>
      </c>
      <c r="B107" s="79" t="str">
        <f t="shared" si="44"/>
        <v>K_LE MUT_2023_100</v>
      </c>
      <c r="C107" s="2"/>
      <c r="D107" s="3"/>
      <c r="E107" s="3"/>
      <c r="F107" s="4"/>
      <c r="G107" s="4"/>
      <c r="H107" s="4"/>
      <c r="I107" s="3"/>
      <c r="J107" s="1"/>
      <c r="K107" s="7"/>
      <c r="L107" s="90"/>
      <c r="M107" s="5"/>
      <c r="N107" s="91"/>
      <c r="O107" s="92"/>
      <c r="P107" s="5"/>
      <c r="Q107" s="5"/>
      <c r="R107" s="8"/>
      <c r="S107" s="5"/>
      <c r="T107" s="93"/>
      <c r="U107" s="80"/>
      <c r="V107" s="82"/>
      <c r="W107" s="83"/>
      <c r="X107" s="84" t="str">
        <f t="shared" si="45"/>
        <v xml:space="preserve"> </v>
      </c>
      <c r="Y107" s="85" t="str">
        <f t="shared" si="38"/>
        <v/>
      </c>
      <c r="AA107" s="86" t="str">
        <f t="shared" ca="1" si="39"/>
        <v/>
      </c>
      <c r="AB107" s="121"/>
      <c r="AC107" s="87" t="str">
        <f t="shared" si="51"/>
        <v/>
      </c>
      <c r="AD107" s="88" t="str">
        <f t="shared" si="46"/>
        <v/>
      </c>
      <c r="AE107" s="89" t="str">
        <f>IF(C107&lt;&gt;"",IF(VLOOKUP(C107,T_UO[#All],3,FALSE)="J",AF107+AG107,VLOOKUP(C107,T_UO[#All],4,FALSE)*G107),"")</f>
        <v/>
      </c>
      <c r="AF107" s="89" t="str">
        <f t="shared" si="40"/>
        <v/>
      </c>
      <c r="AG107" s="6"/>
      <c r="AH107" s="81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20"/>
      <c r="CJ107" s="46"/>
      <c r="CK107" s="46"/>
      <c r="CL107" s="46"/>
      <c r="CN107" s="46">
        <f t="shared" ca="1" si="47"/>
        <v>0</v>
      </c>
      <c r="CO107" s="46">
        <f t="shared" si="41"/>
        <v>0</v>
      </c>
      <c r="CP107" s="46"/>
      <c r="CQ107" s="46">
        <f t="shared" si="42"/>
        <v>0</v>
      </c>
      <c r="CR107" s="46"/>
      <c r="CS107" s="46">
        <f>IF(C107&lt;&gt;"",IF(VLOOKUP(C107,T_UO[#All],3,FALSE)="PTS",IF(ISBLANK(G107),1,0),IF(ISBLANK(G107),0,1)),0)</f>
        <v>0</v>
      </c>
      <c r="CT107" s="46">
        <f t="shared" si="48"/>
        <v>0</v>
      </c>
      <c r="CU107" s="46"/>
      <c r="CV107" s="46"/>
      <c r="CW107" s="46"/>
      <c r="CX107" s="46"/>
      <c r="CY107" s="46"/>
      <c r="CZ107" s="46"/>
      <c r="DA107" s="46"/>
      <c r="DB107" s="46">
        <f t="shared" si="49"/>
        <v>0</v>
      </c>
      <c r="DC107" s="46">
        <f t="shared" ca="1" si="43"/>
        <v>0</v>
      </c>
      <c r="DD107" s="46"/>
      <c r="DE107" s="46">
        <f t="shared" si="50"/>
        <v>0</v>
      </c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>
        <f t="array" ref="DS107">IF(MAX(IF($AI107:$CH107&lt;&gt;0,$AI$7:$CH$7))&gt;$S107,1,0)</f>
        <v>0</v>
      </c>
    </row>
    <row r="108" spans="1:123" x14ac:dyDescent="0.25">
      <c r="A108" s="78">
        <v>101</v>
      </c>
      <c r="B108" s="79" t="str">
        <f t="shared" si="44"/>
        <v>K_LE MUT_2023_101</v>
      </c>
      <c r="C108" s="2"/>
      <c r="D108" s="3"/>
      <c r="E108" s="3"/>
      <c r="F108" s="4"/>
      <c r="G108" s="4"/>
      <c r="H108" s="4"/>
      <c r="I108" s="3"/>
      <c r="J108" s="1"/>
      <c r="K108" s="7"/>
      <c r="L108" s="90"/>
      <c r="M108" s="5"/>
      <c r="N108" s="91"/>
      <c r="O108" s="92"/>
      <c r="P108" s="5"/>
      <c r="Q108" s="5"/>
      <c r="R108" s="8"/>
      <c r="S108" s="5"/>
      <c r="T108" s="93"/>
      <c r="U108" s="80"/>
      <c r="V108" s="82"/>
      <c r="W108" s="83"/>
      <c r="X108" s="84" t="str">
        <f t="shared" si="45"/>
        <v xml:space="preserve"> </v>
      </c>
      <c r="Y108" s="85" t="str">
        <f t="shared" si="38"/>
        <v/>
      </c>
      <c r="AA108" s="86" t="str">
        <f t="shared" ca="1" si="39"/>
        <v/>
      </c>
      <c r="AB108" s="121"/>
      <c r="AC108" s="87" t="str">
        <f t="shared" si="51"/>
        <v/>
      </c>
      <c r="AD108" s="88" t="str">
        <f t="shared" si="46"/>
        <v/>
      </c>
      <c r="AE108" s="89" t="str">
        <f>IF(C108&lt;&gt;"",IF(VLOOKUP(C108,T_UO[#All],3,FALSE)="J",AF108+AG108,VLOOKUP(C108,T_UO[#All],4,FALSE)*G108),"")</f>
        <v/>
      </c>
      <c r="AF108" s="89" t="str">
        <f t="shared" si="40"/>
        <v/>
      </c>
      <c r="AG108" s="6"/>
      <c r="AH108" s="81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20"/>
      <c r="CJ108" s="46"/>
      <c r="CK108" s="46"/>
      <c r="CL108" s="46"/>
      <c r="CN108" s="46">
        <f t="shared" ca="1" si="47"/>
        <v>0</v>
      </c>
      <c r="CO108" s="46">
        <f t="shared" si="41"/>
        <v>0</v>
      </c>
      <c r="CP108" s="46"/>
      <c r="CQ108" s="46">
        <f t="shared" si="42"/>
        <v>0</v>
      </c>
      <c r="CR108" s="46"/>
      <c r="CS108" s="46">
        <f>IF(C108&lt;&gt;"",IF(VLOOKUP(C108,T_UO[#All],3,FALSE)="PTS",IF(ISBLANK(G108),1,0),IF(ISBLANK(G108),0,1)),0)</f>
        <v>0</v>
      </c>
      <c r="CT108" s="46">
        <f t="shared" si="48"/>
        <v>0</v>
      </c>
      <c r="CU108" s="46"/>
      <c r="CV108" s="46"/>
      <c r="CW108" s="46"/>
      <c r="CX108" s="46"/>
      <c r="CY108" s="46"/>
      <c r="CZ108" s="46"/>
      <c r="DA108" s="46"/>
      <c r="DB108" s="46">
        <f t="shared" si="49"/>
        <v>0</v>
      </c>
      <c r="DC108" s="46">
        <f t="shared" ca="1" si="43"/>
        <v>0</v>
      </c>
      <c r="DD108" s="46"/>
      <c r="DE108" s="46">
        <f t="shared" si="50"/>
        <v>0</v>
      </c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>
        <f t="array" ref="DS108">IF(MAX(IF($AI108:$CH108&lt;&gt;0,$AI$7:$CH$7))&gt;$S108,1,0)</f>
        <v>0</v>
      </c>
    </row>
    <row r="109" spans="1:123" x14ac:dyDescent="0.25">
      <c r="A109" s="78">
        <v>102</v>
      </c>
      <c r="B109" s="79" t="str">
        <f t="shared" si="44"/>
        <v>K_LE MUT_2023_102</v>
      </c>
      <c r="C109" s="2"/>
      <c r="D109" s="3"/>
      <c r="E109" s="3"/>
      <c r="F109" s="4"/>
      <c r="G109" s="4"/>
      <c r="H109" s="4"/>
      <c r="I109" s="3"/>
      <c r="J109" s="1"/>
      <c r="K109" s="7"/>
      <c r="L109" s="90"/>
      <c r="M109" s="5"/>
      <c r="N109" s="91"/>
      <c r="O109" s="92"/>
      <c r="P109" s="5"/>
      <c r="Q109" s="5"/>
      <c r="R109" s="8"/>
      <c r="S109" s="5"/>
      <c r="T109" s="93"/>
      <c r="U109" s="80"/>
      <c r="V109" s="82"/>
      <c r="W109" s="83"/>
      <c r="X109" s="84" t="str">
        <f t="shared" si="45"/>
        <v xml:space="preserve"> </v>
      </c>
      <c r="Y109" s="85" t="str">
        <f t="shared" si="38"/>
        <v/>
      </c>
      <c r="AA109" s="86" t="str">
        <f t="shared" ca="1" si="39"/>
        <v/>
      </c>
      <c r="AB109" s="121"/>
      <c r="AC109" s="87" t="str">
        <f t="shared" si="51"/>
        <v/>
      </c>
      <c r="AD109" s="88" t="str">
        <f t="shared" si="46"/>
        <v/>
      </c>
      <c r="AE109" s="89" t="str">
        <f>IF(C109&lt;&gt;"",IF(VLOOKUP(C109,T_UO[#All],3,FALSE)="J",AF109+AG109,VLOOKUP(C109,T_UO[#All],4,FALSE)*G109),"")</f>
        <v/>
      </c>
      <c r="AF109" s="89" t="str">
        <f t="shared" si="40"/>
        <v/>
      </c>
      <c r="AG109" s="6"/>
      <c r="AH109" s="81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20"/>
      <c r="CJ109" s="46"/>
      <c r="CK109" s="46"/>
      <c r="CL109" s="46"/>
      <c r="CN109" s="46">
        <f t="shared" ca="1" si="47"/>
        <v>0</v>
      </c>
      <c r="CO109" s="46">
        <f t="shared" si="41"/>
        <v>0</v>
      </c>
      <c r="CP109" s="46"/>
      <c r="CQ109" s="46">
        <f t="shared" si="42"/>
        <v>0</v>
      </c>
      <c r="CR109" s="46"/>
      <c r="CS109" s="46">
        <f>IF(C109&lt;&gt;"",IF(VLOOKUP(C109,T_UO[#All],3,FALSE)="PTS",IF(ISBLANK(G109),1,0),IF(ISBLANK(G109),0,1)),0)</f>
        <v>0</v>
      </c>
      <c r="CT109" s="46">
        <f t="shared" si="48"/>
        <v>0</v>
      </c>
      <c r="CU109" s="46"/>
      <c r="CV109" s="46"/>
      <c r="CW109" s="46"/>
      <c r="CX109" s="46"/>
      <c r="CY109" s="46"/>
      <c r="CZ109" s="46"/>
      <c r="DA109" s="46"/>
      <c r="DB109" s="46">
        <f t="shared" si="49"/>
        <v>0</v>
      </c>
      <c r="DC109" s="46">
        <f t="shared" ca="1" si="43"/>
        <v>0</v>
      </c>
      <c r="DD109" s="46"/>
      <c r="DE109" s="46">
        <f t="shared" si="50"/>
        <v>0</v>
      </c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>
        <f t="array" ref="DS109">IF(MAX(IF($AI109:$CH109&lt;&gt;0,$AI$7:$CH$7))&gt;$S109,1,0)</f>
        <v>0</v>
      </c>
    </row>
    <row r="110" spans="1:123" x14ac:dyDescent="0.25">
      <c r="A110" s="78">
        <v>103</v>
      </c>
      <c r="B110" s="79" t="str">
        <f t="shared" si="44"/>
        <v>K_LE MUT_2023_103</v>
      </c>
      <c r="C110" s="2"/>
      <c r="D110" s="3"/>
      <c r="E110" s="3"/>
      <c r="F110" s="4"/>
      <c r="G110" s="4"/>
      <c r="H110" s="4"/>
      <c r="I110" s="3"/>
      <c r="J110" s="1"/>
      <c r="K110" s="7"/>
      <c r="L110" s="90"/>
      <c r="M110" s="5"/>
      <c r="N110" s="91"/>
      <c r="O110" s="92"/>
      <c r="P110" s="5"/>
      <c r="Q110" s="5"/>
      <c r="R110" s="8"/>
      <c r="S110" s="5"/>
      <c r="T110" s="93"/>
      <c r="U110" s="80"/>
      <c r="V110" s="82"/>
      <c r="W110" s="83"/>
      <c r="X110" s="84" t="str">
        <f t="shared" si="45"/>
        <v xml:space="preserve"> </v>
      </c>
      <c r="Y110" s="85" t="str">
        <f t="shared" si="38"/>
        <v/>
      </c>
      <c r="AA110" s="86" t="str">
        <f t="shared" ca="1" si="39"/>
        <v/>
      </c>
      <c r="AB110" s="121"/>
      <c r="AC110" s="87" t="str">
        <f t="shared" si="51"/>
        <v/>
      </c>
      <c r="AD110" s="88" t="str">
        <f t="shared" si="46"/>
        <v/>
      </c>
      <c r="AE110" s="89" t="str">
        <f>IF(C110&lt;&gt;"",IF(VLOOKUP(C110,T_UO[#All],3,FALSE)="J",AF110+AG110,VLOOKUP(C110,T_UO[#All],4,FALSE)*G110),"")</f>
        <v/>
      </c>
      <c r="AF110" s="89" t="str">
        <f t="shared" si="40"/>
        <v/>
      </c>
      <c r="AG110" s="6"/>
      <c r="AH110" s="81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20"/>
      <c r="CJ110" s="46"/>
      <c r="CK110" s="46"/>
      <c r="CL110" s="46"/>
      <c r="CN110" s="46">
        <f t="shared" ca="1" si="47"/>
        <v>0</v>
      </c>
      <c r="CO110" s="46">
        <f t="shared" si="41"/>
        <v>0</v>
      </c>
      <c r="CP110" s="46"/>
      <c r="CQ110" s="46">
        <f t="shared" si="42"/>
        <v>0</v>
      </c>
      <c r="CR110" s="46"/>
      <c r="CS110" s="46">
        <f>IF(C110&lt;&gt;"",IF(VLOOKUP(C110,T_UO[#All],3,FALSE)="PTS",IF(ISBLANK(G110),1,0),IF(ISBLANK(G110),0,1)),0)</f>
        <v>0</v>
      </c>
      <c r="CT110" s="46">
        <f t="shared" si="48"/>
        <v>0</v>
      </c>
      <c r="CU110" s="46"/>
      <c r="CV110" s="46"/>
      <c r="CW110" s="46"/>
      <c r="CX110" s="46"/>
      <c r="CY110" s="46"/>
      <c r="CZ110" s="46"/>
      <c r="DA110" s="46"/>
      <c r="DB110" s="46">
        <f t="shared" si="49"/>
        <v>0</v>
      </c>
      <c r="DC110" s="46">
        <f t="shared" ca="1" si="43"/>
        <v>0</v>
      </c>
      <c r="DD110" s="46"/>
      <c r="DE110" s="46">
        <f t="shared" si="50"/>
        <v>0</v>
      </c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>
        <f t="array" ref="DS110">IF(MAX(IF($AI110:$CH110&lt;&gt;0,$AI$7:$CH$7))&gt;$S110,1,0)</f>
        <v>0</v>
      </c>
    </row>
    <row r="111" spans="1:123" x14ac:dyDescent="0.25">
      <c r="A111" s="78">
        <v>104</v>
      </c>
      <c r="B111" s="79" t="str">
        <f t="shared" si="44"/>
        <v>K_LE MUT_2023_104</v>
      </c>
      <c r="C111" s="2"/>
      <c r="D111" s="3"/>
      <c r="E111" s="3"/>
      <c r="F111" s="4"/>
      <c r="G111" s="4"/>
      <c r="H111" s="4"/>
      <c r="I111" s="3"/>
      <c r="J111" s="1"/>
      <c r="K111" s="7"/>
      <c r="L111" s="90"/>
      <c r="M111" s="5"/>
      <c r="N111" s="91"/>
      <c r="O111" s="92"/>
      <c r="P111" s="5"/>
      <c r="Q111" s="5"/>
      <c r="R111" s="8"/>
      <c r="S111" s="5"/>
      <c r="T111" s="93"/>
      <c r="U111" s="80"/>
      <c r="V111" s="82"/>
      <c r="W111" s="83"/>
      <c r="X111" s="84" t="str">
        <f t="shared" si="45"/>
        <v xml:space="preserve"> </v>
      </c>
      <c r="Y111" s="85" t="str">
        <f t="shared" si="38"/>
        <v/>
      </c>
      <c r="AA111" s="86" t="str">
        <f t="shared" ca="1" si="39"/>
        <v/>
      </c>
      <c r="AB111" s="121"/>
      <c r="AC111" s="87" t="str">
        <f t="shared" si="51"/>
        <v/>
      </c>
      <c r="AD111" s="88" t="str">
        <f t="shared" si="46"/>
        <v/>
      </c>
      <c r="AE111" s="89" t="str">
        <f>IF(C111&lt;&gt;"",IF(VLOOKUP(C111,T_UO[#All],3,FALSE)="J",AF111+AG111,VLOOKUP(C111,T_UO[#All],4,FALSE)*G111),"")</f>
        <v/>
      </c>
      <c r="AF111" s="89" t="str">
        <f t="shared" si="40"/>
        <v/>
      </c>
      <c r="AG111" s="6"/>
      <c r="AH111" s="81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20"/>
      <c r="CJ111" s="46"/>
      <c r="CK111" s="46"/>
      <c r="CL111" s="46"/>
      <c r="CN111" s="46">
        <f t="shared" ca="1" si="47"/>
        <v>0</v>
      </c>
      <c r="CO111" s="46">
        <f t="shared" si="41"/>
        <v>0</v>
      </c>
      <c r="CP111" s="46"/>
      <c r="CQ111" s="46">
        <f t="shared" si="42"/>
        <v>0</v>
      </c>
      <c r="CR111" s="46"/>
      <c r="CS111" s="46">
        <f>IF(C111&lt;&gt;"",IF(VLOOKUP(C111,T_UO[#All],3,FALSE)="PTS",IF(ISBLANK(G111),1,0),IF(ISBLANK(G111),0,1)),0)</f>
        <v>0</v>
      </c>
      <c r="CT111" s="46">
        <f t="shared" si="48"/>
        <v>0</v>
      </c>
      <c r="CU111" s="46"/>
      <c r="CV111" s="46"/>
      <c r="CW111" s="46"/>
      <c r="CX111" s="46"/>
      <c r="CY111" s="46"/>
      <c r="CZ111" s="46"/>
      <c r="DA111" s="46"/>
      <c r="DB111" s="46">
        <f t="shared" si="49"/>
        <v>0</v>
      </c>
      <c r="DC111" s="46">
        <f t="shared" ca="1" si="43"/>
        <v>0</v>
      </c>
      <c r="DD111" s="46"/>
      <c r="DE111" s="46">
        <f t="shared" si="50"/>
        <v>0</v>
      </c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>
        <f t="array" ref="DS111">IF(MAX(IF($AI111:$CH111&lt;&gt;0,$AI$7:$CH$7))&gt;$S111,1,0)</f>
        <v>0</v>
      </c>
    </row>
    <row r="112" spans="1:123" x14ac:dyDescent="0.25">
      <c r="A112" s="78">
        <v>105</v>
      </c>
      <c r="B112" s="79" t="str">
        <f t="shared" si="44"/>
        <v>K_LE MUT_2023_105</v>
      </c>
      <c r="C112" s="2"/>
      <c r="D112" s="3"/>
      <c r="E112" s="3"/>
      <c r="F112" s="4"/>
      <c r="G112" s="4"/>
      <c r="H112" s="4"/>
      <c r="I112" s="3"/>
      <c r="J112" s="1"/>
      <c r="K112" s="7"/>
      <c r="L112" s="90"/>
      <c r="M112" s="5"/>
      <c r="N112" s="91"/>
      <c r="O112" s="92"/>
      <c r="P112" s="5"/>
      <c r="Q112" s="5"/>
      <c r="R112" s="8"/>
      <c r="S112" s="5"/>
      <c r="T112" s="93"/>
      <c r="U112" s="80"/>
      <c r="V112" s="82"/>
      <c r="W112" s="83"/>
      <c r="X112" s="84" t="str">
        <f t="shared" si="45"/>
        <v xml:space="preserve"> </v>
      </c>
      <c r="Y112" s="85" t="str">
        <f t="shared" si="38"/>
        <v/>
      </c>
      <c r="AA112" s="86" t="str">
        <f t="shared" ca="1" si="39"/>
        <v/>
      </c>
      <c r="AB112" s="121"/>
      <c r="AC112" s="87" t="str">
        <f t="shared" si="51"/>
        <v/>
      </c>
      <c r="AD112" s="88" t="str">
        <f t="shared" si="46"/>
        <v/>
      </c>
      <c r="AE112" s="89" t="str">
        <f>IF(C112&lt;&gt;"",IF(VLOOKUP(C112,T_UO[#All],3,FALSE)="J",AF112+AG112,VLOOKUP(C112,T_UO[#All],4,FALSE)*G112),"")</f>
        <v/>
      </c>
      <c r="AF112" s="89" t="str">
        <f t="shared" si="40"/>
        <v/>
      </c>
      <c r="AG112" s="6"/>
      <c r="AH112" s="81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20"/>
      <c r="CJ112" s="46"/>
      <c r="CK112" s="46"/>
      <c r="CL112" s="46"/>
      <c r="CN112" s="46">
        <f t="shared" ca="1" si="47"/>
        <v>0</v>
      </c>
      <c r="CO112" s="46">
        <f t="shared" si="41"/>
        <v>0</v>
      </c>
      <c r="CP112" s="46"/>
      <c r="CQ112" s="46">
        <f t="shared" si="42"/>
        <v>0</v>
      </c>
      <c r="CR112" s="46"/>
      <c r="CS112" s="46">
        <f>IF(C112&lt;&gt;"",IF(VLOOKUP(C112,T_UO[#All],3,FALSE)="PTS",IF(ISBLANK(G112),1,0),IF(ISBLANK(G112),0,1)),0)</f>
        <v>0</v>
      </c>
      <c r="CT112" s="46">
        <f t="shared" si="48"/>
        <v>0</v>
      </c>
      <c r="CU112" s="46"/>
      <c r="CV112" s="46"/>
      <c r="CW112" s="46"/>
      <c r="CX112" s="46"/>
      <c r="CY112" s="46"/>
      <c r="CZ112" s="46"/>
      <c r="DA112" s="46"/>
      <c r="DB112" s="46">
        <f t="shared" si="49"/>
        <v>0</v>
      </c>
      <c r="DC112" s="46">
        <f t="shared" ca="1" si="43"/>
        <v>0</v>
      </c>
      <c r="DD112" s="46"/>
      <c r="DE112" s="46">
        <f t="shared" si="50"/>
        <v>0</v>
      </c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>
        <f t="array" ref="DS112">IF(MAX(IF($AI112:$CH112&lt;&gt;0,$AI$7:$CH$7))&gt;$S112,1,0)</f>
        <v>0</v>
      </c>
    </row>
    <row r="113" spans="1:123" x14ac:dyDescent="0.25">
      <c r="A113" s="78">
        <v>106</v>
      </c>
      <c r="B113" s="79" t="str">
        <f t="shared" si="44"/>
        <v>K_LE MUT_2023_106</v>
      </c>
      <c r="C113" s="2"/>
      <c r="D113" s="3"/>
      <c r="E113" s="3"/>
      <c r="F113" s="4"/>
      <c r="G113" s="4"/>
      <c r="H113" s="4"/>
      <c r="I113" s="3"/>
      <c r="J113" s="1"/>
      <c r="K113" s="7"/>
      <c r="L113" s="90"/>
      <c r="M113" s="5"/>
      <c r="N113" s="91"/>
      <c r="O113" s="92"/>
      <c r="P113" s="5"/>
      <c r="Q113" s="5"/>
      <c r="R113" s="8"/>
      <c r="S113" s="5"/>
      <c r="T113" s="93"/>
      <c r="U113" s="80"/>
      <c r="V113" s="82"/>
      <c r="W113" s="83"/>
      <c r="X113" s="84" t="str">
        <f t="shared" si="45"/>
        <v xml:space="preserve"> </v>
      </c>
      <c r="Y113" s="85" t="str">
        <f t="shared" si="38"/>
        <v/>
      </c>
      <c r="AA113" s="86" t="str">
        <f t="shared" ca="1" si="39"/>
        <v/>
      </c>
      <c r="AB113" s="121"/>
      <c r="AC113" s="87" t="str">
        <f t="shared" si="51"/>
        <v/>
      </c>
      <c r="AD113" s="88" t="str">
        <f t="shared" si="46"/>
        <v/>
      </c>
      <c r="AE113" s="89" t="str">
        <f>IF(C113&lt;&gt;"",IF(VLOOKUP(C113,T_UO[#All],3,FALSE)="J",AF113+AG113,VLOOKUP(C113,T_UO[#All],4,FALSE)*G113),"")</f>
        <v/>
      </c>
      <c r="AF113" s="89" t="str">
        <f t="shared" si="40"/>
        <v/>
      </c>
      <c r="AG113" s="6"/>
      <c r="AH113" s="81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20"/>
      <c r="CJ113" s="46"/>
      <c r="CK113" s="46"/>
      <c r="CL113" s="46"/>
      <c r="CN113" s="46">
        <f t="shared" ca="1" si="47"/>
        <v>0</v>
      </c>
      <c r="CO113" s="46">
        <f t="shared" si="41"/>
        <v>0</v>
      </c>
      <c r="CP113" s="46"/>
      <c r="CQ113" s="46">
        <f t="shared" si="42"/>
        <v>0</v>
      </c>
      <c r="CR113" s="46"/>
      <c r="CS113" s="46">
        <f>IF(C113&lt;&gt;"",IF(VLOOKUP(C113,T_UO[#All],3,FALSE)="PTS",IF(ISBLANK(G113),1,0),IF(ISBLANK(G113),0,1)),0)</f>
        <v>0</v>
      </c>
      <c r="CT113" s="46">
        <f t="shared" si="48"/>
        <v>0</v>
      </c>
      <c r="CU113" s="46"/>
      <c r="CV113" s="46"/>
      <c r="CW113" s="46"/>
      <c r="CX113" s="46"/>
      <c r="CY113" s="46"/>
      <c r="CZ113" s="46"/>
      <c r="DA113" s="46"/>
      <c r="DB113" s="46">
        <f t="shared" si="49"/>
        <v>0</v>
      </c>
      <c r="DC113" s="46">
        <f t="shared" ca="1" si="43"/>
        <v>0</v>
      </c>
      <c r="DD113" s="46"/>
      <c r="DE113" s="46">
        <f t="shared" si="50"/>
        <v>0</v>
      </c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>
        <f t="array" ref="DS113">IF(MAX(IF($AI113:$CH113&lt;&gt;0,$AI$7:$CH$7))&gt;$S113,1,0)</f>
        <v>0</v>
      </c>
    </row>
    <row r="114" spans="1:123" x14ac:dyDescent="0.25">
      <c r="A114" s="78">
        <v>107</v>
      </c>
      <c r="B114" s="79" t="str">
        <f t="shared" si="44"/>
        <v>K_LE MUT_2023_107</v>
      </c>
      <c r="C114" s="2"/>
      <c r="D114" s="3"/>
      <c r="E114" s="3"/>
      <c r="F114" s="4"/>
      <c r="G114" s="4"/>
      <c r="H114" s="4"/>
      <c r="I114" s="3"/>
      <c r="J114" s="1"/>
      <c r="K114" s="7"/>
      <c r="L114" s="90"/>
      <c r="M114" s="5"/>
      <c r="N114" s="91"/>
      <c r="O114" s="92"/>
      <c r="P114" s="5"/>
      <c r="Q114" s="5"/>
      <c r="R114" s="8"/>
      <c r="S114" s="5"/>
      <c r="T114" s="93"/>
      <c r="U114" s="80"/>
      <c r="V114" s="82"/>
      <c r="W114" s="83"/>
      <c r="X114" s="84" t="str">
        <f t="shared" si="45"/>
        <v xml:space="preserve"> </v>
      </c>
      <c r="Y114" s="85" t="str">
        <f t="shared" si="38"/>
        <v/>
      </c>
      <c r="AA114" s="86" t="str">
        <f t="shared" ca="1" si="39"/>
        <v/>
      </c>
      <c r="AB114" s="121"/>
      <c r="AC114" s="87" t="str">
        <f t="shared" si="51"/>
        <v/>
      </c>
      <c r="AD114" s="88" t="str">
        <f t="shared" si="46"/>
        <v/>
      </c>
      <c r="AE114" s="89" t="str">
        <f>IF(C114&lt;&gt;"",IF(VLOOKUP(C114,T_UO[#All],3,FALSE)="J",AF114+AG114,VLOOKUP(C114,T_UO[#All],4,FALSE)*G114),"")</f>
        <v/>
      </c>
      <c r="AF114" s="89" t="str">
        <f t="shared" si="40"/>
        <v/>
      </c>
      <c r="AG114" s="6"/>
      <c r="AH114" s="81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20"/>
      <c r="CJ114" s="46"/>
      <c r="CK114" s="46"/>
      <c r="CL114" s="46"/>
      <c r="CN114" s="46">
        <f t="shared" ca="1" si="47"/>
        <v>0</v>
      </c>
      <c r="CO114" s="46">
        <f t="shared" si="41"/>
        <v>0</v>
      </c>
      <c r="CP114" s="46"/>
      <c r="CQ114" s="46">
        <f t="shared" si="42"/>
        <v>0</v>
      </c>
      <c r="CR114" s="46"/>
      <c r="CS114" s="46">
        <f>IF(C114&lt;&gt;"",IF(VLOOKUP(C114,T_UO[#All],3,FALSE)="PTS",IF(ISBLANK(G114),1,0),IF(ISBLANK(G114),0,1)),0)</f>
        <v>0</v>
      </c>
      <c r="CT114" s="46">
        <f t="shared" si="48"/>
        <v>0</v>
      </c>
      <c r="CU114" s="46"/>
      <c r="CV114" s="46"/>
      <c r="CW114" s="46"/>
      <c r="CX114" s="46"/>
      <c r="CY114" s="46"/>
      <c r="CZ114" s="46"/>
      <c r="DA114" s="46"/>
      <c r="DB114" s="46">
        <f t="shared" si="49"/>
        <v>0</v>
      </c>
      <c r="DC114" s="46">
        <f t="shared" ca="1" si="43"/>
        <v>0</v>
      </c>
      <c r="DD114" s="46"/>
      <c r="DE114" s="46">
        <f t="shared" si="50"/>
        <v>0</v>
      </c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>
        <f t="array" ref="DS114">IF(MAX(IF($AI114:$CH114&lt;&gt;0,$AI$7:$CH$7))&gt;$S114,1,0)</f>
        <v>0</v>
      </c>
    </row>
    <row r="115" spans="1:123" x14ac:dyDescent="0.25">
      <c r="A115" s="78">
        <v>108</v>
      </c>
      <c r="B115" s="79" t="str">
        <f t="shared" si="44"/>
        <v>K_LE MUT_2023_108</v>
      </c>
      <c r="C115" s="2"/>
      <c r="D115" s="3"/>
      <c r="E115" s="3"/>
      <c r="F115" s="4"/>
      <c r="G115" s="4"/>
      <c r="H115" s="4"/>
      <c r="I115" s="3"/>
      <c r="J115" s="1"/>
      <c r="K115" s="7"/>
      <c r="L115" s="90"/>
      <c r="M115" s="5"/>
      <c r="N115" s="91"/>
      <c r="O115" s="92"/>
      <c r="P115" s="5"/>
      <c r="Q115" s="5"/>
      <c r="R115" s="8"/>
      <c r="S115" s="5"/>
      <c r="T115" s="93"/>
      <c r="U115" s="80"/>
      <c r="V115" s="82"/>
      <c r="W115" s="83"/>
      <c r="X115" s="84" t="str">
        <f t="shared" si="45"/>
        <v xml:space="preserve"> </v>
      </c>
      <c r="Y115" s="85" t="str">
        <f t="shared" si="38"/>
        <v/>
      </c>
      <c r="AA115" s="86" t="str">
        <f t="shared" ca="1" si="39"/>
        <v/>
      </c>
      <c r="AB115" s="121"/>
      <c r="AC115" s="87" t="str">
        <f t="shared" si="51"/>
        <v/>
      </c>
      <c r="AD115" s="88" t="str">
        <f t="shared" si="46"/>
        <v/>
      </c>
      <c r="AE115" s="89" t="str">
        <f>IF(C115&lt;&gt;"",IF(VLOOKUP(C115,T_UO[#All],3,FALSE)="J",AF115+AG115,VLOOKUP(C115,T_UO[#All],4,FALSE)*G115),"")</f>
        <v/>
      </c>
      <c r="AF115" s="89" t="str">
        <f t="shared" si="40"/>
        <v/>
      </c>
      <c r="AG115" s="6"/>
      <c r="AH115" s="81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J115" s="46"/>
      <c r="CK115" s="46"/>
      <c r="CL115" s="46"/>
      <c r="CN115" s="46">
        <f t="shared" ca="1" si="47"/>
        <v>0</v>
      </c>
      <c r="CO115" s="46">
        <f t="shared" si="41"/>
        <v>0</v>
      </c>
      <c r="CP115" s="46"/>
      <c r="CQ115" s="46">
        <f t="shared" si="42"/>
        <v>0</v>
      </c>
      <c r="CR115" s="46"/>
      <c r="CS115" s="46">
        <f>IF(C115&lt;&gt;"",IF(VLOOKUP(C115,T_UO[#All],3,FALSE)="PTS",IF(ISBLANK(G115),1,0),IF(ISBLANK(G115),0,1)),0)</f>
        <v>0</v>
      </c>
      <c r="CT115" s="46">
        <f t="shared" si="48"/>
        <v>0</v>
      </c>
      <c r="CU115" s="46"/>
      <c r="CV115" s="46"/>
      <c r="CW115" s="46"/>
      <c r="CX115" s="46"/>
      <c r="CY115" s="46"/>
      <c r="CZ115" s="46"/>
      <c r="DA115" s="46"/>
      <c r="DB115" s="46">
        <f t="shared" si="49"/>
        <v>0</v>
      </c>
      <c r="DC115" s="46">
        <f t="shared" ca="1" si="43"/>
        <v>0</v>
      </c>
      <c r="DD115" s="46"/>
      <c r="DE115" s="46">
        <f t="shared" si="50"/>
        <v>0</v>
      </c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>
        <f t="array" ref="DS115">IF(MAX(IF($AI115:$CH115&lt;&gt;0,$AI$7:$CH$7))&gt;$S115,1,0)</f>
        <v>0</v>
      </c>
    </row>
    <row r="116" spans="1:123" x14ac:dyDescent="0.25">
      <c r="A116" s="78">
        <v>109</v>
      </c>
      <c r="B116" s="79" t="str">
        <f t="shared" si="44"/>
        <v>K_LE MUT_2023_109</v>
      </c>
      <c r="C116" s="2"/>
      <c r="D116" s="3"/>
      <c r="E116" s="3"/>
      <c r="F116" s="4"/>
      <c r="G116" s="4"/>
      <c r="H116" s="4"/>
      <c r="I116" s="3"/>
      <c r="J116" s="1"/>
      <c r="K116" s="7"/>
      <c r="L116" s="90"/>
      <c r="M116" s="5"/>
      <c r="N116" s="91"/>
      <c r="O116" s="92"/>
      <c r="P116" s="5"/>
      <c r="Q116" s="5"/>
      <c r="R116" s="8"/>
      <c r="S116" s="5"/>
      <c r="T116" s="93"/>
      <c r="U116" s="80"/>
      <c r="V116" s="82"/>
      <c r="W116" s="83"/>
      <c r="X116" s="84" t="str">
        <f t="shared" si="45"/>
        <v xml:space="preserve"> </v>
      </c>
      <c r="Y116" s="85" t="str">
        <f t="shared" si="38"/>
        <v/>
      </c>
      <c r="AA116" s="86" t="str">
        <f t="shared" ca="1" si="39"/>
        <v/>
      </c>
      <c r="AB116" s="121"/>
      <c r="AC116" s="87" t="str">
        <f t="shared" si="51"/>
        <v/>
      </c>
      <c r="AD116" s="88" t="str">
        <f t="shared" si="46"/>
        <v/>
      </c>
      <c r="AE116" s="89" t="str">
        <f>IF(C116&lt;&gt;"",IF(VLOOKUP(C116,T_UO[#All],3,FALSE)="J",AF116+AG116,VLOOKUP(C116,T_UO[#All],4,FALSE)*G116),"")</f>
        <v/>
      </c>
      <c r="AF116" s="89" t="str">
        <f t="shared" si="40"/>
        <v/>
      </c>
      <c r="AG116" s="6"/>
      <c r="AH116" s="81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20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J116" s="46"/>
      <c r="CK116" s="46"/>
      <c r="CL116" s="46"/>
      <c r="CN116" s="46">
        <f t="shared" ca="1" si="47"/>
        <v>0</v>
      </c>
      <c r="CO116" s="46">
        <f t="shared" si="41"/>
        <v>0</v>
      </c>
      <c r="CP116" s="46"/>
      <c r="CQ116" s="46">
        <f t="shared" si="42"/>
        <v>0</v>
      </c>
      <c r="CR116" s="46"/>
      <c r="CS116" s="46">
        <f>IF(C116&lt;&gt;"",IF(VLOOKUP(C116,T_UO[#All],3,FALSE)="PTS",IF(ISBLANK(G116),1,0),IF(ISBLANK(G116),0,1)),0)</f>
        <v>0</v>
      </c>
      <c r="CT116" s="46">
        <f t="shared" si="48"/>
        <v>0</v>
      </c>
      <c r="CU116" s="46"/>
      <c r="CV116" s="46"/>
      <c r="CW116" s="46"/>
      <c r="CX116" s="46"/>
      <c r="CY116" s="46"/>
      <c r="CZ116" s="46"/>
      <c r="DA116" s="46"/>
      <c r="DB116" s="46">
        <f t="shared" si="49"/>
        <v>0</v>
      </c>
      <c r="DC116" s="46">
        <f t="shared" ca="1" si="43"/>
        <v>0</v>
      </c>
      <c r="DD116" s="46"/>
      <c r="DE116" s="46">
        <f t="shared" si="50"/>
        <v>0</v>
      </c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>
        <f t="array" ref="DS116">IF(MAX(IF($AI116:$CH116&lt;&gt;0,$AI$7:$CH$7))&gt;$S116,1,0)</f>
        <v>0</v>
      </c>
    </row>
    <row r="117" spans="1:123" x14ac:dyDescent="0.25">
      <c r="A117" s="78">
        <v>110</v>
      </c>
      <c r="B117" s="79" t="str">
        <f t="shared" si="44"/>
        <v>K_LE MUT_2023_110</v>
      </c>
      <c r="C117" s="2"/>
      <c r="D117" s="3"/>
      <c r="E117" s="3"/>
      <c r="F117" s="4"/>
      <c r="G117" s="4"/>
      <c r="H117" s="4"/>
      <c r="I117" s="3"/>
      <c r="J117" s="1"/>
      <c r="K117" s="7"/>
      <c r="L117" s="90"/>
      <c r="M117" s="5"/>
      <c r="N117" s="91"/>
      <c r="O117" s="92"/>
      <c r="P117" s="5"/>
      <c r="Q117" s="5"/>
      <c r="R117" s="8"/>
      <c r="S117" s="5"/>
      <c r="T117" s="93"/>
      <c r="U117" s="80"/>
      <c r="V117" s="82"/>
      <c r="W117" s="83"/>
      <c r="X117" s="84" t="str">
        <f t="shared" si="45"/>
        <v xml:space="preserve"> </v>
      </c>
      <c r="Y117" s="85" t="str">
        <f t="shared" si="38"/>
        <v/>
      </c>
      <c r="AA117" s="86" t="str">
        <f t="shared" ca="1" si="39"/>
        <v/>
      </c>
      <c r="AB117" s="121"/>
      <c r="AC117" s="87" t="str">
        <f t="shared" si="51"/>
        <v/>
      </c>
      <c r="AD117" s="88" t="str">
        <f t="shared" si="46"/>
        <v/>
      </c>
      <c r="AE117" s="89" t="str">
        <f>IF(C117&lt;&gt;"",IF(VLOOKUP(C117,T_UO[#All],3,FALSE)="J",AF117+AG117,VLOOKUP(C117,T_UO[#All],4,FALSE)*G117),"")</f>
        <v/>
      </c>
      <c r="AF117" s="89" t="str">
        <f t="shared" si="40"/>
        <v/>
      </c>
      <c r="AG117" s="6"/>
      <c r="AH117" s="81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20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J117" s="46"/>
      <c r="CK117" s="46"/>
      <c r="CL117" s="46"/>
      <c r="CN117" s="46">
        <f t="shared" ca="1" si="47"/>
        <v>0</v>
      </c>
      <c r="CO117" s="46">
        <f t="shared" si="41"/>
        <v>0</v>
      </c>
      <c r="CP117" s="46"/>
      <c r="CQ117" s="46">
        <f t="shared" si="42"/>
        <v>0</v>
      </c>
      <c r="CR117" s="46"/>
      <c r="CS117" s="46">
        <f>IF(C117&lt;&gt;"",IF(VLOOKUP(C117,T_UO[#All],3,FALSE)="PTS",IF(ISBLANK(G117),1,0),IF(ISBLANK(G117),0,1)),0)</f>
        <v>0</v>
      </c>
      <c r="CT117" s="46">
        <f t="shared" si="48"/>
        <v>0</v>
      </c>
      <c r="CU117" s="46"/>
      <c r="CV117" s="46"/>
      <c r="CW117" s="46"/>
      <c r="CX117" s="46"/>
      <c r="CY117" s="46"/>
      <c r="CZ117" s="46"/>
      <c r="DA117" s="46"/>
      <c r="DB117" s="46">
        <f t="shared" si="49"/>
        <v>0</v>
      </c>
      <c r="DC117" s="46">
        <f t="shared" ca="1" si="43"/>
        <v>0</v>
      </c>
      <c r="DD117" s="46"/>
      <c r="DE117" s="46">
        <f t="shared" si="50"/>
        <v>0</v>
      </c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>
        <f t="array" ref="DS117">IF(MAX(IF($AI117:$CH117&lt;&gt;0,$AI$7:$CH$7))&gt;$S117,1,0)</f>
        <v>0</v>
      </c>
    </row>
    <row r="118" spans="1:123" x14ac:dyDescent="0.25">
      <c r="A118" s="78">
        <v>111</v>
      </c>
      <c r="B118" s="79" t="str">
        <f t="shared" si="44"/>
        <v>K_LE MUT_2023_111</v>
      </c>
      <c r="C118" s="2"/>
      <c r="D118" s="3"/>
      <c r="E118" s="3"/>
      <c r="F118" s="4"/>
      <c r="G118" s="4"/>
      <c r="H118" s="4"/>
      <c r="I118" s="3"/>
      <c r="J118" s="1"/>
      <c r="K118" s="7"/>
      <c r="L118" s="90"/>
      <c r="M118" s="5"/>
      <c r="N118" s="91"/>
      <c r="O118" s="92"/>
      <c r="P118" s="5"/>
      <c r="Q118" s="5"/>
      <c r="R118" s="8"/>
      <c r="S118" s="5"/>
      <c r="T118" s="93"/>
      <c r="U118" s="80"/>
      <c r="V118" s="82"/>
      <c r="W118" s="83"/>
      <c r="X118" s="84" t="str">
        <f t="shared" si="45"/>
        <v xml:space="preserve"> </v>
      </c>
      <c r="Y118" s="85" t="str">
        <f t="shared" si="38"/>
        <v/>
      </c>
      <c r="AA118" s="86" t="str">
        <f t="shared" ca="1" si="39"/>
        <v/>
      </c>
      <c r="AB118" s="121"/>
      <c r="AC118" s="87" t="str">
        <f t="shared" si="51"/>
        <v/>
      </c>
      <c r="AD118" s="88" t="str">
        <f t="shared" si="46"/>
        <v/>
      </c>
      <c r="AE118" s="89" t="str">
        <f>IF(C118&lt;&gt;"",IF(VLOOKUP(C118,T_UO[#All],3,FALSE)="J",AF118+AG118,VLOOKUP(C118,T_UO[#All],4,FALSE)*G118),"")</f>
        <v/>
      </c>
      <c r="AF118" s="89" t="str">
        <f t="shared" si="40"/>
        <v/>
      </c>
      <c r="AG118" s="6"/>
      <c r="AH118" s="81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J118" s="46"/>
      <c r="CK118" s="46"/>
      <c r="CL118" s="46"/>
      <c r="CN118" s="46">
        <f t="shared" ca="1" si="47"/>
        <v>0</v>
      </c>
      <c r="CO118" s="46">
        <f t="shared" si="41"/>
        <v>0</v>
      </c>
      <c r="CP118" s="46"/>
      <c r="CQ118" s="46">
        <f t="shared" si="42"/>
        <v>0</v>
      </c>
      <c r="CR118" s="46"/>
      <c r="CS118" s="46">
        <f>IF(C118&lt;&gt;"",IF(VLOOKUP(C118,T_UO[#All],3,FALSE)="PTS",IF(ISBLANK(G118),1,0),IF(ISBLANK(G118),0,1)),0)</f>
        <v>0</v>
      </c>
      <c r="CT118" s="46">
        <f t="shared" si="48"/>
        <v>0</v>
      </c>
      <c r="CU118" s="46"/>
      <c r="CV118" s="46"/>
      <c r="CW118" s="46"/>
      <c r="CX118" s="46"/>
      <c r="CY118" s="46"/>
      <c r="CZ118" s="46"/>
      <c r="DA118" s="46"/>
      <c r="DB118" s="46">
        <f t="shared" si="49"/>
        <v>0</v>
      </c>
      <c r="DC118" s="46">
        <f t="shared" ca="1" si="43"/>
        <v>0</v>
      </c>
      <c r="DD118" s="46"/>
      <c r="DE118" s="46">
        <f t="shared" si="50"/>
        <v>0</v>
      </c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>
        <f t="array" ref="DS118">IF(MAX(IF($AI118:$CH118&lt;&gt;0,$AI$7:$CH$7))&gt;$S118,1,0)</f>
        <v>0</v>
      </c>
    </row>
    <row r="119" spans="1:123" x14ac:dyDescent="0.25">
      <c r="A119" s="78">
        <v>112</v>
      </c>
      <c r="B119" s="79" t="str">
        <f t="shared" si="44"/>
        <v>K_LE MUT_2023_112</v>
      </c>
      <c r="C119" s="2"/>
      <c r="D119" s="3"/>
      <c r="E119" s="3"/>
      <c r="F119" s="4"/>
      <c r="G119" s="4"/>
      <c r="H119" s="4"/>
      <c r="I119" s="3"/>
      <c r="J119" s="1"/>
      <c r="K119" s="7"/>
      <c r="L119" s="90"/>
      <c r="M119" s="5"/>
      <c r="N119" s="91"/>
      <c r="O119" s="92"/>
      <c r="P119" s="5"/>
      <c r="Q119" s="5"/>
      <c r="R119" s="8"/>
      <c r="S119" s="5"/>
      <c r="T119" s="93"/>
      <c r="U119" s="80"/>
      <c r="V119" s="82"/>
      <c r="W119" s="83"/>
      <c r="X119" s="84" t="str">
        <f t="shared" si="45"/>
        <v xml:space="preserve"> </v>
      </c>
      <c r="Y119" s="85" t="str">
        <f t="shared" si="38"/>
        <v/>
      </c>
      <c r="AA119" s="86" t="str">
        <f t="shared" ca="1" si="39"/>
        <v/>
      </c>
      <c r="AB119" s="121"/>
      <c r="AC119" s="87" t="str">
        <f t="shared" si="51"/>
        <v/>
      </c>
      <c r="AD119" s="88" t="str">
        <f t="shared" si="46"/>
        <v/>
      </c>
      <c r="AE119" s="89" t="str">
        <f>IF(C119&lt;&gt;"",IF(VLOOKUP(C119,T_UO[#All],3,FALSE)="J",AF119+AG119,VLOOKUP(C119,T_UO[#All],4,FALSE)*G119),"")</f>
        <v/>
      </c>
      <c r="AF119" s="89" t="str">
        <f t="shared" si="40"/>
        <v/>
      </c>
      <c r="AG119" s="6"/>
      <c r="AH119" s="81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20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20"/>
      <c r="CJ119" s="46"/>
      <c r="CK119" s="46"/>
      <c r="CL119" s="46"/>
      <c r="CN119" s="46">
        <f t="shared" ca="1" si="47"/>
        <v>0</v>
      </c>
      <c r="CO119" s="46">
        <f t="shared" si="41"/>
        <v>0</v>
      </c>
      <c r="CP119" s="46"/>
      <c r="CQ119" s="46">
        <f t="shared" si="42"/>
        <v>0</v>
      </c>
      <c r="CR119" s="46"/>
      <c r="CS119" s="46">
        <f>IF(C119&lt;&gt;"",IF(VLOOKUP(C119,T_UO[#All],3,FALSE)="PTS",IF(ISBLANK(G119),1,0),IF(ISBLANK(G119),0,1)),0)</f>
        <v>0</v>
      </c>
      <c r="CT119" s="46">
        <f t="shared" si="48"/>
        <v>0</v>
      </c>
      <c r="CU119" s="46"/>
      <c r="CV119" s="46"/>
      <c r="CW119" s="46"/>
      <c r="CX119" s="46"/>
      <c r="CY119" s="46"/>
      <c r="CZ119" s="46"/>
      <c r="DA119" s="46"/>
      <c r="DB119" s="46">
        <f t="shared" si="49"/>
        <v>0</v>
      </c>
      <c r="DC119" s="46">
        <f t="shared" ca="1" si="43"/>
        <v>0</v>
      </c>
      <c r="DD119" s="46"/>
      <c r="DE119" s="46">
        <f t="shared" si="50"/>
        <v>0</v>
      </c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>
        <f t="array" ref="DS119">IF(MAX(IF($AI119:$CH119&lt;&gt;0,$AI$7:$CH$7))&gt;$S119,1,0)</f>
        <v>0</v>
      </c>
    </row>
    <row r="120" spans="1:123" x14ac:dyDescent="0.25">
      <c r="A120" s="78">
        <v>113</v>
      </c>
      <c r="B120" s="79" t="str">
        <f t="shared" si="44"/>
        <v>K_LE MUT_2023_113</v>
      </c>
      <c r="C120" s="2"/>
      <c r="D120" s="3"/>
      <c r="E120" s="3"/>
      <c r="F120" s="4"/>
      <c r="G120" s="4"/>
      <c r="H120" s="4"/>
      <c r="I120" s="3"/>
      <c r="J120" s="1"/>
      <c r="K120" s="7"/>
      <c r="L120" s="90"/>
      <c r="M120" s="5"/>
      <c r="N120" s="91"/>
      <c r="O120" s="92"/>
      <c r="P120" s="5"/>
      <c r="Q120" s="5"/>
      <c r="R120" s="8"/>
      <c r="S120" s="5"/>
      <c r="T120" s="93"/>
      <c r="U120" s="80"/>
      <c r="V120" s="82"/>
      <c r="W120" s="83"/>
      <c r="X120" s="84" t="str">
        <f t="shared" si="45"/>
        <v xml:space="preserve"> </v>
      </c>
      <c r="Y120" s="85" t="str">
        <f t="shared" si="38"/>
        <v/>
      </c>
      <c r="AA120" s="86" t="str">
        <f t="shared" ca="1" si="39"/>
        <v/>
      </c>
      <c r="AB120" s="121"/>
      <c r="AC120" s="87" t="str">
        <f t="shared" si="51"/>
        <v/>
      </c>
      <c r="AD120" s="88" t="str">
        <f t="shared" si="46"/>
        <v/>
      </c>
      <c r="AE120" s="89" t="str">
        <f>IF(C120&lt;&gt;"",IF(VLOOKUP(C120,T_UO[#All],3,FALSE)="J",AF120+AG120,VLOOKUP(C120,T_UO[#All],4,FALSE)*G120),"")</f>
        <v/>
      </c>
      <c r="AF120" s="89" t="str">
        <f t="shared" si="40"/>
        <v/>
      </c>
      <c r="AG120" s="6"/>
      <c r="AH120" s="81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20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20"/>
      <c r="CJ120" s="46"/>
      <c r="CK120" s="46"/>
      <c r="CL120" s="46"/>
      <c r="CN120" s="46">
        <f t="shared" ca="1" si="47"/>
        <v>0</v>
      </c>
      <c r="CO120" s="46">
        <f t="shared" si="41"/>
        <v>0</v>
      </c>
      <c r="CP120" s="46"/>
      <c r="CQ120" s="46">
        <f t="shared" si="42"/>
        <v>0</v>
      </c>
      <c r="CR120" s="46"/>
      <c r="CS120" s="46">
        <f>IF(C120&lt;&gt;"",IF(VLOOKUP(C120,T_UO[#All],3,FALSE)="PTS",IF(ISBLANK(G120),1,0),IF(ISBLANK(G120),0,1)),0)</f>
        <v>0</v>
      </c>
      <c r="CT120" s="46">
        <f t="shared" si="48"/>
        <v>0</v>
      </c>
      <c r="CU120" s="46"/>
      <c r="CV120" s="46"/>
      <c r="CW120" s="46"/>
      <c r="CX120" s="46"/>
      <c r="CY120" s="46"/>
      <c r="CZ120" s="46"/>
      <c r="DA120" s="46"/>
      <c r="DB120" s="46">
        <f t="shared" si="49"/>
        <v>0</v>
      </c>
      <c r="DC120" s="46">
        <f t="shared" ca="1" si="43"/>
        <v>0</v>
      </c>
      <c r="DD120" s="46"/>
      <c r="DE120" s="46">
        <f t="shared" si="50"/>
        <v>0</v>
      </c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>
        <f t="array" ref="DS120">IF(MAX(IF($AI120:$CH120&lt;&gt;0,$AI$7:$CH$7))&gt;$S120,1,0)</f>
        <v>0</v>
      </c>
    </row>
    <row r="121" spans="1:123" x14ac:dyDescent="0.25">
      <c r="A121" s="78">
        <v>114</v>
      </c>
      <c r="B121" s="79" t="str">
        <f t="shared" si="44"/>
        <v>K_LE MUT_2023_114</v>
      </c>
      <c r="C121" s="2"/>
      <c r="D121" s="3"/>
      <c r="E121" s="3"/>
      <c r="F121" s="4"/>
      <c r="G121" s="4"/>
      <c r="H121" s="4"/>
      <c r="I121" s="3"/>
      <c r="J121" s="1"/>
      <c r="K121" s="7"/>
      <c r="L121" s="90"/>
      <c r="M121" s="5"/>
      <c r="N121" s="91"/>
      <c r="O121" s="92"/>
      <c r="P121" s="5"/>
      <c r="Q121" s="5"/>
      <c r="R121" s="8"/>
      <c r="S121" s="5"/>
      <c r="T121" s="93"/>
      <c r="U121" s="80"/>
      <c r="V121" s="82"/>
      <c r="W121" s="83"/>
      <c r="X121" s="84" t="str">
        <f t="shared" si="45"/>
        <v xml:space="preserve"> </v>
      </c>
      <c r="Y121" s="85" t="str">
        <f t="shared" si="38"/>
        <v/>
      </c>
      <c r="AA121" s="86" t="str">
        <f t="shared" ca="1" si="39"/>
        <v/>
      </c>
      <c r="AB121" s="121"/>
      <c r="AC121" s="87" t="str">
        <f t="shared" si="51"/>
        <v/>
      </c>
      <c r="AD121" s="88" t="str">
        <f t="shared" si="46"/>
        <v/>
      </c>
      <c r="AE121" s="89" t="str">
        <f>IF(C121&lt;&gt;"",IF(VLOOKUP(C121,T_UO[#All],3,FALSE)="J",AF121+AG121,VLOOKUP(C121,T_UO[#All],4,FALSE)*G121),"")</f>
        <v/>
      </c>
      <c r="AF121" s="89" t="str">
        <f t="shared" si="40"/>
        <v/>
      </c>
      <c r="AG121" s="6"/>
      <c r="AH121" s="81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J121" s="46"/>
      <c r="CK121" s="46"/>
      <c r="CL121" s="46"/>
      <c r="CN121" s="46">
        <f t="shared" ca="1" si="47"/>
        <v>0</v>
      </c>
      <c r="CO121" s="46">
        <f t="shared" si="41"/>
        <v>0</v>
      </c>
      <c r="CP121" s="46"/>
      <c r="CQ121" s="46">
        <f t="shared" si="42"/>
        <v>0</v>
      </c>
      <c r="CR121" s="46"/>
      <c r="CS121" s="46">
        <f>IF(C121&lt;&gt;"",IF(VLOOKUP(C121,T_UO[#All],3,FALSE)="PTS",IF(ISBLANK(G121),1,0),IF(ISBLANK(G121),0,1)),0)</f>
        <v>0</v>
      </c>
      <c r="CT121" s="46">
        <f t="shared" si="48"/>
        <v>0</v>
      </c>
      <c r="CU121" s="46"/>
      <c r="CV121" s="46"/>
      <c r="CW121" s="46"/>
      <c r="CX121" s="46"/>
      <c r="CY121" s="46"/>
      <c r="CZ121" s="46"/>
      <c r="DA121" s="46"/>
      <c r="DB121" s="46">
        <f t="shared" si="49"/>
        <v>0</v>
      </c>
      <c r="DC121" s="46">
        <f t="shared" ca="1" si="43"/>
        <v>0</v>
      </c>
      <c r="DD121" s="46"/>
      <c r="DE121" s="46">
        <f t="shared" si="50"/>
        <v>0</v>
      </c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>
        <f t="array" ref="DS121">IF(MAX(IF($AI121:$CH121&lt;&gt;0,$AI$7:$CH$7))&gt;$S121,1,0)</f>
        <v>0</v>
      </c>
    </row>
    <row r="122" spans="1:123" x14ac:dyDescent="0.25">
      <c r="A122" s="78">
        <v>115</v>
      </c>
      <c r="B122" s="79" t="str">
        <f t="shared" si="44"/>
        <v>K_LE MUT_2023_115</v>
      </c>
      <c r="C122" s="2"/>
      <c r="D122" s="3"/>
      <c r="E122" s="3"/>
      <c r="F122" s="4"/>
      <c r="G122" s="4"/>
      <c r="H122" s="4"/>
      <c r="I122" s="3"/>
      <c r="J122" s="1"/>
      <c r="K122" s="7"/>
      <c r="L122" s="90"/>
      <c r="M122" s="5"/>
      <c r="N122" s="91"/>
      <c r="O122" s="92"/>
      <c r="P122" s="5"/>
      <c r="Q122" s="5"/>
      <c r="R122" s="8"/>
      <c r="S122" s="5"/>
      <c r="T122" s="93"/>
      <c r="U122" s="80"/>
      <c r="V122" s="82"/>
      <c r="W122" s="83"/>
      <c r="X122" s="84" t="str">
        <f t="shared" si="45"/>
        <v xml:space="preserve"> </v>
      </c>
      <c r="Y122" s="85" t="str">
        <f t="shared" si="38"/>
        <v/>
      </c>
      <c r="AA122" s="86" t="str">
        <f t="shared" ca="1" si="39"/>
        <v/>
      </c>
      <c r="AB122" s="121"/>
      <c r="AC122" s="87" t="str">
        <f t="shared" si="51"/>
        <v/>
      </c>
      <c r="AD122" s="88" t="str">
        <f t="shared" si="46"/>
        <v/>
      </c>
      <c r="AE122" s="89" t="str">
        <f>IF(C122&lt;&gt;"",IF(VLOOKUP(C122,T_UO[#All],3,FALSE)="J",AF122+AG122,VLOOKUP(C122,T_UO[#All],4,FALSE)*G122),"")</f>
        <v/>
      </c>
      <c r="AF122" s="89" t="str">
        <f t="shared" si="40"/>
        <v/>
      </c>
      <c r="AG122" s="6"/>
      <c r="AH122" s="81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20"/>
      <c r="CJ122" s="46"/>
      <c r="CK122" s="46"/>
      <c r="CL122" s="46"/>
      <c r="CN122" s="46">
        <f t="shared" ca="1" si="47"/>
        <v>0</v>
      </c>
      <c r="CO122" s="46">
        <f t="shared" si="41"/>
        <v>0</v>
      </c>
      <c r="CP122" s="46"/>
      <c r="CQ122" s="46">
        <f t="shared" si="42"/>
        <v>0</v>
      </c>
      <c r="CR122" s="46"/>
      <c r="CS122" s="46">
        <f>IF(C122&lt;&gt;"",IF(VLOOKUP(C122,T_UO[#All],3,FALSE)="PTS",IF(ISBLANK(G122),1,0),IF(ISBLANK(G122),0,1)),0)</f>
        <v>0</v>
      </c>
      <c r="CT122" s="46">
        <f t="shared" si="48"/>
        <v>0</v>
      </c>
      <c r="CU122" s="46"/>
      <c r="CV122" s="46"/>
      <c r="CW122" s="46"/>
      <c r="CX122" s="46"/>
      <c r="CY122" s="46"/>
      <c r="CZ122" s="46"/>
      <c r="DA122" s="46"/>
      <c r="DB122" s="46">
        <f t="shared" si="49"/>
        <v>0</v>
      </c>
      <c r="DC122" s="46">
        <f t="shared" ca="1" si="43"/>
        <v>0</v>
      </c>
      <c r="DD122" s="46"/>
      <c r="DE122" s="46">
        <f t="shared" si="50"/>
        <v>0</v>
      </c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>
        <f t="array" ref="DS122">IF(MAX(IF($AI122:$CH122&lt;&gt;0,$AI$7:$CH$7))&gt;$S122,1,0)</f>
        <v>0</v>
      </c>
    </row>
    <row r="123" spans="1:123" x14ac:dyDescent="0.25">
      <c r="A123" s="78">
        <v>116</v>
      </c>
      <c r="B123" s="79" t="str">
        <f t="shared" si="44"/>
        <v>K_LE MUT_2023_116</v>
      </c>
      <c r="C123" s="2"/>
      <c r="D123" s="3"/>
      <c r="E123" s="3"/>
      <c r="F123" s="4"/>
      <c r="G123" s="4"/>
      <c r="H123" s="4"/>
      <c r="I123" s="3"/>
      <c r="J123" s="1"/>
      <c r="K123" s="7"/>
      <c r="L123" s="90"/>
      <c r="M123" s="5"/>
      <c r="N123" s="91"/>
      <c r="O123" s="92"/>
      <c r="P123" s="5"/>
      <c r="Q123" s="5"/>
      <c r="R123" s="8"/>
      <c r="S123" s="5"/>
      <c r="T123" s="93"/>
      <c r="U123" s="80"/>
      <c r="V123" s="82"/>
      <c r="W123" s="83"/>
      <c r="X123" s="84" t="str">
        <f t="shared" si="45"/>
        <v xml:space="preserve"> </v>
      </c>
      <c r="Y123" s="85" t="str">
        <f t="shared" si="38"/>
        <v/>
      </c>
      <c r="AA123" s="86" t="str">
        <f t="shared" ca="1" si="39"/>
        <v/>
      </c>
      <c r="AB123" s="121"/>
      <c r="AC123" s="87" t="str">
        <f t="shared" si="51"/>
        <v/>
      </c>
      <c r="AD123" s="88" t="str">
        <f t="shared" si="46"/>
        <v/>
      </c>
      <c r="AE123" s="89" t="str">
        <f>IF(C123&lt;&gt;"",IF(VLOOKUP(C123,T_UO[#All],3,FALSE)="J",AF123+AG123,VLOOKUP(C123,T_UO[#All],4,FALSE)*G123),"")</f>
        <v/>
      </c>
      <c r="AF123" s="89" t="str">
        <f t="shared" si="40"/>
        <v/>
      </c>
      <c r="AG123" s="6"/>
      <c r="AH123" s="81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20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20"/>
      <c r="CJ123" s="46"/>
      <c r="CK123" s="46"/>
      <c r="CL123" s="46"/>
      <c r="CN123" s="46">
        <f t="shared" ca="1" si="47"/>
        <v>0</v>
      </c>
      <c r="CO123" s="46">
        <f t="shared" si="41"/>
        <v>0</v>
      </c>
      <c r="CP123" s="46"/>
      <c r="CQ123" s="46">
        <f t="shared" si="42"/>
        <v>0</v>
      </c>
      <c r="CR123" s="46"/>
      <c r="CS123" s="46">
        <f>IF(C123&lt;&gt;"",IF(VLOOKUP(C123,T_UO[#All],3,FALSE)="PTS",IF(ISBLANK(G123),1,0),IF(ISBLANK(G123),0,1)),0)</f>
        <v>0</v>
      </c>
      <c r="CT123" s="46">
        <f t="shared" si="48"/>
        <v>0</v>
      </c>
      <c r="CU123" s="46"/>
      <c r="CV123" s="46"/>
      <c r="CW123" s="46"/>
      <c r="CX123" s="46"/>
      <c r="CY123" s="46"/>
      <c r="CZ123" s="46"/>
      <c r="DA123" s="46"/>
      <c r="DB123" s="46">
        <f t="shared" si="49"/>
        <v>0</v>
      </c>
      <c r="DC123" s="46">
        <f t="shared" ca="1" si="43"/>
        <v>0</v>
      </c>
      <c r="DD123" s="46"/>
      <c r="DE123" s="46">
        <f t="shared" si="50"/>
        <v>0</v>
      </c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>
        <f t="array" ref="DS123">IF(MAX(IF($AI123:$CH123&lt;&gt;0,$AI$7:$CH$7))&gt;$S123,1,0)</f>
        <v>0</v>
      </c>
    </row>
    <row r="124" spans="1:123" x14ac:dyDescent="0.25">
      <c r="A124" s="78">
        <v>117</v>
      </c>
      <c r="B124" s="79" t="str">
        <f t="shared" si="44"/>
        <v>K_LE MUT_2023_117</v>
      </c>
      <c r="C124" s="2"/>
      <c r="D124" s="3"/>
      <c r="E124" s="3"/>
      <c r="F124" s="4"/>
      <c r="G124" s="4"/>
      <c r="H124" s="4"/>
      <c r="I124" s="3"/>
      <c r="J124" s="1"/>
      <c r="K124" s="7"/>
      <c r="L124" s="90"/>
      <c r="M124" s="5"/>
      <c r="N124" s="91"/>
      <c r="O124" s="92"/>
      <c r="P124" s="5"/>
      <c r="Q124" s="5"/>
      <c r="R124" s="8"/>
      <c r="S124" s="5"/>
      <c r="T124" s="93"/>
      <c r="U124" s="80"/>
      <c r="V124" s="82"/>
      <c r="W124" s="83"/>
      <c r="X124" s="84" t="str">
        <f t="shared" si="45"/>
        <v xml:space="preserve"> </v>
      </c>
      <c r="Y124" s="85" t="str">
        <f t="shared" si="38"/>
        <v/>
      </c>
      <c r="AA124" s="86" t="str">
        <f t="shared" ca="1" si="39"/>
        <v/>
      </c>
      <c r="AB124" s="121"/>
      <c r="AC124" s="87" t="str">
        <f t="shared" si="51"/>
        <v/>
      </c>
      <c r="AD124" s="88" t="str">
        <f t="shared" si="46"/>
        <v/>
      </c>
      <c r="AE124" s="89" t="str">
        <f>IF(C124&lt;&gt;"",IF(VLOOKUP(C124,T_UO[#All],3,FALSE)="J",AF124+AG124,VLOOKUP(C124,T_UO[#All],4,FALSE)*G124),"")</f>
        <v/>
      </c>
      <c r="AF124" s="89" t="str">
        <f t="shared" si="40"/>
        <v/>
      </c>
      <c r="AG124" s="6"/>
      <c r="AH124" s="81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20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20"/>
      <c r="CJ124" s="46"/>
      <c r="CK124" s="46"/>
      <c r="CL124" s="46"/>
      <c r="CN124" s="46">
        <f t="shared" ca="1" si="47"/>
        <v>0</v>
      </c>
      <c r="CO124" s="46">
        <f t="shared" si="41"/>
        <v>0</v>
      </c>
      <c r="CP124" s="46"/>
      <c r="CQ124" s="46">
        <f t="shared" si="42"/>
        <v>0</v>
      </c>
      <c r="CR124" s="46"/>
      <c r="CS124" s="46">
        <f>IF(C124&lt;&gt;"",IF(VLOOKUP(C124,T_UO[#All],3,FALSE)="PTS",IF(ISBLANK(G124),1,0),IF(ISBLANK(G124),0,1)),0)</f>
        <v>0</v>
      </c>
      <c r="CT124" s="46">
        <f t="shared" si="48"/>
        <v>0</v>
      </c>
      <c r="CU124" s="46"/>
      <c r="CV124" s="46"/>
      <c r="CW124" s="46"/>
      <c r="CX124" s="46"/>
      <c r="CY124" s="46"/>
      <c r="CZ124" s="46"/>
      <c r="DA124" s="46"/>
      <c r="DB124" s="46">
        <f t="shared" si="49"/>
        <v>0</v>
      </c>
      <c r="DC124" s="46">
        <f t="shared" ca="1" si="43"/>
        <v>0</v>
      </c>
      <c r="DD124" s="46"/>
      <c r="DE124" s="46">
        <f t="shared" si="50"/>
        <v>0</v>
      </c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>
        <f t="array" ref="DS124">IF(MAX(IF($AI124:$CH124&lt;&gt;0,$AI$7:$CH$7))&gt;$S124,1,0)</f>
        <v>0</v>
      </c>
    </row>
    <row r="125" spans="1:123" x14ac:dyDescent="0.25">
      <c r="A125" s="78">
        <v>118</v>
      </c>
      <c r="B125" s="79" t="str">
        <f t="shared" si="44"/>
        <v>K_LE MUT_2023_118</v>
      </c>
      <c r="C125" s="2"/>
      <c r="D125" s="3"/>
      <c r="E125" s="3"/>
      <c r="F125" s="4"/>
      <c r="G125" s="4"/>
      <c r="H125" s="4"/>
      <c r="I125" s="3"/>
      <c r="J125" s="1"/>
      <c r="K125" s="7"/>
      <c r="L125" s="90"/>
      <c r="M125" s="5"/>
      <c r="N125" s="91"/>
      <c r="O125" s="92"/>
      <c r="P125" s="5"/>
      <c r="Q125" s="5"/>
      <c r="R125" s="8"/>
      <c r="S125" s="5"/>
      <c r="T125" s="93"/>
      <c r="U125" s="80"/>
      <c r="V125" s="82"/>
      <c r="W125" s="83"/>
      <c r="X125" s="84" t="str">
        <f t="shared" si="45"/>
        <v xml:space="preserve"> </v>
      </c>
      <c r="Y125" s="85" t="str">
        <f t="shared" si="38"/>
        <v/>
      </c>
      <c r="AA125" s="86" t="str">
        <f t="shared" ca="1" si="39"/>
        <v/>
      </c>
      <c r="AB125" s="121"/>
      <c r="AC125" s="87" t="str">
        <f t="shared" si="51"/>
        <v/>
      </c>
      <c r="AD125" s="88" t="str">
        <f t="shared" si="46"/>
        <v/>
      </c>
      <c r="AE125" s="89" t="str">
        <f>IF(C125&lt;&gt;"",IF(VLOOKUP(C125,T_UO[#All],3,FALSE)="J",AF125+AG125,VLOOKUP(C125,T_UO[#All],4,FALSE)*G125),"")</f>
        <v/>
      </c>
      <c r="AF125" s="89" t="str">
        <f t="shared" si="40"/>
        <v/>
      </c>
      <c r="AG125" s="6"/>
      <c r="AH125" s="81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20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20"/>
      <c r="CJ125" s="46"/>
      <c r="CK125" s="46"/>
      <c r="CL125" s="46"/>
      <c r="CN125" s="46">
        <f t="shared" ca="1" si="47"/>
        <v>0</v>
      </c>
      <c r="CO125" s="46">
        <f t="shared" si="41"/>
        <v>0</v>
      </c>
      <c r="CP125" s="46"/>
      <c r="CQ125" s="46">
        <f t="shared" si="42"/>
        <v>0</v>
      </c>
      <c r="CR125" s="46"/>
      <c r="CS125" s="46">
        <f>IF(C125&lt;&gt;"",IF(VLOOKUP(C125,T_UO[#All],3,FALSE)="PTS",IF(ISBLANK(G125),1,0),IF(ISBLANK(G125),0,1)),0)</f>
        <v>0</v>
      </c>
      <c r="CT125" s="46">
        <f t="shared" si="48"/>
        <v>0</v>
      </c>
      <c r="CU125" s="46"/>
      <c r="CV125" s="46"/>
      <c r="CW125" s="46"/>
      <c r="CX125" s="46"/>
      <c r="CY125" s="46"/>
      <c r="CZ125" s="46"/>
      <c r="DA125" s="46"/>
      <c r="DB125" s="46">
        <f t="shared" si="49"/>
        <v>0</v>
      </c>
      <c r="DC125" s="46">
        <f t="shared" ca="1" si="43"/>
        <v>0</v>
      </c>
      <c r="DD125" s="46"/>
      <c r="DE125" s="46">
        <f t="shared" si="50"/>
        <v>0</v>
      </c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>
        <f t="array" ref="DS125">IF(MAX(IF($AI125:$CH125&lt;&gt;0,$AI$7:$CH$7))&gt;$S125,1,0)</f>
        <v>0</v>
      </c>
    </row>
    <row r="126" spans="1:123" x14ac:dyDescent="0.25">
      <c r="A126" s="78">
        <v>119</v>
      </c>
      <c r="B126" s="79" t="str">
        <f t="shared" si="44"/>
        <v>K_LE MUT_2023_119</v>
      </c>
      <c r="C126" s="2"/>
      <c r="D126" s="3"/>
      <c r="E126" s="3"/>
      <c r="F126" s="4"/>
      <c r="G126" s="4"/>
      <c r="H126" s="4"/>
      <c r="I126" s="3"/>
      <c r="J126" s="1"/>
      <c r="K126" s="7"/>
      <c r="L126" s="90"/>
      <c r="M126" s="5"/>
      <c r="N126" s="91"/>
      <c r="O126" s="92"/>
      <c r="P126" s="5"/>
      <c r="Q126" s="5"/>
      <c r="R126" s="8"/>
      <c r="S126" s="5"/>
      <c r="T126" s="93"/>
      <c r="U126" s="80"/>
      <c r="V126" s="82"/>
      <c r="W126" s="83"/>
      <c r="X126" s="84" t="str">
        <f t="shared" si="45"/>
        <v xml:space="preserve"> </v>
      </c>
      <c r="Y126" s="85" t="str">
        <f t="shared" si="38"/>
        <v/>
      </c>
      <c r="AA126" s="86" t="str">
        <f t="shared" ca="1" si="39"/>
        <v/>
      </c>
      <c r="AB126" s="121"/>
      <c r="AC126" s="87" t="str">
        <f t="shared" si="51"/>
        <v/>
      </c>
      <c r="AD126" s="88" t="str">
        <f t="shared" si="46"/>
        <v/>
      </c>
      <c r="AE126" s="89" t="str">
        <f>IF(C126&lt;&gt;"",IF(VLOOKUP(C126,T_UO[#All],3,FALSE)="J",AF126+AG126,VLOOKUP(C126,T_UO[#All],4,FALSE)*G126),"")</f>
        <v/>
      </c>
      <c r="AF126" s="89" t="str">
        <f t="shared" si="40"/>
        <v/>
      </c>
      <c r="AG126" s="6"/>
      <c r="AH126" s="81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20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20"/>
      <c r="CJ126" s="46"/>
      <c r="CK126" s="46"/>
      <c r="CL126" s="46"/>
      <c r="CN126" s="46">
        <f t="shared" ca="1" si="47"/>
        <v>0</v>
      </c>
      <c r="CO126" s="46">
        <f t="shared" si="41"/>
        <v>0</v>
      </c>
      <c r="CP126" s="46"/>
      <c r="CQ126" s="46">
        <f t="shared" si="42"/>
        <v>0</v>
      </c>
      <c r="CR126" s="46"/>
      <c r="CS126" s="46">
        <f>IF(C126&lt;&gt;"",IF(VLOOKUP(C126,T_UO[#All],3,FALSE)="PTS",IF(ISBLANK(G126),1,0),IF(ISBLANK(G126),0,1)),0)</f>
        <v>0</v>
      </c>
      <c r="CT126" s="46">
        <f t="shared" si="48"/>
        <v>0</v>
      </c>
      <c r="CU126" s="46"/>
      <c r="CV126" s="46"/>
      <c r="CW126" s="46"/>
      <c r="CX126" s="46"/>
      <c r="CY126" s="46"/>
      <c r="CZ126" s="46"/>
      <c r="DA126" s="46"/>
      <c r="DB126" s="46">
        <f t="shared" si="49"/>
        <v>0</v>
      </c>
      <c r="DC126" s="46">
        <f t="shared" ca="1" si="43"/>
        <v>0</v>
      </c>
      <c r="DD126" s="46"/>
      <c r="DE126" s="46">
        <f t="shared" si="50"/>
        <v>0</v>
      </c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>
        <f t="array" ref="DS126">IF(MAX(IF($AI126:$CH126&lt;&gt;0,$AI$7:$CH$7))&gt;$S126,1,0)</f>
        <v>0</v>
      </c>
    </row>
    <row r="127" spans="1:123" x14ac:dyDescent="0.25">
      <c r="A127" s="78">
        <v>120</v>
      </c>
      <c r="B127" s="79" t="str">
        <f t="shared" si="44"/>
        <v>K_LE MUT_2023_120</v>
      </c>
      <c r="C127" s="2"/>
      <c r="D127" s="3"/>
      <c r="E127" s="3"/>
      <c r="F127" s="4"/>
      <c r="G127" s="4"/>
      <c r="H127" s="4"/>
      <c r="I127" s="3"/>
      <c r="J127" s="1"/>
      <c r="K127" s="7"/>
      <c r="L127" s="90"/>
      <c r="M127" s="5"/>
      <c r="N127" s="91"/>
      <c r="O127" s="92"/>
      <c r="P127" s="5"/>
      <c r="Q127" s="5"/>
      <c r="R127" s="8"/>
      <c r="S127" s="5"/>
      <c r="T127" s="93"/>
      <c r="U127" s="80"/>
      <c r="V127" s="82"/>
      <c r="W127" s="83"/>
      <c r="X127" s="84" t="str">
        <f t="shared" si="45"/>
        <v xml:space="preserve"> </v>
      </c>
      <c r="Y127" s="85" t="str">
        <f t="shared" si="38"/>
        <v/>
      </c>
      <c r="AA127" s="86" t="str">
        <f t="shared" ca="1" si="39"/>
        <v/>
      </c>
      <c r="AB127" s="121"/>
      <c r="AC127" s="87" t="str">
        <f t="shared" si="51"/>
        <v/>
      </c>
      <c r="AD127" s="88" t="str">
        <f t="shared" si="46"/>
        <v/>
      </c>
      <c r="AE127" s="89" t="str">
        <f>IF(C127&lt;&gt;"",IF(VLOOKUP(C127,T_UO[#All],3,FALSE)="J",AF127+AG127,VLOOKUP(C127,T_UO[#All],4,FALSE)*G127),"")</f>
        <v/>
      </c>
      <c r="AF127" s="89" t="str">
        <f t="shared" si="40"/>
        <v/>
      </c>
      <c r="AG127" s="6"/>
      <c r="AH127" s="81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20"/>
      <c r="BC127" s="120"/>
      <c r="BD127" s="120"/>
      <c r="BE127" s="120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20"/>
      <c r="CJ127" s="46"/>
      <c r="CK127" s="46"/>
      <c r="CL127" s="46"/>
      <c r="CN127" s="46">
        <f t="shared" ca="1" si="47"/>
        <v>0</v>
      </c>
      <c r="CO127" s="46">
        <f t="shared" si="41"/>
        <v>0</v>
      </c>
      <c r="CP127" s="46"/>
      <c r="CQ127" s="46">
        <f t="shared" si="42"/>
        <v>0</v>
      </c>
      <c r="CR127" s="46"/>
      <c r="CS127" s="46">
        <f>IF(C127&lt;&gt;"",IF(VLOOKUP(C127,T_UO[#All],3,FALSE)="PTS",IF(ISBLANK(G127),1,0),IF(ISBLANK(G127),0,1)),0)</f>
        <v>0</v>
      </c>
      <c r="CT127" s="46">
        <f t="shared" si="48"/>
        <v>0</v>
      </c>
      <c r="CU127" s="46"/>
      <c r="CV127" s="46"/>
      <c r="CW127" s="46"/>
      <c r="CX127" s="46"/>
      <c r="CY127" s="46"/>
      <c r="CZ127" s="46"/>
      <c r="DA127" s="46"/>
      <c r="DB127" s="46">
        <f t="shared" si="49"/>
        <v>0</v>
      </c>
      <c r="DC127" s="46">
        <f t="shared" ca="1" si="43"/>
        <v>0</v>
      </c>
      <c r="DD127" s="46"/>
      <c r="DE127" s="46">
        <f t="shared" si="50"/>
        <v>0</v>
      </c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>
        <f t="array" ref="DS127">IF(MAX(IF($AI127:$CH127&lt;&gt;0,$AI$7:$CH$7))&gt;$S127,1,0)</f>
        <v>0</v>
      </c>
    </row>
    <row r="128" spans="1:123" x14ac:dyDescent="0.25">
      <c r="A128" s="78">
        <v>121</v>
      </c>
      <c r="B128" s="79" t="str">
        <f t="shared" si="44"/>
        <v>K_LE MUT_2023_121</v>
      </c>
      <c r="C128" s="2"/>
      <c r="D128" s="3"/>
      <c r="E128" s="3"/>
      <c r="F128" s="4"/>
      <c r="G128" s="4"/>
      <c r="H128" s="4"/>
      <c r="I128" s="3"/>
      <c r="J128" s="1"/>
      <c r="K128" s="7"/>
      <c r="L128" s="90"/>
      <c r="M128" s="5"/>
      <c r="N128" s="91"/>
      <c r="O128" s="92"/>
      <c r="P128" s="5"/>
      <c r="Q128" s="5"/>
      <c r="R128" s="8"/>
      <c r="S128" s="5"/>
      <c r="T128" s="93"/>
      <c r="U128" s="80"/>
      <c r="V128" s="82"/>
      <c r="W128" s="83"/>
      <c r="X128" s="84" t="str">
        <f t="shared" si="45"/>
        <v xml:space="preserve"> </v>
      </c>
      <c r="Y128" s="85" t="str">
        <f t="shared" si="38"/>
        <v/>
      </c>
      <c r="AA128" s="86" t="str">
        <f t="shared" ca="1" si="39"/>
        <v/>
      </c>
      <c r="AB128" s="121"/>
      <c r="AC128" s="87" t="str">
        <f t="shared" si="51"/>
        <v/>
      </c>
      <c r="AD128" s="88" t="str">
        <f t="shared" si="46"/>
        <v/>
      </c>
      <c r="AE128" s="89" t="str">
        <f>IF(C128&lt;&gt;"",IF(VLOOKUP(C128,T_UO[#All],3,FALSE)="J",AF128+AG128,VLOOKUP(C128,T_UO[#All],4,FALSE)*G128),"")</f>
        <v/>
      </c>
      <c r="AF128" s="89" t="str">
        <f t="shared" si="40"/>
        <v/>
      </c>
      <c r="AG128" s="6"/>
      <c r="AH128" s="81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20"/>
      <c r="BC128" s="120"/>
      <c r="BD128" s="120"/>
      <c r="BE128" s="120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20"/>
      <c r="CJ128" s="46"/>
      <c r="CK128" s="46"/>
      <c r="CL128" s="46"/>
      <c r="CN128" s="46">
        <f t="shared" ca="1" si="47"/>
        <v>0</v>
      </c>
      <c r="CO128" s="46">
        <f t="shared" si="41"/>
        <v>0</v>
      </c>
      <c r="CP128" s="46"/>
      <c r="CQ128" s="46">
        <f t="shared" si="42"/>
        <v>0</v>
      </c>
      <c r="CR128" s="46"/>
      <c r="CS128" s="46">
        <f>IF(C128&lt;&gt;"",IF(VLOOKUP(C128,T_UO[#All],3,FALSE)="PTS",IF(ISBLANK(G128),1,0),IF(ISBLANK(G128),0,1)),0)</f>
        <v>0</v>
      </c>
      <c r="CT128" s="46">
        <f t="shared" si="48"/>
        <v>0</v>
      </c>
      <c r="CU128" s="46"/>
      <c r="CV128" s="46"/>
      <c r="CW128" s="46"/>
      <c r="CX128" s="46"/>
      <c r="CY128" s="46"/>
      <c r="CZ128" s="46"/>
      <c r="DA128" s="46"/>
      <c r="DB128" s="46">
        <f t="shared" si="49"/>
        <v>0</v>
      </c>
      <c r="DC128" s="46">
        <f t="shared" ca="1" si="43"/>
        <v>0</v>
      </c>
      <c r="DD128" s="46"/>
      <c r="DE128" s="46">
        <f t="shared" si="50"/>
        <v>0</v>
      </c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>
        <f t="array" ref="DS128">IF(MAX(IF($AI128:$CH128&lt;&gt;0,$AI$7:$CH$7))&gt;$S128,1,0)</f>
        <v>0</v>
      </c>
    </row>
    <row r="129" spans="1:123" x14ac:dyDescent="0.25">
      <c r="A129" s="78">
        <v>122</v>
      </c>
      <c r="B129" s="79" t="str">
        <f t="shared" si="44"/>
        <v>K_LE MUT_2023_122</v>
      </c>
      <c r="C129" s="2"/>
      <c r="D129" s="3"/>
      <c r="E129" s="3"/>
      <c r="F129" s="4"/>
      <c r="G129" s="4"/>
      <c r="H129" s="4"/>
      <c r="I129" s="3"/>
      <c r="J129" s="1"/>
      <c r="K129" s="7"/>
      <c r="L129" s="90"/>
      <c r="M129" s="5"/>
      <c r="N129" s="91"/>
      <c r="O129" s="92"/>
      <c r="P129" s="5"/>
      <c r="Q129" s="5"/>
      <c r="R129" s="8"/>
      <c r="S129" s="5"/>
      <c r="T129" s="93"/>
      <c r="U129" s="80"/>
      <c r="V129" s="82"/>
      <c r="W129" s="83"/>
      <c r="X129" s="84" t="str">
        <f t="shared" si="45"/>
        <v xml:space="preserve"> </v>
      </c>
      <c r="Y129" s="85" t="str">
        <f t="shared" si="38"/>
        <v/>
      </c>
      <c r="AA129" s="86" t="str">
        <f t="shared" ca="1" si="39"/>
        <v/>
      </c>
      <c r="AB129" s="121"/>
      <c r="AC129" s="87" t="str">
        <f t="shared" si="51"/>
        <v/>
      </c>
      <c r="AD129" s="88" t="str">
        <f t="shared" si="46"/>
        <v/>
      </c>
      <c r="AE129" s="89" t="str">
        <f>IF(C129&lt;&gt;"",IF(VLOOKUP(C129,T_UO[#All],3,FALSE)="J",AF129+AG129,VLOOKUP(C129,T_UO[#All],4,FALSE)*G129),"")</f>
        <v/>
      </c>
      <c r="AF129" s="89" t="str">
        <f t="shared" si="40"/>
        <v/>
      </c>
      <c r="AG129" s="6"/>
      <c r="AH129" s="81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20"/>
      <c r="BC129" s="120"/>
      <c r="BD129" s="120"/>
      <c r="BE129" s="120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20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20"/>
      <c r="CJ129" s="46"/>
      <c r="CK129" s="46"/>
      <c r="CL129" s="46"/>
      <c r="CN129" s="46">
        <f t="shared" ca="1" si="47"/>
        <v>0</v>
      </c>
      <c r="CO129" s="46">
        <f t="shared" si="41"/>
        <v>0</v>
      </c>
      <c r="CP129" s="46"/>
      <c r="CQ129" s="46">
        <f t="shared" si="42"/>
        <v>0</v>
      </c>
      <c r="CR129" s="46"/>
      <c r="CS129" s="46">
        <f>IF(C129&lt;&gt;"",IF(VLOOKUP(C129,T_UO[#All],3,FALSE)="PTS",IF(ISBLANK(G129),1,0),IF(ISBLANK(G129),0,1)),0)</f>
        <v>0</v>
      </c>
      <c r="CT129" s="46">
        <f t="shared" si="48"/>
        <v>0</v>
      </c>
      <c r="CU129" s="46"/>
      <c r="CV129" s="46"/>
      <c r="CW129" s="46"/>
      <c r="CX129" s="46"/>
      <c r="CY129" s="46"/>
      <c r="CZ129" s="46"/>
      <c r="DA129" s="46"/>
      <c r="DB129" s="46">
        <f t="shared" si="49"/>
        <v>0</v>
      </c>
      <c r="DC129" s="46">
        <f t="shared" ca="1" si="43"/>
        <v>0</v>
      </c>
      <c r="DD129" s="46"/>
      <c r="DE129" s="46">
        <f t="shared" si="50"/>
        <v>0</v>
      </c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>
        <f t="array" ref="DS129">IF(MAX(IF($AI129:$CH129&lt;&gt;0,$AI$7:$CH$7))&gt;$S129,1,0)</f>
        <v>0</v>
      </c>
    </row>
    <row r="130" spans="1:123" x14ac:dyDescent="0.25">
      <c r="A130" s="78">
        <v>123</v>
      </c>
      <c r="B130" s="79" t="str">
        <f t="shared" si="44"/>
        <v>K_LE MUT_2023_123</v>
      </c>
      <c r="C130" s="2"/>
      <c r="D130" s="3"/>
      <c r="E130" s="3"/>
      <c r="F130" s="4"/>
      <c r="G130" s="4"/>
      <c r="H130" s="4"/>
      <c r="I130" s="3"/>
      <c r="J130" s="1"/>
      <c r="K130" s="7"/>
      <c r="L130" s="90"/>
      <c r="M130" s="5"/>
      <c r="N130" s="91"/>
      <c r="O130" s="92"/>
      <c r="P130" s="5"/>
      <c r="Q130" s="5"/>
      <c r="R130" s="8"/>
      <c r="S130" s="5"/>
      <c r="T130" s="93"/>
      <c r="U130" s="80"/>
      <c r="V130" s="82"/>
      <c r="W130" s="83"/>
      <c r="X130" s="84" t="str">
        <f t="shared" si="45"/>
        <v xml:space="preserve"> </v>
      </c>
      <c r="Y130" s="85" t="str">
        <f t="shared" si="38"/>
        <v/>
      </c>
      <c r="AA130" s="86" t="str">
        <f t="shared" ca="1" si="39"/>
        <v/>
      </c>
      <c r="AB130" s="121"/>
      <c r="AC130" s="87" t="str">
        <f t="shared" si="51"/>
        <v/>
      </c>
      <c r="AD130" s="88" t="str">
        <f t="shared" si="46"/>
        <v/>
      </c>
      <c r="AE130" s="89" t="str">
        <f>IF(C130&lt;&gt;"",IF(VLOOKUP(C130,T_UO[#All],3,FALSE)="J",AF130+AG130,VLOOKUP(C130,T_UO[#All],4,FALSE)*G130),"")</f>
        <v/>
      </c>
      <c r="AF130" s="89" t="str">
        <f t="shared" si="40"/>
        <v/>
      </c>
      <c r="AG130" s="6"/>
      <c r="AH130" s="81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20"/>
      <c r="BC130" s="120"/>
      <c r="BD130" s="120"/>
      <c r="BE130" s="120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20"/>
      <c r="CJ130" s="46"/>
      <c r="CK130" s="46"/>
      <c r="CL130" s="46"/>
      <c r="CN130" s="46">
        <f t="shared" ca="1" si="47"/>
        <v>0</v>
      </c>
      <c r="CO130" s="46">
        <f t="shared" si="41"/>
        <v>0</v>
      </c>
      <c r="CP130" s="46"/>
      <c r="CQ130" s="46">
        <f t="shared" si="42"/>
        <v>0</v>
      </c>
      <c r="CR130" s="46"/>
      <c r="CS130" s="46">
        <f>IF(C130&lt;&gt;"",IF(VLOOKUP(C130,T_UO[#All],3,FALSE)="PTS",IF(ISBLANK(G130),1,0),IF(ISBLANK(G130),0,1)),0)</f>
        <v>0</v>
      </c>
      <c r="CT130" s="46">
        <f t="shared" si="48"/>
        <v>0</v>
      </c>
      <c r="CU130" s="46"/>
      <c r="CV130" s="46"/>
      <c r="CW130" s="46"/>
      <c r="CX130" s="46"/>
      <c r="CY130" s="46"/>
      <c r="CZ130" s="46"/>
      <c r="DA130" s="46"/>
      <c r="DB130" s="46">
        <f t="shared" si="49"/>
        <v>0</v>
      </c>
      <c r="DC130" s="46">
        <f t="shared" ca="1" si="43"/>
        <v>0</v>
      </c>
      <c r="DD130" s="46"/>
      <c r="DE130" s="46">
        <f t="shared" si="50"/>
        <v>0</v>
      </c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>
        <f t="array" ref="DS130">IF(MAX(IF($AI130:$CH130&lt;&gt;0,$AI$7:$CH$7))&gt;$S130,1,0)</f>
        <v>0</v>
      </c>
    </row>
    <row r="131" spans="1:123" x14ac:dyDescent="0.25">
      <c r="A131" s="78">
        <v>124</v>
      </c>
      <c r="B131" s="79" t="str">
        <f t="shared" si="44"/>
        <v>K_LE MUT_2023_124</v>
      </c>
      <c r="C131" s="2"/>
      <c r="D131" s="3"/>
      <c r="E131" s="3"/>
      <c r="F131" s="4"/>
      <c r="G131" s="4"/>
      <c r="H131" s="4"/>
      <c r="I131" s="3"/>
      <c r="J131" s="1"/>
      <c r="K131" s="7"/>
      <c r="L131" s="90"/>
      <c r="M131" s="5"/>
      <c r="N131" s="91"/>
      <c r="O131" s="92"/>
      <c r="P131" s="5"/>
      <c r="Q131" s="5"/>
      <c r="R131" s="8"/>
      <c r="S131" s="5"/>
      <c r="T131" s="93"/>
      <c r="U131" s="80"/>
      <c r="V131" s="82"/>
      <c r="W131" s="83"/>
      <c r="X131" s="84" t="str">
        <f t="shared" si="45"/>
        <v xml:space="preserve"> </v>
      </c>
      <c r="Y131" s="85" t="str">
        <f t="shared" si="38"/>
        <v/>
      </c>
      <c r="AA131" s="86" t="str">
        <f t="shared" ca="1" si="39"/>
        <v/>
      </c>
      <c r="AB131" s="121"/>
      <c r="AC131" s="87" t="str">
        <f t="shared" si="51"/>
        <v/>
      </c>
      <c r="AD131" s="88" t="str">
        <f t="shared" si="46"/>
        <v/>
      </c>
      <c r="AE131" s="89" t="str">
        <f>IF(C131&lt;&gt;"",IF(VLOOKUP(C131,T_UO[#All],3,FALSE)="J",AF131+AG131,VLOOKUP(C131,T_UO[#All],4,FALSE)*G131),"")</f>
        <v/>
      </c>
      <c r="AF131" s="89" t="str">
        <f t="shared" si="40"/>
        <v/>
      </c>
      <c r="AG131" s="6"/>
      <c r="AH131" s="81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J131" s="46"/>
      <c r="CK131" s="46"/>
      <c r="CL131" s="46"/>
      <c r="CN131" s="46">
        <f t="shared" ca="1" si="47"/>
        <v>0</v>
      </c>
      <c r="CO131" s="46">
        <f t="shared" si="41"/>
        <v>0</v>
      </c>
      <c r="CP131" s="46"/>
      <c r="CQ131" s="46">
        <f t="shared" si="42"/>
        <v>0</v>
      </c>
      <c r="CR131" s="46"/>
      <c r="CS131" s="46">
        <f>IF(C131&lt;&gt;"",IF(VLOOKUP(C131,T_UO[#All],3,FALSE)="PTS",IF(ISBLANK(G131),1,0),IF(ISBLANK(G131),0,1)),0)</f>
        <v>0</v>
      </c>
      <c r="CT131" s="46">
        <f t="shared" si="48"/>
        <v>0</v>
      </c>
      <c r="CU131" s="46"/>
      <c r="CV131" s="46"/>
      <c r="CW131" s="46"/>
      <c r="CX131" s="46"/>
      <c r="CY131" s="46"/>
      <c r="CZ131" s="46"/>
      <c r="DA131" s="46"/>
      <c r="DB131" s="46">
        <f t="shared" si="49"/>
        <v>0</v>
      </c>
      <c r="DC131" s="46">
        <f t="shared" ca="1" si="43"/>
        <v>0</v>
      </c>
      <c r="DD131" s="46"/>
      <c r="DE131" s="46">
        <f t="shared" si="50"/>
        <v>0</v>
      </c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>
        <f t="array" ref="DS131">IF(MAX(IF($AI131:$CH131&lt;&gt;0,$AI$7:$CH$7))&gt;$S131,1,0)</f>
        <v>0</v>
      </c>
    </row>
    <row r="132" spans="1:123" x14ac:dyDescent="0.25">
      <c r="A132" s="78">
        <v>125</v>
      </c>
      <c r="B132" s="79" t="str">
        <f t="shared" si="44"/>
        <v>K_LE MUT_2023_125</v>
      </c>
      <c r="C132" s="2"/>
      <c r="D132" s="3"/>
      <c r="E132" s="3"/>
      <c r="F132" s="4"/>
      <c r="G132" s="4"/>
      <c r="H132" s="4"/>
      <c r="I132" s="3"/>
      <c r="J132" s="1"/>
      <c r="K132" s="7"/>
      <c r="L132" s="90"/>
      <c r="M132" s="5"/>
      <c r="N132" s="91"/>
      <c r="O132" s="92"/>
      <c r="P132" s="5"/>
      <c r="Q132" s="5"/>
      <c r="R132" s="8"/>
      <c r="S132" s="5"/>
      <c r="T132" s="93"/>
      <c r="U132" s="80"/>
      <c r="V132" s="82"/>
      <c r="W132" s="83"/>
      <c r="X132" s="84" t="str">
        <f t="shared" si="45"/>
        <v xml:space="preserve"> </v>
      </c>
      <c r="Y132" s="85" t="str">
        <f t="shared" si="38"/>
        <v/>
      </c>
      <c r="AA132" s="86" t="str">
        <f t="shared" ca="1" si="39"/>
        <v/>
      </c>
      <c r="AB132" s="121"/>
      <c r="AC132" s="87" t="str">
        <f t="shared" si="51"/>
        <v/>
      </c>
      <c r="AD132" s="88" t="str">
        <f t="shared" si="46"/>
        <v/>
      </c>
      <c r="AE132" s="89" t="str">
        <f>IF(C132&lt;&gt;"",IF(VLOOKUP(C132,T_UO[#All],3,FALSE)="J",AF132+AG132,VLOOKUP(C132,T_UO[#All],4,FALSE)*G132),"")</f>
        <v/>
      </c>
      <c r="AF132" s="89" t="str">
        <f t="shared" si="40"/>
        <v/>
      </c>
      <c r="AG132" s="6"/>
      <c r="AH132" s="81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20"/>
      <c r="BC132" s="120"/>
      <c r="BD132" s="120"/>
      <c r="BE132" s="120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20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20"/>
      <c r="CJ132" s="46"/>
      <c r="CK132" s="46"/>
      <c r="CL132" s="46"/>
      <c r="CN132" s="46">
        <f t="shared" ca="1" si="47"/>
        <v>0</v>
      </c>
      <c r="CO132" s="46">
        <f t="shared" si="41"/>
        <v>0</v>
      </c>
      <c r="CP132" s="46"/>
      <c r="CQ132" s="46">
        <f t="shared" si="42"/>
        <v>0</v>
      </c>
      <c r="CR132" s="46"/>
      <c r="CS132" s="46">
        <f>IF(C132&lt;&gt;"",IF(VLOOKUP(C132,T_UO[#All],3,FALSE)="PTS",IF(ISBLANK(G132),1,0),IF(ISBLANK(G132),0,1)),0)</f>
        <v>0</v>
      </c>
      <c r="CT132" s="46">
        <f t="shared" si="48"/>
        <v>0</v>
      </c>
      <c r="CU132" s="46"/>
      <c r="CV132" s="46"/>
      <c r="CW132" s="46"/>
      <c r="CX132" s="46"/>
      <c r="CY132" s="46"/>
      <c r="CZ132" s="46"/>
      <c r="DA132" s="46"/>
      <c r="DB132" s="46">
        <f t="shared" si="49"/>
        <v>0</v>
      </c>
      <c r="DC132" s="46">
        <f t="shared" ca="1" si="43"/>
        <v>0</v>
      </c>
      <c r="DD132" s="46"/>
      <c r="DE132" s="46">
        <f t="shared" si="50"/>
        <v>0</v>
      </c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>
        <f t="array" ref="DS132">IF(MAX(IF($AI132:$CH132&lt;&gt;0,$AI$7:$CH$7))&gt;$S132,1,0)</f>
        <v>0</v>
      </c>
    </row>
    <row r="133" spans="1:123" x14ac:dyDescent="0.25">
      <c r="A133" s="78">
        <v>126</v>
      </c>
      <c r="B133" s="79" t="str">
        <f t="shared" si="44"/>
        <v>K_LE MUT_2023_126</v>
      </c>
      <c r="C133" s="2"/>
      <c r="D133" s="3"/>
      <c r="E133" s="3"/>
      <c r="F133" s="4"/>
      <c r="G133" s="4"/>
      <c r="H133" s="4"/>
      <c r="I133" s="3"/>
      <c r="J133" s="1"/>
      <c r="K133" s="7"/>
      <c r="L133" s="90"/>
      <c r="M133" s="5"/>
      <c r="N133" s="91"/>
      <c r="O133" s="92"/>
      <c r="P133" s="5"/>
      <c r="Q133" s="5"/>
      <c r="R133" s="8"/>
      <c r="S133" s="5"/>
      <c r="T133" s="93"/>
      <c r="U133" s="80"/>
      <c r="V133" s="82"/>
      <c r="W133" s="83"/>
      <c r="X133" s="84" t="str">
        <f t="shared" si="45"/>
        <v xml:space="preserve"> </v>
      </c>
      <c r="Y133" s="85" t="str">
        <f t="shared" si="38"/>
        <v/>
      </c>
      <c r="AA133" s="86" t="str">
        <f t="shared" ca="1" si="39"/>
        <v/>
      </c>
      <c r="AB133" s="121"/>
      <c r="AC133" s="87" t="str">
        <f t="shared" si="51"/>
        <v/>
      </c>
      <c r="AD133" s="88" t="str">
        <f t="shared" si="46"/>
        <v/>
      </c>
      <c r="AE133" s="89" t="str">
        <f>IF(C133&lt;&gt;"",IF(VLOOKUP(C133,T_UO[#All],3,FALSE)="J",AF133+AG133,VLOOKUP(C133,T_UO[#All],4,FALSE)*G133),"")</f>
        <v/>
      </c>
      <c r="AF133" s="89" t="str">
        <f t="shared" si="40"/>
        <v/>
      </c>
      <c r="AG133" s="6"/>
      <c r="AH133" s="81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20"/>
      <c r="CJ133" s="46"/>
      <c r="CK133" s="46"/>
      <c r="CL133" s="46"/>
      <c r="CN133" s="46">
        <f t="shared" ca="1" si="47"/>
        <v>0</v>
      </c>
      <c r="CO133" s="46">
        <f t="shared" si="41"/>
        <v>0</v>
      </c>
      <c r="CP133" s="46"/>
      <c r="CQ133" s="46">
        <f t="shared" si="42"/>
        <v>0</v>
      </c>
      <c r="CR133" s="46"/>
      <c r="CS133" s="46">
        <f>IF(C133&lt;&gt;"",IF(VLOOKUP(C133,T_UO[#All],3,FALSE)="PTS",IF(ISBLANK(G133),1,0),IF(ISBLANK(G133),0,1)),0)</f>
        <v>0</v>
      </c>
      <c r="CT133" s="46">
        <f t="shared" si="48"/>
        <v>0</v>
      </c>
      <c r="CU133" s="46"/>
      <c r="CV133" s="46"/>
      <c r="CW133" s="46"/>
      <c r="CX133" s="46"/>
      <c r="CY133" s="46"/>
      <c r="CZ133" s="46"/>
      <c r="DA133" s="46"/>
      <c r="DB133" s="46">
        <f t="shared" si="49"/>
        <v>0</v>
      </c>
      <c r="DC133" s="46">
        <f t="shared" ca="1" si="43"/>
        <v>0</v>
      </c>
      <c r="DD133" s="46"/>
      <c r="DE133" s="46">
        <f t="shared" si="50"/>
        <v>0</v>
      </c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>
        <f t="array" ref="DS133">IF(MAX(IF($AI133:$CH133&lt;&gt;0,$AI$7:$CH$7))&gt;$S133,1,0)</f>
        <v>0</v>
      </c>
    </row>
    <row r="134" spans="1:123" x14ac:dyDescent="0.25">
      <c r="A134" s="78">
        <v>127</v>
      </c>
      <c r="B134" s="79" t="str">
        <f t="shared" si="44"/>
        <v>K_LE MUT_2023_127</v>
      </c>
      <c r="C134" s="2"/>
      <c r="D134" s="3"/>
      <c r="E134" s="3"/>
      <c r="F134" s="4"/>
      <c r="G134" s="4"/>
      <c r="H134" s="4"/>
      <c r="I134" s="3"/>
      <c r="J134" s="1"/>
      <c r="K134" s="7"/>
      <c r="L134" s="90"/>
      <c r="M134" s="5"/>
      <c r="N134" s="91"/>
      <c r="O134" s="92"/>
      <c r="P134" s="5"/>
      <c r="Q134" s="5"/>
      <c r="R134" s="8"/>
      <c r="S134" s="5"/>
      <c r="T134" s="93"/>
      <c r="U134" s="80"/>
      <c r="V134" s="82"/>
      <c r="W134" s="83"/>
      <c r="X134" s="84" t="str">
        <f t="shared" si="45"/>
        <v xml:space="preserve"> </v>
      </c>
      <c r="Y134" s="85" t="str">
        <f t="shared" si="38"/>
        <v/>
      </c>
      <c r="AA134" s="86" t="str">
        <f t="shared" ca="1" si="39"/>
        <v/>
      </c>
      <c r="AB134" s="121"/>
      <c r="AC134" s="87" t="str">
        <f t="shared" si="51"/>
        <v/>
      </c>
      <c r="AD134" s="88" t="str">
        <f t="shared" si="46"/>
        <v/>
      </c>
      <c r="AE134" s="89" t="str">
        <f>IF(C134&lt;&gt;"",IF(VLOOKUP(C134,T_UO[#All],3,FALSE)="J",AF134+AG134,VLOOKUP(C134,T_UO[#All],4,FALSE)*G134),"")</f>
        <v/>
      </c>
      <c r="AF134" s="89" t="str">
        <f t="shared" si="40"/>
        <v/>
      </c>
      <c r="AG134" s="6"/>
      <c r="AH134" s="81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20"/>
      <c r="CJ134" s="46"/>
      <c r="CK134" s="46"/>
      <c r="CL134" s="46"/>
      <c r="CN134" s="46">
        <f t="shared" ca="1" si="47"/>
        <v>0</v>
      </c>
      <c r="CO134" s="46">
        <f t="shared" si="41"/>
        <v>0</v>
      </c>
      <c r="CP134" s="46"/>
      <c r="CQ134" s="46">
        <f t="shared" si="42"/>
        <v>0</v>
      </c>
      <c r="CR134" s="46"/>
      <c r="CS134" s="46">
        <f>IF(C134&lt;&gt;"",IF(VLOOKUP(C134,T_UO[#All],3,FALSE)="PTS",IF(ISBLANK(G134),1,0),IF(ISBLANK(G134),0,1)),0)</f>
        <v>0</v>
      </c>
      <c r="CT134" s="46">
        <f t="shared" si="48"/>
        <v>0</v>
      </c>
      <c r="CU134" s="46"/>
      <c r="CV134" s="46"/>
      <c r="CW134" s="46"/>
      <c r="CX134" s="46"/>
      <c r="CY134" s="46"/>
      <c r="CZ134" s="46"/>
      <c r="DA134" s="46"/>
      <c r="DB134" s="46">
        <f t="shared" si="49"/>
        <v>0</v>
      </c>
      <c r="DC134" s="46">
        <f t="shared" ca="1" si="43"/>
        <v>0</v>
      </c>
      <c r="DD134" s="46"/>
      <c r="DE134" s="46">
        <f t="shared" si="50"/>
        <v>0</v>
      </c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>
        <f t="array" ref="DS134">IF(MAX(IF($AI134:$CH134&lt;&gt;0,$AI$7:$CH$7))&gt;$S134,1,0)</f>
        <v>0</v>
      </c>
    </row>
    <row r="135" spans="1:123" x14ac:dyDescent="0.25">
      <c r="A135" s="78">
        <v>128</v>
      </c>
      <c r="B135" s="79" t="str">
        <f t="shared" si="44"/>
        <v>K_LE MUT_2023_128</v>
      </c>
      <c r="C135" s="2"/>
      <c r="D135" s="3"/>
      <c r="E135" s="3"/>
      <c r="F135" s="4"/>
      <c r="G135" s="4"/>
      <c r="H135" s="4"/>
      <c r="I135" s="3"/>
      <c r="J135" s="1"/>
      <c r="K135" s="7"/>
      <c r="L135" s="90"/>
      <c r="M135" s="5"/>
      <c r="N135" s="91"/>
      <c r="O135" s="92"/>
      <c r="P135" s="5"/>
      <c r="Q135" s="5"/>
      <c r="R135" s="8"/>
      <c r="S135" s="5"/>
      <c r="T135" s="93"/>
      <c r="U135" s="80"/>
      <c r="V135" s="82"/>
      <c r="W135" s="83"/>
      <c r="X135" s="84" t="str">
        <f t="shared" si="45"/>
        <v xml:space="preserve"> </v>
      </c>
      <c r="Y135" s="85" t="str">
        <f t="shared" si="38"/>
        <v/>
      </c>
      <c r="AA135" s="86" t="str">
        <f t="shared" ca="1" si="39"/>
        <v/>
      </c>
      <c r="AB135" s="121"/>
      <c r="AC135" s="87" t="str">
        <f t="shared" si="51"/>
        <v/>
      </c>
      <c r="AD135" s="88" t="str">
        <f t="shared" si="46"/>
        <v/>
      </c>
      <c r="AE135" s="89" t="str">
        <f>IF(C135&lt;&gt;"",IF(VLOOKUP(C135,T_UO[#All],3,FALSE)="J",AF135+AG135,VLOOKUP(C135,T_UO[#All],4,FALSE)*G135),"")</f>
        <v/>
      </c>
      <c r="AF135" s="89" t="str">
        <f t="shared" si="40"/>
        <v/>
      </c>
      <c r="AG135" s="6"/>
      <c r="AH135" s="81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20"/>
      <c r="CJ135" s="46"/>
      <c r="CK135" s="46"/>
      <c r="CL135" s="46"/>
      <c r="CN135" s="46">
        <f t="shared" ca="1" si="47"/>
        <v>0</v>
      </c>
      <c r="CO135" s="46">
        <f t="shared" si="41"/>
        <v>0</v>
      </c>
      <c r="CP135" s="46"/>
      <c r="CQ135" s="46">
        <f t="shared" si="42"/>
        <v>0</v>
      </c>
      <c r="CR135" s="46"/>
      <c r="CS135" s="46">
        <f>IF(C135&lt;&gt;"",IF(VLOOKUP(C135,T_UO[#All],3,FALSE)="PTS",IF(ISBLANK(G135),1,0),IF(ISBLANK(G135),0,1)),0)</f>
        <v>0</v>
      </c>
      <c r="CT135" s="46">
        <f t="shared" si="48"/>
        <v>0</v>
      </c>
      <c r="CU135" s="46"/>
      <c r="CV135" s="46"/>
      <c r="CW135" s="46"/>
      <c r="CX135" s="46"/>
      <c r="CY135" s="46"/>
      <c r="CZ135" s="46"/>
      <c r="DA135" s="46"/>
      <c r="DB135" s="46">
        <f t="shared" si="49"/>
        <v>0</v>
      </c>
      <c r="DC135" s="46">
        <f t="shared" ca="1" si="43"/>
        <v>0</v>
      </c>
      <c r="DD135" s="46"/>
      <c r="DE135" s="46">
        <f t="shared" si="50"/>
        <v>0</v>
      </c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>
        <f t="array" ref="DS135">IF(MAX(IF($AI135:$CH135&lt;&gt;0,$AI$7:$CH$7))&gt;$S135,1,0)</f>
        <v>0</v>
      </c>
    </row>
    <row r="136" spans="1:123" x14ac:dyDescent="0.25">
      <c r="A136" s="78">
        <v>129</v>
      </c>
      <c r="B136" s="79" t="str">
        <f t="shared" si="44"/>
        <v>K_LE MUT_2023_129</v>
      </c>
      <c r="C136" s="2"/>
      <c r="D136" s="3"/>
      <c r="E136" s="3"/>
      <c r="F136" s="4"/>
      <c r="G136" s="4"/>
      <c r="H136" s="4"/>
      <c r="I136" s="3"/>
      <c r="J136" s="1"/>
      <c r="K136" s="7"/>
      <c r="L136" s="90"/>
      <c r="M136" s="5"/>
      <c r="N136" s="91"/>
      <c r="O136" s="92"/>
      <c r="P136" s="5"/>
      <c r="Q136" s="5"/>
      <c r="R136" s="8"/>
      <c r="S136" s="5"/>
      <c r="T136" s="93"/>
      <c r="U136" s="80"/>
      <c r="V136" s="82"/>
      <c r="W136" s="83"/>
      <c r="X136" s="84" t="str">
        <f t="shared" si="45"/>
        <v xml:space="preserve"> </v>
      </c>
      <c r="Y136" s="85" t="str">
        <f t="shared" si="38"/>
        <v/>
      </c>
      <c r="AA136" s="86" t="str">
        <f t="shared" ca="1" si="39"/>
        <v/>
      </c>
      <c r="AB136" s="121"/>
      <c r="AC136" s="87" t="str">
        <f t="shared" si="51"/>
        <v/>
      </c>
      <c r="AD136" s="88" t="str">
        <f t="shared" si="46"/>
        <v/>
      </c>
      <c r="AE136" s="89" t="str">
        <f>IF(C136&lt;&gt;"",IF(VLOOKUP(C136,T_UO[#All],3,FALSE)="J",AF136+AG136,VLOOKUP(C136,T_UO[#All],4,FALSE)*G136),"")</f>
        <v/>
      </c>
      <c r="AF136" s="89" t="str">
        <f t="shared" si="40"/>
        <v/>
      </c>
      <c r="AG136" s="6"/>
      <c r="AH136" s="81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20"/>
      <c r="CJ136" s="46"/>
      <c r="CK136" s="46"/>
      <c r="CL136" s="46"/>
      <c r="CN136" s="46">
        <f t="shared" ca="1" si="47"/>
        <v>0</v>
      </c>
      <c r="CO136" s="46">
        <f t="shared" si="41"/>
        <v>0</v>
      </c>
      <c r="CP136" s="46"/>
      <c r="CQ136" s="46">
        <f t="shared" si="42"/>
        <v>0</v>
      </c>
      <c r="CR136" s="46"/>
      <c r="CS136" s="46">
        <f>IF(C136&lt;&gt;"",IF(VLOOKUP(C136,T_UO[#All],3,FALSE)="PTS",IF(ISBLANK(G136),1,0),IF(ISBLANK(G136),0,1)),0)</f>
        <v>0</v>
      </c>
      <c r="CT136" s="46">
        <f t="shared" si="48"/>
        <v>0</v>
      </c>
      <c r="CU136" s="46"/>
      <c r="CV136" s="46"/>
      <c r="CW136" s="46"/>
      <c r="CX136" s="46"/>
      <c r="CY136" s="46"/>
      <c r="CZ136" s="46"/>
      <c r="DA136" s="46"/>
      <c r="DB136" s="46">
        <f t="shared" si="49"/>
        <v>0</v>
      </c>
      <c r="DC136" s="46">
        <f t="shared" ca="1" si="43"/>
        <v>0</v>
      </c>
      <c r="DD136" s="46"/>
      <c r="DE136" s="46">
        <f t="shared" si="50"/>
        <v>0</v>
      </c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>
        <f t="array" ref="DS136">IF(MAX(IF($AI136:$CH136&lt;&gt;0,$AI$7:$CH$7))&gt;$S136,1,0)</f>
        <v>0</v>
      </c>
    </row>
    <row r="137" spans="1:123" x14ac:dyDescent="0.25">
      <c r="A137" s="78">
        <v>130</v>
      </c>
      <c r="B137" s="79" t="str">
        <f t="shared" si="44"/>
        <v>K_LE MUT_2023_130</v>
      </c>
      <c r="C137" s="2"/>
      <c r="D137" s="3"/>
      <c r="E137" s="3"/>
      <c r="F137" s="4"/>
      <c r="G137" s="4"/>
      <c r="H137" s="4"/>
      <c r="I137" s="3"/>
      <c r="J137" s="1"/>
      <c r="K137" s="7"/>
      <c r="L137" s="90"/>
      <c r="M137" s="5"/>
      <c r="N137" s="91"/>
      <c r="O137" s="92"/>
      <c r="P137" s="5"/>
      <c r="Q137" s="5"/>
      <c r="R137" s="8"/>
      <c r="S137" s="5"/>
      <c r="T137" s="93"/>
      <c r="U137" s="80"/>
      <c r="V137" s="82"/>
      <c r="W137" s="83"/>
      <c r="X137" s="84" t="str">
        <f t="shared" si="45"/>
        <v xml:space="preserve"> </v>
      </c>
      <c r="Y137" s="85" t="str">
        <f t="shared" si="38"/>
        <v/>
      </c>
      <c r="AA137" s="86" t="str">
        <f t="shared" ca="1" si="39"/>
        <v/>
      </c>
      <c r="AB137" s="121"/>
      <c r="AC137" s="87" t="str">
        <f t="shared" si="51"/>
        <v/>
      </c>
      <c r="AD137" s="88" t="str">
        <f t="shared" si="46"/>
        <v/>
      </c>
      <c r="AE137" s="89" t="str">
        <f>IF(C137&lt;&gt;"",IF(VLOOKUP(C137,T_UO[#All],3,FALSE)="J",AF137+AG137,VLOOKUP(C137,T_UO[#All],4,FALSE)*G137),"")</f>
        <v/>
      </c>
      <c r="AF137" s="89" t="str">
        <f t="shared" si="40"/>
        <v/>
      </c>
      <c r="AG137" s="6"/>
      <c r="AH137" s="81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20"/>
      <c r="CJ137" s="46"/>
      <c r="CK137" s="46"/>
      <c r="CL137" s="46"/>
      <c r="CN137" s="46">
        <f t="shared" ca="1" si="47"/>
        <v>0</v>
      </c>
      <c r="CO137" s="46">
        <f t="shared" si="41"/>
        <v>0</v>
      </c>
      <c r="CP137" s="46"/>
      <c r="CQ137" s="46">
        <f t="shared" si="42"/>
        <v>0</v>
      </c>
      <c r="CR137" s="46"/>
      <c r="CS137" s="46">
        <f>IF(C137&lt;&gt;"",IF(VLOOKUP(C137,T_UO[#All],3,FALSE)="PTS",IF(ISBLANK(G137),1,0),IF(ISBLANK(G137),0,1)),0)</f>
        <v>0</v>
      </c>
      <c r="CT137" s="46">
        <f t="shared" si="48"/>
        <v>0</v>
      </c>
      <c r="CU137" s="46"/>
      <c r="CV137" s="46"/>
      <c r="CW137" s="46"/>
      <c r="CX137" s="46"/>
      <c r="CY137" s="46"/>
      <c r="CZ137" s="46"/>
      <c r="DA137" s="46"/>
      <c r="DB137" s="46">
        <f t="shared" si="49"/>
        <v>0</v>
      </c>
      <c r="DC137" s="46">
        <f t="shared" ca="1" si="43"/>
        <v>0</v>
      </c>
      <c r="DD137" s="46"/>
      <c r="DE137" s="46">
        <f t="shared" si="50"/>
        <v>0</v>
      </c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>
        <f t="array" ref="DS137">IF(MAX(IF($AI137:$CH137&lt;&gt;0,$AI$7:$CH$7))&gt;$S137,1,0)</f>
        <v>0</v>
      </c>
    </row>
    <row r="138" spans="1:123" x14ac:dyDescent="0.25">
      <c r="A138" s="78">
        <v>131</v>
      </c>
      <c r="B138" s="79" t="str">
        <f t="shared" si="44"/>
        <v>K_LE MUT_2023_131</v>
      </c>
      <c r="C138" s="2"/>
      <c r="D138" s="3"/>
      <c r="E138" s="3"/>
      <c r="F138" s="4"/>
      <c r="G138" s="4"/>
      <c r="H138" s="4"/>
      <c r="I138" s="3"/>
      <c r="J138" s="1"/>
      <c r="K138" s="7"/>
      <c r="L138" s="90"/>
      <c r="M138" s="5"/>
      <c r="N138" s="91"/>
      <c r="O138" s="92"/>
      <c r="P138" s="5"/>
      <c r="Q138" s="5"/>
      <c r="R138" s="8"/>
      <c r="S138" s="5"/>
      <c r="T138" s="93"/>
      <c r="U138" s="80"/>
      <c r="V138" s="82"/>
      <c r="W138" s="83"/>
      <c r="X138" s="84" t="str">
        <f t="shared" si="45"/>
        <v xml:space="preserve"> </v>
      </c>
      <c r="Y138" s="85" t="str">
        <f t="shared" si="38"/>
        <v/>
      </c>
      <c r="AA138" s="86" t="str">
        <f t="shared" ca="1" si="39"/>
        <v/>
      </c>
      <c r="AB138" s="121"/>
      <c r="AC138" s="87" t="str">
        <f t="shared" si="51"/>
        <v/>
      </c>
      <c r="AD138" s="88" t="str">
        <f t="shared" si="46"/>
        <v/>
      </c>
      <c r="AE138" s="89" t="str">
        <f>IF(C138&lt;&gt;"",IF(VLOOKUP(C138,T_UO[#All],3,FALSE)="J",AF138+AG138,VLOOKUP(C138,T_UO[#All],4,FALSE)*G138),"")</f>
        <v/>
      </c>
      <c r="AF138" s="89" t="str">
        <f t="shared" si="40"/>
        <v/>
      </c>
      <c r="AG138" s="6"/>
      <c r="AH138" s="81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20"/>
      <c r="CJ138" s="46"/>
      <c r="CK138" s="46"/>
      <c r="CL138" s="46"/>
      <c r="CN138" s="46">
        <f t="shared" ca="1" si="47"/>
        <v>0</v>
      </c>
      <c r="CO138" s="46">
        <f t="shared" si="41"/>
        <v>0</v>
      </c>
      <c r="CP138" s="46"/>
      <c r="CQ138" s="46">
        <f t="shared" si="42"/>
        <v>0</v>
      </c>
      <c r="CR138" s="46"/>
      <c r="CS138" s="46">
        <f>IF(C138&lt;&gt;"",IF(VLOOKUP(C138,T_UO[#All],3,FALSE)="PTS",IF(ISBLANK(G138),1,0),IF(ISBLANK(G138),0,1)),0)</f>
        <v>0</v>
      </c>
      <c r="CT138" s="46">
        <f t="shared" si="48"/>
        <v>0</v>
      </c>
      <c r="CU138" s="46"/>
      <c r="CV138" s="46"/>
      <c r="CW138" s="46"/>
      <c r="CX138" s="46"/>
      <c r="CY138" s="46"/>
      <c r="CZ138" s="46"/>
      <c r="DA138" s="46"/>
      <c r="DB138" s="46">
        <f t="shared" si="49"/>
        <v>0</v>
      </c>
      <c r="DC138" s="46">
        <f t="shared" ca="1" si="43"/>
        <v>0</v>
      </c>
      <c r="DD138" s="46"/>
      <c r="DE138" s="46">
        <f t="shared" si="50"/>
        <v>0</v>
      </c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>
        <f t="array" ref="DS138">IF(MAX(IF($AI138:$CH138&lt;&gt;0,$AI$7:$CH$7))&gt;$S138,1,0)</f>
        <v>0</v>
      </c>
    </row>
    <row r="139" spans="1:123" x14ac:dyDescent="0.25">
      <c r="A139" s="78">
        <v>132</v>
      </c>
      <c r="B139" s="79" t="str">
        <f t="shared" si="44"/>
        <v>K_LE MUT_2023_132</v>
      </c>
      <c r="C139" s="2"/>
      <c r="D139" s="3"/>
      <c r="E139" s="3"/>
      <c r="F139" s="4"/>
      <c r="G139" s="4"/>
      <c r="H139" s="4"/>
      <c r="I139" s="3"/>
      <c r="J139" s="1"/>
      <c r="K139" s="7"/>
      <c r="L139" s="90"/>
      <c r="M139" s="5"/>
      <c r="N139" s="91"/>
      <c r="O139" s="92"/>
      <c r="P139" s="5"/>
      <c r="Q139" s="5"/>
      <c r="R139" s="8"/>
      <c r="S139" s="5"/>
      <c r="T139" s="93"/>
      <c r="U139" s="80"/>
      <c r="V139" s="82"/>
      <c r="W139" s="83"/>
      <c r="X139" s="84" t="str">
        <f t="shared" si="45"/>
        <v xml:space="preserve"> </v>
      </c>
      <c r="Y139" s="85" t="str">
        <f t="shared" si="38"/>
        <v/>
      </c>
      <c r="AA139" s="86" t="str">
        <f t="shared" ca="1" si="39"/>
        <v/>
      </c>
      <c r="AB139" s="121"/>
      <c r="AC139" s="87" t="str">
        <f t="shared" si="51"/>
        <v/>
      </c>
      <c r="AD139" s="88" t="str">
        <f t="shared" si="46"/>
        <v/>
      </c>
      <c r="AE139" s="89" t="str">
        <f>IF(C139&lt;&gt;"",IF(VLOOKUP(C139,T_UO[#All],3,FALSE)="J",AF139+AG139,VLOOKUP(C139,T_UO[#All],4,FALSE)*G139),"")</f>
        <v/>
      </c>
      <c r="AF139" s="89" t="str">
        <f t="shared" si="40"/>
        <v/>
      </c>
      <c r="AG139" s="6"/>
      <c r="AH139" s="81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20"/>
      <c r="CJ139" s="46"/>
      <c r="CK139" s="46"/>
      <c r="CL139" s="46"/>
      <c r="CN139" s="46">
        <f t="shared" ca="1" si="47"/>
        <v>0</v>
      </c>
      <c r="CO139" s="46">
        <f t="shared" si="41"/>
        <v>0</v>
      </c>
      <c r="CP139" s="46"/>
      <c r="CQ139" s="46">
        <f t="shared" si="42"/>
        <v>0</v>
      </c>
      <c r="CR139" s="46"/>
      <c r="CS139" s="46">
        <f>IF(C139&lt;&gt;"",IF(VLOOKUP(C139,T_UO[#All],3,FALSE)="PTS",IF(ISBLANK(G139),1,0),IF(ISBLANK(G139),0,1)),0)</f>
        <v>0</v>
      </c>
      <c r="CT139" s="46">
        <f t="shared" si="48"/>
        <v>0</v>
      </c>
      <c r="CU139" s="46"/>
      <c r="CV139" s="46"/>
      <c r="CW139" s="46"/>
      <c r="CX139" s="46"/>
      <c r="CY139" s="46"/>
      <c r="CZ139" s="46"/>
      <c r="DA139" s="46"/>
      <c r="DB139" s="46">
        <f t="shared" si="49"/>
        <v>0</v>
      </c>
      <c r="DC139" s="46">
        <f t="shared" ca="1" si="43"/>
        <v>0</v>
      </c>
      <c r="DD139" s="46"/>
      <c r="DE139" s="46">
        <f t="shared" si="50"/>
        <v>0</v>
      </c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>
        <f t="array" ref="DS139">IF(MAX(IF($AI139:$CH139&lt;&gt;0,$AI$7:$CH$7))&gt;$S139,1,0)</f>
        <v>0</v>
      </c>
    </row>
    <row r="140" spans="1:123" x14ac:dyDescent="0.25">
      <c r="A140" s="78">
        <v>133</v>
      </c>
      <c r="B140" s="79" t="str">
        <f t="shared" si="44"/>
        <v>K_LE MUT_2023_133</v>
      </c>
      <c r="C140" s="2"/>
      <c r="D140" s="3"/>
      <c r="E140" s="3"/>
      <c r="F140" s="4"/>
      <c r="G140" s="4"/>
      <c r="H140" s="4"/>
      <c r="I140" s="3"/>
      <c r="J140" s="1"/>
      <c r="K140" s="7"/>
      <c r="L140" s="90"/>
      <c r="M140" s="5"/>
      <c r="N140" s="91"/>
      <c r="O140" s="92"/>
      <c r="P140" s="5"/>
      <c r="Q140" s="5"/>
      <c r="R140" s="8"/>
      <c r="S140" s="5"/>
      <c r="T140" s="93"/>
      <c r="U140" s="80"/>
      <c r="V140" s="82"/>
      <c r="W140" s="83"/>
      <c r="X140" s="84" t="str">
        <f t="shared" si="45"/>
        <v xml:space="preserve"> </v>
      </c>
      <c r="Y140" s="85" t="str">
        <f t="shared" ref="Y140:Y203" si="52">IF(P140="?","A planifier",IF(P140&lt;&gt;0,IF(OR(AA140&lt;=0,AA140="OK"),IF(OR(X140="Livré",X140="Soldé"),IF(ISBLANK(Q140),IF(S140&lt;=P140,"A l'heure","En retard"),IF(S140&lt;=Q140,"A l'heure","En retard")),"En cours"),"Non livré"),""))</f>
        <v/>
      </c>
      <c r="AA140" s="86" t="str">
        <f t="shared" ref="AA140:AA203" ca="1" si="53">IF(C140&lt;&gt;"",IF(P140="","A planifier",IF(X140="Annulé","Annulé",IF(ISBLANK($S140),-NETWORKDAYS(TODAY(),IF(ISBLANK(Q140),P140,Q140),N_Ferie),"OK"))),"")</f>
        <v/>
      </c>
      <c r="AB140" s="121"/>
      <c r="AC140" s="87" t="str">
        <f t="shared" si="51"/>
        <v/>
      </c>
      <c r="AD140" s="88" t="str">
        <f t="shared" si="46"/>
        <v/>
      </c>
      <c r="AE140" s="89" t="str">
        <f>IF(C140&lt;&gt;"",IF(VLOOKUP(C140,T_UO[#All],3,FALSE)="J",AF140+AG140,VLOOKUP(C140,T_UO[#All],4,FALSE)*G140),"")</f>
        <v/>
      </c>
      <c r="AF140" s="89" t="str">
        <f t="shared" ref="AF140:AF203" si="54">IF(AND(C140&lt;&gt;"",C140&lt;&gt;"CR hebdo"),SUM(AH140:CH140),"")</f>
        <v/>
      </c>
      <c r="AG140" s="6"/>
      <c r="AH140" s="81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20"/>
      <c r="CJ140" s="46"/>
      <c r="CK140" s="46"/>
      <c r="CL140" s="46"/>
      <c r="CN140" s="46">
        <f t="shared" ca="1" si="47"/>
        <v>0</v>
      </c>
      <c r="CO140" s="46">
        <f t="shared" ref="CO140:CO203" si="55">IF(C140&lt;&gt;"",0,IF(ABS(COUNTA(D140:W140,AG140,AI140:CH140))&gt;0,1,0))</f>
        <v>0</v>
      </c>
      <c r="CP140" s="46"/>
      <c r="CQ140" s="46">
        <f t="shared" ref="CQ140:CQ203" si="56">IF(C140&lt;&gt;"",ABS(COUNTA(E140)-1),0)</f>
        <v>0</v>
      </c>
      <c r="CR140" s="46"/>
      <c r="CS140" s="46">
        <f>IF(C140&lt;&gt;"",IF(VLOOKUP(C140,T_UO[#All],3,FALSE)="PTS",IF(ISBLANK(G140),1,0),IF(ISBLANK(G140),0,1)),0)</f>
        <v>0</v>
      </c>
      <c r="CT140" s="46">
        <f t="shared" si="48"/>
        <v>0</v>
      </c>
      <c r="CU140" s="46"/>
      <c r="CV140" s="46"/>
      <c r="CW140" s="46"/>
      <c r="CX140" s="46"/>
      <c r="CY140" s="46"/>
      <c r="CZ140" s="46"/>
      <c r="DA140" s="46"/>
      <c r="DB140" s="46">
        <f t="shared" si="49"/>
        <v>0</v>
      </c>
      <c r="DC140" s="46">
        <f t="shared" ref="DC140:DC203" ca="1" si="57">IF(AND(P140&lt;&gt;"",S140=""),IF(NETWORKDAYS(TODAY(),P140,N_Ferie)&gt;AG140,0,1),0)</f>
        <v>0</v>
      </c>
      <c r="DD140" s="46"/>
      <c r="DE140" s="46">
        <f t="shared" si="50"/>
        <v>0</v>
      </c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>
        <f t="array" ref="DS140">IF(MAX(IF($AI140:$CH140&lt;&gt;0,$AI$7:$CH$7))&gt;$S140,1,0)</f>
        <v>0</v>
      </c>
    </row>
    <row r="141" spans="1:123" x14ac:dyDescent="0.25">
      <c r="A141" s="78">
        <v>134</v>
      </c>
      <c r="B141" s="79" t="str">
        <f t="shared" ref="B141:B204" si="58">$E$3&amp;"_"&amp;TEXT(A141,"000")</f>
        <v>K_LE MUT_2023_134</v>
      </c>
      <c r="C141" s="2"/>
      <c r="D141" s="3"/>
      <c r="E141" s="3"/>
      <c r="F141" s="4"/>
      <c r="G141" s="4"/>
      <c r="H141" s="4"/>
      <c r="I141" s="3"/>
      <c r="J141" s="1"/>
      <c r="K141" s="7"/>
      <c r="L141" s="90"/>
      <c r="M141" s="5"/>
      <c r="N141" s="91"/>
      <c r="O141" s="92"/>
      <c r="P141" s="5"/>
      <c r="Q141" s="5"/>
      <c r="R141" s="8"/>
      <c r="S141" s="5"/>
      <c r="T141" s="93"/>
      <c r="U141" s="80"/>
      <c r="V141" s="82"/>
      <c r="W141" s="83"/>
      <c r="X141" s="84" t="str">
        <f t="shared" ref="X141:X204" si="59">IF(P141="?","A planifier",IF(AND(S141&lt;&gt;"",ISBLANK(W141)),"Livré",IF(AND(S141&lt;&gt;"",V141&lt;&gt;"",W141&lt;&gt;""),"Soldé",IF(E141="Travail annulé","Annulé"," "))))</f>
        <v xml:space="preserve"> </v>
      </c>
      <c r="Y141" s="85" t="str">
        <f t="shared" si="52"/>
        <v/>
      </c>
      <c r="AA141" s="86" t="str">
        <f t="shared" ca="1" si="53"/>
        <v/>
      </c>
      <c r="AB141" s="121"/>
      <c r="AC141" s="87" t="str">
        <f t="shared" si="51"/>
        <v/>
      </c>
      <c r="AD141" s="88" t="str">
        <f t="shared" ref="AD141:AD204" si="60">IF(OR(ISBLANK(C141),AF141=""),"",AF141/(AF141+AG141))</f>
        <v/>
      </c>
      <c r="AE141" s="89" t="str">
        <f>IF(C141&lt;&gt;"",IF(VLOOKUP(C141,T_UO[#All],3,FALSE)="J",AF141+AG141,VLOOKUP(C141,T_UO[#All],4,FALSE)*G141),"")</f>
        <v/>
      </c>
      <c r="AF141" s="89" t="str">
        <f t="shared" si="54"/>
        <v/>
      </c>
      <c r="AG141" s="6"/>
      <c r="AH141" s="81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20"/>
      <c r="CJ141" s="46"/>
      <c r="CK141" s="46"/>
      <c r="CL141" s="46"/>
      <c r="CN141" s="46">
        <f t="shared" ref="CN141:CN204" ca="1" si="61">SUM(CO141:DS141)</f>
        <v>0</v>
      </c>
      <c r="CO141" s="46">
        <f t="shared" si="55"/>
        <v>0</v>
      </c>
      <c r="CP141" s="46"/>
      <c r="CQ141" s="46">
        <f t="shared" si="56"/>
        <v>0</v>
      </c>
      <c r="CR141" s="46"/>
      <c r="CS141" s="46">
        <f>IF(C141&lt;&gt;"",IF(VLOOKUP(C141,T_UO[#All],3,FALSE)="PTS",IF(ISBLANK(G141),1,0),IF(ISBLANK(G141),0,1)),0)</f>
        <v>0</v>
      </c>
      <c r="CT141" s="46">
        <f t="shared" ref="CT141:CT204" si="62">IF(S141&lt;&gt;"",IF(ISBLANK(H141),1,0),IF(ISBLANK(H141),0,1))</f>
        <v>0</v>
      </c>
      <c r="CU141" s="46"/>
      <c r="CV141" s="46"/>
      <c r="CW141" s="46"/>
      <c r="CX141" s="46"/>
      <c r="CY141" s="46"/>
      <c r="CZ141" s="46"/>
      <c r="DA141" s="46"/>
      <c r="DB141" s="46">
        <f t="shared" ref="DB141:DB204" si="63">IF(C141&lt;&gt;"",ABS(COUNTA(P141)-1),0)</f>
        <v>0</v>
      </c>
      <c r="DC141" s="46">
        <f t="shared" ca="1" si="57"/>
        <v>0</v>
      </c>
      <c r="DD141" s="46"/>
      <c r="DE141" s="46">
        <f t="shared" ref="DE141:DE204" si="64">IF(AND(C141&lt;&gt;"",ISBLANK(S141),AG141=0),1,0)</f>
        <v>0</v>
      </c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>
        <f t="array" ref="DS141">IF(MAX(IF($AI141:$CH141&lt;&gt;0,$AI$7:$CH$7))&gt;$S141,1,0)</f>
        <v>0</v>
      </c>
    </row>
    <row r="142" spans="1:123" x14ac:dyDescent="0.25">
      <c r="A142" s="78">
        <v>135</v>
      </c>
      <c r="B142" s="79" t="str">
        <f t="shared" si="58"/>
        <v>K_LE MUT_2023_135</v>
      </c>
      <c r="C142" s="2"/>
      <c r="D142" s="3"/>
      <c r="E142" s="3"/>
      <c r="F142" s="4"/>
      <c r="G142" s="4"/>
      <c r="H142" s="4"/>
      <c r="I142" s="3"/>
      <c r="J142" s="1"/>
      <c r="K142" s="7"/>
      <c r="L142" s="90"/>
      <c r="M142" s="5"/>
      <c r="N142" s="91"/>
      <c r="O142" s="92"/>
      <c r="P142" s="5"/>
      <c r="Q142" s="5"/>
      <c r="R142" s="8"/>
      <c r="S142" s="5"/>
      <c r="T142" s="93"/>
      <c r="U142" s="80"/>
      <c r="V142" s="82"/>
      <c r="W142" s="83"/>
      <c r="X142" s="84" t="str">
        <f t="shared" si="59"/>
        <v xml:space="preserve"> </v>
      </c>
      <c r="Y142" s="85" t="str">
        <f t="shared" si="52"/>
        <v/>
      </c>
      <c r="AA142" s="86" t="str">
        <f t="shared" ca="1" si="53"/>
        <v/>
      </c>
      <c r="AB142" s="121"/>
      <c r="AC142" s="87" t="str">
        <f t="shared" si="51"/>
        <v/>
      </c>
      <c r="AD142" s="88" t="str">
        <f t="shared" si="60"/>
        <v/>
      </c>
      <c r="AE142" s="89" t="str">
        <f>IF(C142&lt;&gt;"",IF(VLOOKUP(C142,T_UO[#All],3,FALSE)="J",AF142+AG142,VLOOKUP(C142,T_UO[#All],4,FALSE)*G142),"")</f>
        <v/>
      </c>
      <c r="AF142" s="89" t="str">
        <f t="shared" si="54"/>
        <v/>
      </c>
      <c r="AG142" s="6"/>
      <c r="AH142" s="81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20"/>
      <c r="CJ142" s="46"/>
      <c r="CK142" s="46"/>
      <c r="CL142" s="46"/>
      <c r="CN142" s="46">
        <f t="shared" ca="1" si="61"/>
        <v>0</v>
      </c>
      <c r="CO142" s="46">
        <f t="shared" si="55"/>
        <v>0</v>
      </c>
      <c r="CP142" s="46"/>
      <c r="CQ142" s="46">
        <f t="shared" si="56"/>
        <v>0</v>
      </c>
      <c r="CR142" s="46"/>
      <c r="CS142" s="46">
        <f>IF(C142&lt;&gt;"",IF(VLOOKUP(C142,T_UO[#All],3,FALSE)="PTS",IF(ISBLANK(G142),1,0),IF(ISBLANK(G142),0,1)),0)</f>
        <v>0</v>
      </c>
      <c r="CT142" s="46">
        <f t="shared" si="62"/>
        <v>0</v>
      </c>
      <c r="CU142" s="46"/>
      <c r="CV142" s="46"/>
      <c r="CW142" s="46"/>
      <c r="CX142" s="46"/>
      <c r="CY142" s="46"/>
      <c r="CZ142" s="46"/>
      <c r="DA142" s="46"/>
      <c r="DB142" s="46">
        <f t="shared" si="63"/>
        <v>0</v>
      </c>
      <c r="DC142" s="46">
        <f t="shared" ca="1" si="57"/>
        <v>0</v>
      </c>
      <c r="DD142" s="46"/>
      <c r="DE142" s="46">
        <f t="shared" si="64"/>
        <v>0</v>
      </c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>
        <f t="array" ref="DS142">IF(MAX(IF($AI142:$CH142&lt;&gt;0,$AI$7:$CH$7))&gt;$S142,1,0)</f>
        <v>0</v>
      </c>
    </row>
    <row r="143" spans="1:123" x14ac:dyDescent="0.25">
      <c r="A143" s="78">
        <v>136</v>
      </c>
      <c r="B143" s="79" t="str">
        <f t="shared" si="58"/>
        <v>K_LE MUT_2023_136</v>
      </c>
      <c r="C143" s="2"/>
      <c r="D143" s="3"/>
      <c r="E143" s="3"/>
      <c r="F143" s="4"/>
      <c r="G143" s="4"/>
      <c r="H143" s="4"/>
      <c r="I143" s="3"/>
      <c r="J143" s="1"/>
      <c r="K143" s="7"/>
      <c r="L143" s="90"/>
      <c r="M143" s="5"/>
      <c r="N143" s="91"/>
      <c r="O143" s="92"/>
      <c r="P143" s="5"/>
      <c r="Q143" s="5"/>
      <c r="R143" s="8"/>
      <c r="S143" s="5"/>
      <c r="T143" s="93"/>
      <c r="U143" s="80"/>
      <c r="V143" s="82"/>
      <c r="W143" s="83"/>
      <c r="X143" s="84" t="str">
        <f t="shared" si="59"/>
        <v xml:space="preserve"> </v>
      </c>
      <c r="Y143" s="85" t="str">
        <f t="shared" si="52"/>
        <v/>
      </c>
      <c r="AA143" s="86" t="str">
        <f t="shared" ca="1" si="53"/>
        <v/>
      </c>
      <c r="AB143" s="121"/>
      <c r="AC143" s="87" t="str">
        <f t="shared" ref="AC143:AC206" si="65">IF(C143&lt;&gt;"",(AF143+AG143)/AE143,"")</f>
        <v/>
      </c>
      <c r="AD143" s="88" t="str">
        <f t="shared" si="60"/>
        <v/>
      </c>
      <c r="AE143" s="89" t="str">
        <f>IF(C143&lt;&gt;"",IF(VLOOKUP(C143,T_UO[#All],3,FALSE)="J",AF143+AG143,VLOOKUP(C143,T_UO[#All],4,FALSE)*G143),"")</f>
        <v/>
      </c>
      <c r="AF143" s="89" t="str">
        <f t="shared" si="54"/>
        <v/>
      </c>
      <c r="AG143" s="6"/>
      <c r="AH143" s="81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20"/>
      <c r="CJ143" s="46"/>
      <c r="CK143" s="46"/>
      <c r="CL143" s="46"/>
      <c r="CN143" s="46">
        <f t="shared" ca="1" si="61"/>
        <v>0</v>
      </c>
      <c r="CO143" s="46">
        <f t="shared" si="55"/>
        <v>0</v>
      </c>
      <c r="CP143" s="46"/>
      <c r="CQ143" s="46">
        <f t="shared" si="56"/>
        <v>0</v>
      </c>
      <c r="CR143" s="46"/>
      <c r="CS143" s="46">
        <f>IF(C143&lt;&gt;"",IF(VLOOKUP(C143,T_UO[#All],3,FALSE)="PTS",IF(ISBLANK(G143),1,0),IF(ISBLANK(G143),0,1)),0)</f>
        <v>0</v>
      </c>
      <c r="CT143" s="46">
        <f t="shared" si="62"/>
        <v>0</v>
      </c>
      <c r="CU143" s="46"/>
      <c r="CV143" s="46"/>
      <c r="CW143" s="46"/>
      <c r="CX143" s="46"/>
      <c r="CY143" s="46"/>
      <c r="CZ143" s="46"/>
      <c r="DA143" s="46"/>
      <c r="DB143" s="46">
        <f t="shared" si="63"/>
        <v>0</v>
      </c>
      <c r="DC143" s="46">
        <f t="shared" ca="1" si="57"/>
        <v>0</v>
      </c>
      <c r="DD143" s="46"/>
      <c r="DE143" s="46">
        <f t="shared" si="64"/>
        <v>0</v>
      </c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>
        <f t="array" ref="DS143">IF(MAX(IF($AI143:$CH143&lt;&gt;0,$AI$7:$CH$7))&gt;$S143,1,0)</f>
        <v>0</v>
      </c>
    </row>
    <row r="144" spans="1:123" x14ac:dyDescent="0.25">
      <c r="A144" s="78">
        <v>137</v>
      </c>
      <c r="B144" s="79" t="str">
        <f t="shared" si="58"/>
        <v>K_LE MUT_2023_137</v>
      </c>
      <c r="C144" s="2"/>
      <c r="D144" s="3"/>
      <c r="E144" s="3"/>
      <c r="F144" s="4"/>
      <c r="G144" s="4"/>
      <c r="H144" s="4"/>
      <c r="I144" s="3"/>
      <c r="J144" s="1"/>
      <c r="K144" s="7"/>
      <c r="L144" s="90"/>
      <c r="M144" s="5"/>
      <c r="N144" s="91"/>
      <c r="O144" s="92"/>
      <c r="P144" s="5"/>
      <c r="Q144" s="5"/>
      <c r="R144" s="8"/>
      <c r="S144" s="5"/>
      <c r="T144" s="93"/>
      <c r="U144" s="80"/>
      <c r="V144" s="82"/>
      <c r="W144" s="83"/>
      <c r="X144" s="84" t="str">
        <f t="shared" si="59"/>
        <v xml:space="preserve"> </v>
      </c>
      <c r="Y144" s="85" t="str">
        <f t="shared" si="52"/>
        <v/>
      </c>
      <c r="AA144" s="86" t="str">
        <f t="shared" ca="1" si="53"/>
        <v/>
      </c>
      <c r="AB144" s="121"/>
      <c r="AC144" s="87" t="str">
        <f t="shared" si="65"/>
        <v/>
      </c>
      <c r="AD144" s="88" t="str">
        <f t="shared" si="60"/>
        <v/>
      </c>
      <c r="AE144" s="89" t="str">
        <f>IF(C144&lt;&gt;"",IF(VLOOKUP(C144,T_UO[#All],3,FALSE)="J",AF144+AG144,VLOOKUP(C144,T_UO[#All],4,FALSE)*G144),"")</f>
        <v/>
      </c>
      <c r="AF144" s="89" t="str">
        <f t="shared" si="54"/>
        <v/>
      </c>
      <c r="AG144" s="6"/>
      <c r="AH144" s="81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  <c r="BZ144" s="120"/>
      <c r="CA144" s="120"/>
      <c r="CB144" s="120"/>
      <c r="CC144" s="120"/>
      <c r="CD144" s="120"/>
      <c r="CE144" s="120"/>
      <c r="CF144" s="120"/>
      <c r="CG144" s="120"/>
      <c r="CH144" s="120"/>
      <c r="CJ144" s="46"/>
      <c r="CK144" s="46"/>
      <c r="CL144" s="46"/>
      <c r="CN144" s="46">
        <f t="shared" ca="1" si="61"/>
        <v>0</v>
      </c>
      <c r="CO144" s="46">
        <f t="shared" si="55"/>
        <v>0</v>
      </c>
      <c r="CP144" s="46"/>
      <c r="CQ144" s="46">
        <f t="shared" si="56"/>
        <v>0</v>
      </c>
      <c r="CR144" s="46"/>
      <c r="CS144" s="46">
        <f>IF(C144&lt;&gt;"",IF(VLOOKUP(C144,T_UO[#All],3,FALSE)="PTS",IF(ISBLANK(G144),1,0),IF(ISBLANK(G144),0,1)),0)</f>
        <v>0</v>
      </c>
      <c r="CT144" s="46">
        <f t="shared" si="62"/>
        <v>0</v>
      </c>
      <c r="CU144" s="46"/>
      <c r="CV144" s="46"/>
      <c r="CW144" s="46"/>
      <c r="CX144" s="46"/>
      <c r="CY144" s="46"/>
      <c r="CZ144" s="46"/>
      <c r="DA144" s="46"/>
      <c r="DB144" s="46">
        <f t="shared" si="63"/>
        <v>0</v>
      </c>
      <c r="DC144" s="46">
        <f t="shared" ca="1" si="57"/>
        <v>0</v>
      </c>
      <c r="DD144" s="46"/>
      <c r="DE144" s="46">
        <f t="shared" si="64"/>
        <v>0</v>
      </c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>
        <f t="array" ref="DS144">IF(MAX(IF($AI144:$CH144&lt;&gt;0,$AI$7:$CH$7))&gt;$S144,1,0)</f>
        <v>0</v>
      </c>
    </row>
    <row r="145" spans="1:123" x14ac:dyDescent="0.25">
      <c r="A145" s="78">
        <v>138</v>
      </c>
      <c r="B145" s="79" t="str">
        <f t="shared" si="58"/>
        <v>K_LE MUT_2023_138</v>
      </c>
      <c r="C145" s="2"/>
      <c r="D145" s="3"/>
      <c r="E145" s="3"/>
      <c r="F145" s="4"/>
      <c r="G145" s="4"/>
      <c r="H145" s="4"/>
      <c r="I145" s="3"/>
      <c r="J145" s="1"/>
      <c r="K145" s="7"/>
      <c r="L145" s="90"/>
      <c r="M145" s="5"/>
      <c r="N145" s="91"/>
      <c r="O145" s="92"/>
      <c r="P145" s="5"/>
      <c r="Q145" s="5"/>
      <c r="R145" s="8"/>
      <c r="S145" s="5"/>
      <c r="T145" s="93"/>
      <c r="U145" s="80"/>
      <c r="V145" s="82"/>
      <c r="W145" s="83"/>
      <c r="X145" s="84" t="str">
        <f t="shared" si="59"/>
        <v xml:space="preserve"> </v>
      </c>
      <c r="Y145" s="85" t="str">
        <f t="shared" si="52"/>
        <v/>
      </c>
      <c r="AA145" s="86" t="str">
        <f t="shared" ca="1" si="53"/>
        <v/>
      </c>
      <c r="AB145" s="121"/>
      <c r="AC145" s="87" t="str">
        <f t="shared" si="65"/>
        <v/>
      </c>
      <c r="AD145" s="88" t="str">
        <f t="shared" si="60"/>
        <v/>
      </c>
      <c r="AE145" s="89" t="str">
        <f>IF(C145&lt;&gt;"",IF(VLOOKUP(C145,T_UO[#All],3,FALSE)="J",AF145+AG145,VLOOKUP(C145,T_UO[#All],4,FALSE)*G145),"")</f>
        <v/>
      </c>
      <c r="AF145" s="89" t="str">
        <f t="shared" si="54"/>
        <v/>
      </c>
      <c r="AG145" s="6"/>
      <c r="AH145" s="81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  <c r="BZ145" s="120"/>
      <c r="CA145" s="120"/>
      <c r="CB145" s="120"/>
      <c r="CC145" s="120"/>
      <c r="CD145" s="120"/>
      <c r="CE145" s="120"/>
      <c r="CF145" s="120"/>
      <c r="CG145" s="120"/>
      <c r="CH145" s="120"/>
      <c r="CJ145" s="46"/>
      <c r="CK145" s="46"/>
      <c r="CL145" s="46"/>
      <c r="CN145" s="46">
        <f t="shared" ca="1" si="61"/>
        <v>0</v>
      </c>
      <c r="CO145" s="46">
        <f t="shared" si="55"/>
        <v>0</v>
      </c>
      <c r="CP145" s="46"/>
      <c r="CQ145" s="46">
        <f t="shared" si="56"/>
        <v>0</v>
      </c>
      <c r="CR145" s="46"/>
      <c r="CS145" s="46">
        <f>IF(C145&lt;&gt;"",IF(VLOOKUP(C145,T_UO[#All],3,FALSE)="PTS",IF(ISBLANK(G145),1,0),IF(ISBLANK(G145),0,1)),0)</f>
        <v>0</v>
      </c>
      <c r="CT145" s="46">
        <f t="shared" si="62"/>
        <v>0</v>
      </c>
      <c r="CU145" s="46"/>
      <c r="CV145" s="46"/>
      <c r="CW145" s="46"/>
      <c r="CX145" s="46"/>
      <c r="CY145" s="46"/>
      <c r="CZ145" s="46"/>
      <c r="DA145" s="46"/>
      <c r="DB145" s="46">
        <f t="shared" si="63"/>
        <v>0</v>
      </c>
      <c r="DC145" s="46">
        <f t="shared" ca="1" si="57"/>
        <v>0</v>
      </c>
      <c r="DD145" s="46"/>
      <c r="DE145" s="46">
        <f t="shared" si="64"/>
        <v>0</v>
      </c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>
        <f t="array" ref="DS145">IF(MAX(IF($AI145:$CH145&lt;&gt;0,$AI$7:$CH$7))&gt;$S145,1,0)</f>
        <v>0</v>
      </c>
    </row>
    <row r="146" spans="1:123" x14ac:dyDescent="0.25">
      <c r="A146" s="78">
        <v>139</v>
      </c>
      <c r="B146" s="79" t="str">
        <f t="shared" si="58"/>
        <v>K_LE MUT_2023_139</v>
      </c>
      <c r="C146" s="2"/>
      <c r="D146" s="3"/>
      <c r="E146" s="3"/>
      <c r="F146" s="4"/>
      <c r="G146" s="4"/>
      <c r="H146" s="4"/>
      <c r="I146" s="3"/>
      <c r="J146" s="1"/>
      <c r="K146" s="7"/>
      <c r="L146" s="90"/>
      <c r="M146" s="5"/>
      <c r="N146" s="91"/>
      <c r="O146" s="92"/>
      <c r="P146" s="5"/>
      <c r="Q146" s="5"/>
      <c r="R146" s="8"/>
      <c r="S146" s="5"/>
      <c r="T146" s="93"/>
      <c r="U146" s="80"/>
      <c r="V146" s="82"/>
      <c r="W146" s="83"/>
      <c r="X146" s="84" t="str">
        <f t="shared" si="59"/>
        <v xml:space="preserve"> </v>
      </c>
      <c r="Y146" s="85" t="str">
        <f t="shared" si="52"/>
        <v/>
      </c>
      <c r="AA146" s="86" t="str">
        <f t="shared" ca="1" si="53"/>
        <v/>
      </c>
      <c r="AB146" s="121"/>
      <c r="AC146" s="87" t="str">
        <f t="shared" si="65"/>
        <v/>
      </c>
      <c r="AD146" s="88" t="str">
        <f t="shared" si="60"/>
        <v/>
      </c>
      <c r="AE146" s="89" t="str">
        <f>IF(C146&lt;&gt;"",IF(VLOOKUP(C146,T_UO[#All],3,FALSE)="J",AF146+AG146,VLOOKUP(C146,T_UO[#All],4,FALSE)*G146),"")</f>
        <v/>
      </c>
      <c r="AF146" s="89" t="str">
        <f t="shared" si="54"/>
        <v/>
      </c>
      <c r="AG146" s="6"/>
      <c r="AH146" s="81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  <c r="BZ146" s="120"/>
      <c r="CA146" s="120"/>
      <c r="CB146" s="120"/>
      <c r="CC146" s="120"/>
      <c r="CD146" s="120"/>
      <c r="CE146" s="120"/>
      <c r="CF146" s="120"/>
      <c r="CG146" s="120"/>
      <c r="CH146" s="120"/>
      <c r="CJ146" s="46"/>
      <c r="CK146" s="46"/>
      <c r="CL146" s="46"/>
      <c r="CN146" s="46">
        <f t="shared" ca="1" si="61"/>
        <v>0</v>
      </c>
      <c r="CO146" s="46">
        <f t="shared" si="55"/>
        <v>0</v>
      </c>
      <c r="CP146" s="46"/>
      <c r="CQ146" s="46">
        <f t="shared" si="56"/>
        <v>0</v>
      </c>
      <c r="CR146" s="46"/>
      <c r="CS146" s="46">
        <f>IF(C146&lt;&gt;"",IF(VLOOKUP(C146,T_UO[#All],3,FALSE)="PTS",IF(ISBLANK(G146),1,0),IF(ISBLANK(G146),0,1)),0)</f>
        <v>0</v>
      </c>
      <c r="CT146" s="46">
        <f t="shared" si="62"/>
        <v>0</v>
      </c>
      <c r="CU146" s="46"/>
      <c r="CV146" s="46"/>
      <c r="CW146" s="46"/>
      <c r="CX146" s="46"/>
      <c r="CY146" s="46"/>
      <c r="CZ146" s="46"/>
      <c r="DA146" s="46"/>
      <c r="DB146" s="46">
        <f t="shared" si="63"/>
        <v>0</v>
      </c>
      <c r="DC146" s="46">
        <f t="shared" ca="1" si="57"/>
        <v>0</v>
      </c>
      <c r="DD146" s="46"/>
      <c r="DE146" s="46">
        <f t="shared" si="64"/>
        <v>0</v>
      </c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>
        <f t="array" ref="DS146">IF(MAX(IF($AI146:$CH146&lt;&gt;0,$AI$7:$CH$7))&gt;$S146,1,0)</f>
        <v>0</v>
      </c>
    </row>
    <row r="147" spans="1:123" x14ac:dyDescent="0.25">
      <c r="A147" s="78">
        <v>140</v>
      </c>
      <c r="B147" s="79" t="str">
        <f t="shared" si="58"/>
        <v>K_LE MUT_2023_140</v>
      </c>
      <c r="C147" s="2"/>
      <c r="D147" s="3"/>
      <c r="E147" s="3"/>
      <c r="F147" s="4"/>
      <c r="G147" s="4"/>
      <c r="H147" s="4"/>
      <c r="I147" s="3"/>
      <c r="J147" s="1"/>
      <c r="K147" s="7"/>
      <c r="L147" s="90"/>
      <c r="M147" s="5"/>
      <c r="N147" s="91"/>
      <c r="O147" s="92"/>
      <c r="P147" s="5"/>
      <c r="Q147" s="5"/>
      <c r="R147" s="8"/>
      <c r="S147" s="5"/>
      <c r="T147" s="93"/>
      <c r="U147" s="80"/>
      <c r="V147" s="82"/>
      <c r="W147" s="83"/>
      <c r="X147" s="84" t="str">
        <f t="shared" si="59"/>
        <v xml:space="preserve"> </v>
      </c>
      <c r="Y147" s="85" t="str">
        <f t="shared" si="52"/>
        <v/>
      </c>
      <c r="AA147" s="86" t="str">
        <f t="shared" ca="1" si="53"/>
        <v/>
      </c>
      <c r="AB147" s="121"/>
      <c r="AC147" s="87" t="str">
        <f t="shared" si="65"/>
        <v/>
      </c>
      <c r="AD147" s="88" t="str">
        <f t="shared" si="60"/>
        <v/>
      </c>
      <c r="AE147" s="89" t="str">
        <f>IF(C147&lt;&gt;"",IF(VLOOKUP(C147,T_UO[#All],3,FALSE)="J",AF147+AG147,VLOOKUP(C147,T_UO[#All],4,FALSE)*G147),"")</f>
        <v/>
      </c>
      <c r="AF147" s="89" t="str">
        <f t="shared" si="54"/>
        <v/>
      </c>
      <c r="AG147" s="6"/>
      <c r="AH147" s="81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  <c r="BZ147" s="120"/>
      <c r="CA147" s="120"/>
      <c r="CB147" s="120"/>
      <c r="CC147" s="120"/>
      <c r="CD147" s="120"/>
      <c r="CE147" s="120"/>
      <c r="CF147" s="120"/>
      <c r="CG147" s="120"/>
      <c r="CH147" s="120"/>
      <c r="CJ147" s="46"/>
      <c r="CK147" s="46"/>
      <c r="CL147" s="46"/>
      <c r="CN147" s="46">
        <f t="shared" ca="1" si="61"/>
        <v>0</v>
      </c>
      <c r="CO147" s="46">
        <f t="shared" si="55"/>
        <v>0</v>
      </c>
      <c r="CP147" s="46"/>
      <c r="CQ147" s="46">
        <f t="shared" si="56"/>
        <v>0</v>
      </c>
      <c r="CR147" s="46"/>
      <c r="CS147" s="46">
        <f>IF(C147&lt;&gt;"",IF(VLOOKUP(C147,T_UO[#All],3,FALSE)="PTS",IF(ISBLANK(G147),1,0),IF(ISBLANK(G147),0,1)),0)</f>
        <v>0</v>
      </c>
      <c r="CT147" s="46">
        <f t="shared" si="62"/>
        <v>0</v>
      </c>
      <c r="CU147" s="46"/>
      <c r="CV147" s="46"/>
      <c r="CW147" s="46"/>
      <c r="CX147" s="46"/>
      <c r="CY147" s="46"/>
      <c r="CZ147" s="46"/>
      <c r="DA147" s="46"/>
      <c r="DB147" s="46">
        <f t="shared" si="63"/>
        <v>0</v>
      </c>
      <c r="DC147" s="46">
        <f t="shared" ca="1" si="57"/>
        <v>0</v>
      </c>
      <c r="DD147" s="46"/>
      <c r="DE147" s="46">
        <f t="shared" si="64"/>
        <v>0</v>
      </c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>
        <f t="array" ref="DS147">IF(MAX(IF($AI147:$CH147&lt;&gt;0,$AI$7:$CH$7))&gt;$S147,1,0)</f>
        <v>0</v>
      </c>
    </row>
    <row r="148" spans="1:123" x14ac:dyDescent="0.25">
      <c r="A148" s="78">
        <v>141</v>
      </c>
      <c r="B148" s="79" t="str">
        <f t="shared" si="58"/>
        <v>K_LE MUT_2023_141</v>
      </c>
      <c r="C148" s="2"/>
      <c r="D148" s="3"/>
      <c r="E148" s="3"/>
      <c r="F148" s="4"/>
      <c r="G148" s="4"/>
      <c r="H148" s="4"/>
      <c r="I148" s="3"/>
      <c r="J148" s="1"/>
      <c r="K148" s="7"/>
      <c r="L148" s="90"/>
      <c r="M148" s="5"/>
      <c r="N148" s="91"/>
      <c r="O148" s="92"/>
      <c r="P148" s="5"/>
      <c r="Q148" s="5"/>
      <c r="R148" s="8"/>
      <c r="S148" s="5"/>
      <c r="T148" s="93"/>
      <c r="U148" s="80"/>
      <c r="V148" s="82"/>
      <c r="W148" s="83"/>
      <c r="X148" s="84" t="str">
        <f t="shared" si="59"/>
        <v xml:space="preserve"> </v>
      </c>
      <c r="Y148" s="85" t="str">
        <f t="shared" si="52"/>
        <v/>
      </c>
      <c r="AA148" s="86" t="str">
        <f t="shared" ca="1" si="53"/>
        <v/>
      </c>
      <c r="AB148" s="121"/>
      <c r="AC148" s="87" t="str">
        <f t="shared" si="65"/>
        <v/>
      </c>
      <c r="AD148" s="88" t="str">
        <f t="shared" si="60"/>
        <v/>
      </c>
      <c r="AE148" s="89" t="str">
        <f>IF(C148&lt;&gt;"",IF(VLOOKUP(C148,T_UO[#All],3,FALSE)="J",AF148+AG148,VLOOKUP(C148,T_UO[#All],4,FALSE)*G148),"")</f>
        <v/>
      </c>
      <c r="AF148" s="89" t="str">
        <f t="shared" si="54"/>
        <v/>
      </c>
      <c r="AG148" s="6"/>
      <c r="AH148" s="81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  <c r="BZ148" s="120"/>
      <c r="CA148" s="120"/>
      <c r="CB148" s="120"/>
      <c r="CC148" s="120"/>
      <c r="CD148" s="120"/>
      <c r="CE148" s="120"/>
      <c r="CF148" s="120"/>
      <c r="CG148" s="120"/>
      <c r="CH148" s="120"/>
      <c r="CJ148" s="46"/>
      <c r="CK148" s="46"/>
      <c r="CL148" s="46"/>
      <c r="CN148" s="46">
        <f t="shared" ca="1" si="61"/>
        <v>0</v>
      </c>
      <c r="CO148" s="46">
        <f t="shared" si="55"/>
        <v>0</v>
      </c>
      <c r="CP148" s="46"/>
      <c r="CQ148" s="46">
        <f t="shared" si="56"/>
        <v>0</v>
      </c>
      <c r="CR148" s="46"/>
      <c r="CS148" s="46">
        <f>IF(C148&lt;&gt;"",IF(VLOOKUP(C148,T_UO[#All],3,FALSE)="PTS",IF(ISBLANK(G148),1,0),IF(ISBLANK(G148),0,1)),0)</f>
        <v>0</v>
      </c>
      <c r="CT148" s="46">
        <f t="shared" si="62"/>
        <v>0</v>
      </c>
      <c r="CU148" s="46"/>
      <c r="CV148" s="46"/>
      <c r="CW148" s="46"/>
      <c r="CX148" s="46"/>
      <c r="CY148" s="46"/>
      <c r="CZ148" s="46"/>
      <c r="DA148" s="46"/>
      <c r="DB148" s="46">
        <f t="shared" si="63"/>
        <v>0</v>
      </c>
      <c r="DC148" s="46">
        <f t="shared" ca="1" si="57"/>
        <v>0</v>
      </c>
      <c r="DD148" s="46"/>
      <c r="DE148" s="46">
        <f t="shared" si="64"/>
        <v>0</v>
      </c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>
        <f t="array" ref="DS148">IF(MAX(IF($AI148:$CH148&lt;&gt;0,$AI$7:$CH$7))&gt;$S148,1,0)</f>
        <v>0</v>
      </c>
    </row>
    <row r="149" spans="1:123" x14ac:dyDescent="0.25">
      <c r="A149" s="78">
        <v>142</v>
      </c>
      <c r="B149" s="79" t="str">
        <f t="shared" si="58"/>
        <v>K_LE MUT_2023_142</v>
      </c>
      <c r="C149" s="2"/>
      <c r="D149" s="3"/>
      <c r="E149" s="3"/>
      <c r="F149" s="4"/>
      <c r="G149" s="4"/>
      <c r="H149" s="4"/>
      <c r="I149" s="3"/>
      <c r="J149" s="1"/>
      <c r="K149" s="7"/>
      <c r="L149" s="90"/>
      <c r="M149" s="5"/>
      <c r="N149" s="91"/>
      <c r="O149" s="92"/>
      <c r="P149" s="5"/>
      <c r="Q149" s="5"/>
      <c r="R149" s="8"/>
      <c r="S149" s="5"/>
      <c r="T149" s="93"/>
      <c r="U149" s="80"/>
      <c r="V149" s="82"/>
      <c r="W149" s="83"/>
      <c r="X149" s="84" t="str">
        <f t="shared" si="59"/>
        <v xml:space="preserve"> </v>
      </c>
      <c r="Y149" s="85" t="str">
        <f t="shared" si="52"/>
        <v/>
      </c>
      <c r="AA149" s="86" t="str">
        <f t="shared" ca="1" si="53"/>
        <v/>
      </c>
      <c r="AB149" s="121"/>
      <c r="AC149" s="87" t="str">
        <f t="shared" si="65"/>
        <v/>
      </c>
      <c r="AD149" s="88" t="str">
        <f t="shared" si="60"/>
        <v/>
      </c>
      <c r="AE149" s="89" t="str">
        <f>IF(C149&lt;&gt;"",IF(VLOOKUP(C149,T_UO[#All],3,FALSE)="J",AF149+AG149,VLOOKUP(C149,T_UO[#All],4,FALSE)*G149),"")</f>
        <v/>
      </c>
      <c r="AF149" s="89" t="str">
        <f t="shared" si="54"/>
        <v/>
      </c>
      <c r="AG149" s="6"/>
      <c r="AH149" s="81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  <c r="BZ149" s="120"/>
      <c r="CA149" s="120"/>
      <c r="CB149" s="120"/>
      <c r="CC149" s="120"/>
      <c r="CD149" s="120"/>
      <c r="CE149" s="120"/>
      <c r="CF149" s="120"/>
      <c r="CG149" s="120"/>
      <c r="CH149" s="120"/>
      <c r="CJ149" s="46"/>
      <c r="CK149" s="46"/>
      <c r="CL149" s="46"/>
      <c r="CN149" s="46">
        <f t="shared" ca="1" si="61"/>
        <v>0</v>
      </c>
      <c r="CO149" s="46">
        <f t="shared" si="55"/>
        <v>0</v>
      </c>
      <c r="CP149" s="46"/>
      <c r="CQ149" s="46">
        <f t="shared" si="56"/>
        <v>0</v>
      </c>
      <c r="CR149" s="46"/>
      <c r="CS149" s="46">
        <f>IF(C149&lt;&gt;"",IF(VLOOKUP(C149,T_UO[#All],3,FALSE)="PTS",IF(ISBLANK(G149),1,0),IF(ISBLANK(G149),0,1)),0)</f>
        <v>0</v>
      </c>
      <c r="CT149" s="46">
        <f t="shared" si="62"/>
        <v>0</v>
      </c>
      <c r="CU149" s="46"/>
      <c r="CV149" s="46"/>
      <c r="CW149" s="46"/>
      <c r="CX149" s="46"/>
      <c r="CY149" s="46"/>
      <c r="CZ149" s="46"/>
      <c r="DA149" s="46"/>
      <c r="DB149" s="46">
        <f t="shared" si="63"/>
        <v>0</v>
      </c>
      <c r="DC149" s="46">
        <f t="shared" ca="1" si="57"/>
        <v>0</v>
      </c>
      <c r="DD149" s="46"/>
      <c r="DE149" s="46">
        <f t="shared" si="64"/>
        <v>0</v>
      </c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>
        <f t="array" ref="DS149">IF(MAX(IF($AI149:$CH149&lt;&gt;0,$AI$7:$CH$7))&gt;$S149,1,0)</f>
        <v>0</v>
      </c>
    </row>
    <row r="150" spans="1:123" x14ac:dyDescent="0.25">
      <c r="A150" s="78">
        <v>143</v>
      </c>
      <c r="B150" s="79" t="str">
        <f t="shared" si="58"/>
        <v>K_LE MUT_2023_143</v>
      </c>
      <c r="C150" s="2"/>
      <c r="D150" s="3"/>
      <c r="E150" s="3"/>
      <c r="F150" s="4"/>
      <c r="G150" s="4"/>
      <c r="H150" s="4"/>
      <c r="I150" s="3"/>
      <c r="J150" s="1"/>
      <c r="K150" s="7"/>
      <c r="L150" s="90"/>
      <c r="M150" s="5"/>
      <c r="N150" s="91"/>
      <c r="O150" s="92"/>
      <c r="P150" s="5"/>
      <c r="Q150" s="5"/>
      <c r="R150" s="8"/>
      <c r="S150" s="5"/>
      <c r="T150" s="93"/>
      <c r="U150" s="80"/>
      <c r="V150" s="82"/>
      <c r="W150" s="83"/>
      <c r="X150" s="84" t="str">
        <f t="shared" si="59"/>
        <v xml:space="preserve"> </v>
      </c>
      <c r="Y150" s="85" t="str">
        <f t="shared" si="52"/>
        <v/>
      </c>
      <c r="AA150" s="86" t="str">
        <f t="shared" ca="1" si="53"/>
        <v/>
      </c>
      <c r="AB150" s="121"/>
      <c r="AC150" s="87" t="str">
        <f t="shared" si="65"/>
        <v/>
      </c>
      <c r="AD150" s="88" t="str">
        <f t="shared" si="60"/>
        <v/>
      </c>
      <c r="AE150" s="89" t="str">
        <f>IF(C150&lt;&gt;"",IF(VLOOKUP(C150,T_UO[#All],3,FALSE)="J",AF150+AG150,VLOOKUP(C150,T_UO[#All],4,FALSE)*G150),"")</f>
        <v/>
      </c>
      <c r="AF150" s="89" t="str">
        <f t="shared" si="54"/>
        <v/>
      </c>
      <c r="AG150" s="6"/>
      <c r="AH150" s="81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J150" s="46"/>
      <c r="CK150" s="46"/>
      <c r="CL150" s="46"/>
      <c r="CN150" s="46">
        <f t="shared" ca="1" si="61"/>
        <v>0</v>
      </c>
      <c r="CO150" s="46">
        <f t="shared" si="55"/>
        <v>0</v>
      </c>
      <c r="CP150" s="46"/>
      <c r="CQ150" s="46">
        <f t="shared" si="56"/>
        <v>0</v>
      </c>
      <c r="CR150" s="46"/>
      <c r="CS150" s="46">
        <f>IF(C150&lt;&gt;"",IF(VLOOKUP(C150,T_UO[#All],3,FALSE)="PTS",IF(ISBLANK(G150),1,0),IF(ISBLANK(G150),0,1)),0)</f>
        <v>0</v>
      </c>
      <c r="CT150" s="46">
        <f t="shared" si="62"/>
        <v>0</v>
      </c>
      <c r="CU150" s="46"/>
      <c r="CV150" s="46"/>
      <c r="CW150" s="46"/>
      <c r="CX150" s="46"/>
      <c r="CY150" s="46"/>
      <c r="CZ150" s="46"/>
      <c r="DA150" s="46"/>
      <c r="DB150" s="46">
        <f t="shared" si="63"/>
        <v>0</v>
      </c>
      <c r="DC150" s="46">
        <f t="shared" ca="1" si="57"/>
        <v>0</v>
      </c>
      <c r="DD150" s="46"/>
      <c r="DE150" s="46">
        <f t="shared" si="64"/>
        <v>0</v>
      </c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>
        <f t="array" ref="DS150">IF(MAX(IF($AI150:$CH150&lt;&gt;0,$AI$7:$CH$7))&gt;$S150,1,0)</f>
        <v>0</v>
      </c>
    </row>
    <row r="151" spans="1:123" x14ac:dyDescent="0.25">
      <c r="A151" s="78">
        <v>144</v>
      </c>
      <c r="B151" s="79" t="str">
        <f t="shared" si="58"/>
        <v>K_LE MUT_2023_144</v>
      </c>
      <c r="C151" s="2"/>
      <c r="D151" s="3"/>
      <c r="E151" s="3"/>
      <c r="F151" s="4"/>
      <c r="G151" s="4"/>
      <c r="H151" s="4"/>
      <c r="I151" s="3"/>
      <c r="J151" s="1"/>
      <c r="K151" s="7"/>
      <c r="L151" s="90"/>
      <c r="M151" s="5"/>
      <c r="N151" s="91"/>
      <c r="O151" s="92"/>
      <c r="P151" s="5"/>
      <c r="Q151" s="5"/>
      <c r="R151" s="8"/>
      <c r="S151" s="5"/>
      <c r="T151" s="93"/>
      <c r="U151" s="80"/>
      <c r="V151" s="82"/>
      <c r="W151" s="83"/>
      <c r="X151" s="84" t="str">
        <f t="shared" si="59"/>
        <v xml:space="preserve"> </v>
      </c>
      <c r="Y151" s="85" t="str">
        <f t="shared" si="52"/>
        <v/>
      </c>
      <c r="AA151" s="86" t="str">
        <f t="shared" ca="1" si="53"/>
        <v/>
      </c>
      <c r="AB151" s="121"/>
      <c r="AC151" s="87" t="str">
        <f t="shared" si="65"/>
        <v/>
      </c>
      <c r="AD151" s="88" t="str">
        <f t="shared" si="60"/>
        <v/>
      </c>
      <c r="AE151" s="89" t="str">
        <f>IF(C151&lt;&gt;"",IF(VLOOKUP(C151,T_UO[#All],3,FALSE)="J",AF151+AG151,VLOOKUP(C151,T_UO[#All],4,FALSE)*G151),"")</f>
        <v/>
      </c>
      <c r="AF151" s="89" t="str">
        <f t="shared" si="54"/>
        <v/>
      </c>
      <c r="AG151" s="6"/>
      <c r="AH151" s="81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  <c r="CD151" s="120"/>
      <c r="CE151" s="120"/>
      <c r="CF151" s="120"/>
      <c r="CG151" s="120"/>
      <c r="CH151" s="120"/>
      <c r="CJ151" s="46"/>
      <c r="CK151" s="46"/>
      <c r="CL151" s="46"/>
      <c r="CN151" s="46">
        <f t="shared" ca="1" si="61"/>
        <v>0</v>
      </c>
      <c r="CO151" s="46">
        <f t="shared" si="55"/>
        <v>0</v>
      </c>
      <c r="CP151" s="46"/>
      <c r="CQ151" s="46">
        <f t="shared" si="56"/>
        <v>0</v>
      </c>
      <c r="CR151" s="46"/>
      <c r="CS151" s="46">
        <f>IF(C151&lt;&gt;"",IF(VLOOKUP(C151,T_UO[#All],3,FALSE)="PTS",IF(ISBLANK(G151),1,0),IF(ISBLANK(G151),0,1)),0)</f>
        <v>0</v>
      </c>
      <c r="CT151" s="46">
        <f t="shared" si="62"/>
        <v>0</v>
      </c>
      <c r="CU151" s="46"/>
      <c r="CV151" s="46"/>
      <c r="CW151" s="46"/>
      <c r="CX151" s="46"/>
      <c r="CY151" s="46"/>
      <c r="CZ151" s="46"/>
      <c r="DA151" s="46"/>
      <c r="DB151" s="46">
        <f t="shared" si="63"/>
        <v>0</v>
      </c>
      <c r="DC151" s="46">
        <f t="shared" ca="1" si="57"/>
        <v>0</v>
      </c>
      <c r="DD151" s="46"/>
      <c r="DE151" s="46">
        <f t="shared" si="64"/>
        <v>0</v>
      </c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>
        <f t="array" ref="DS151">IF(MAX(IF($AI151:$CH151&lt;&gt;0,$AI$7:$CH$7))&gt;$S151,1,0)</f>
        <v>0</v>
      </c>
    </row>
    <row r="152" spans="1:123" x14ac:dyDescent="0.25">
      <c r="A152" s="78">
        <v>145</v>
      </c>
      <c r="B152" s="79" t="str">
        <f t="shared" si="58"/>
        <v>K_LE MUT_2023_145</v>
      </c>
      <c r="C152" s="2"/>
      <c r="D152" s="3"/>
      <c r="E152" s="3"/>
      <c r="F152" s="4"/>
      <c r="G152" s="4"/>
      <c r="H152" s="4"/>
      <c r="I152" s="3"/>
      <c r="J152" s="1"/>
      <c r="K152" s="7"/>
      <c r="L152" s="90"/>
      <c r="M152" s="5"/>
      <c r="N152" s="91"/>
      <c r="O152" s="92"/>
      <c r="P152" s="5"/>
      <c r="Q152" s="5"/>
      <c r="R152" s="8"/>
      <c r="S152" s="5"/>
      <c r="T152" s="93"/>
      <c r="U152" s="80"/>
      <c r="V152" s="82"/>
      <c r="W152" s="83"/>
      <c r="X152" s="84" t="str">
        <f t="shared" si="59"/>
        <v xml:space="preserve"> </v>
      </c>
      <c r="Y152" s="85" t="str">
        <f t="shared" si="52"/>
        <v/>
      </c>
      <c r="AA152" s="86" t="str">
        <f t="shared" ca="1" si="53"/>
        <v/>
      </c>
      <c r="AB152" s="121"/>
      <c r="AC152" s="87" t="str">
        <f t="shared" si="65"/>
        <v/>
      </c>
      <c r="AD152" s="88" t="str">
        <f t="shared" si="60"/>
        <v/>
      </c>
      <c r="AE152" s="89" t="str">
        <f>IF(C152&lt;&gt;"",IF(VLOOKUP(C152,T_UO[#All],3,FALSE)="J",AF152+AG152,VLOOKUP(C152,T_UO[#All],4,FALSE)*G152),"")</f>
        <v/>
      </c>
      <c r="AF152" s="89" t="str">
        <f t="shared" si="54"/>
        <v/>
      </c>
      <c r="AG152" s="6"/>
      <c r="AH152" s="81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  <c r="BZ152" s="120"/>
      <c r="CA152" s="120"/>
      <c r="CB152" s="120"/>
      <c r="CC152" s="120"/>
      <c r="CD152" s="120"/>
      <c r="CE152" s="120"/>
      <c r="CF152" s="120"/>
      <c r="CG152" s="120"/>
      <c r="CH152" s="120"/>
      <c r="CJ152" s="46"/>
      <c r="CK152" s="46"/>
      <c r="CL152" s="46"/>
      <c r="CN152" s="46">
        <f t="shared" ca="1" si="61"/>
        <v>0</v>
      </c>
      <c r="CO152" s="46">
        <f t="shared" si="55"/>
        <v>0</v>
      </c>
      <c r="CP152" s="46"/>
      <c r="CQ152" s="46">
        <f t="shared" si="56"/>
        <v>0</v>
      </c>
      <c r="CR152" s="46"/>
      <c r="CS152" s="46">
        <f>IF(C152&lt;&gt;"",IF(VLOOKUP(C152,T_UO[#All],3,FALSE)="PTS",IF(ISBLANK(G152),1,0),IF(ISBLANK(G152),0,1)),0)</f>
        <v>0</v>
      </c>
      <c r="CT152" s="46">
        <f t="shared" si="62"/>
        <v>0</v>
      </c>
      <c r="CU152" s="46"/>
      <c r="CV152" s="46"/>
      <c r="CW152" s="46"/>
      <c r="CX152" s="46"/>
      <c r="CY152" s="46"/>
      <c r="CZ152" s="46"/>
      <c r="DA152" s="46"/>
      <c r="DB152" s="46">
        <f t="shared" si="63"/>
        <v>0</v>
      </c>
      <c r="DC152" s="46">
        <f t="shared" ca="1" si="57"/>
        <v>0</v>
      </c>
      <c r="DD152" s="46"/>
      <c r="DE152" s="46">
        <f t="shared" si="64"/>
        <v>0</v>
      </c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>
        <f t="array" ref="DS152">IF(MAX(IF($AI152:$CH152&lt;&gt;0,$AI$7:$CH$7))&gt;$S152,1,0)</f>
        <v>0</v>
      </c>
    </row>
    <row r="153" spans="1:123" x14ac:dyDescent="0.25">
      <c r="A153" s="78">
        <v>146</v>
      </c>
      <c r="B153" s="79" t="str">
        <f t="shared" si="58"/>
        <v>K_LE MUT_2023_146</v>
      </c>
      <c r="C153" s="2"/>
      <c r="D153" s="3"/>
      <c r="E153" s="3"/>
      <c r="F153" s="4"/>
      <c r="G153" s="4"/>
      <c r="H153" s="4"/>
      <c r="I153" s="3"/>
      <c r="J153" s="1"/>
      <c r="K153" s="7"/>
      <c r="L153" s="90"/>
      <c r="M153" s="5"/>
      <c r="N153" s="91"/>
      <c r="O153" s="92"/>
      <c r="P153" s="5"/>
      <c r="Q153" s="5"/>
      <c r="R153" s="8"/>
      <c r="S153" s="5"/>
      <c r="T153" s="93"/>
      <c r="U153" s="80"/>
      <c r="V153" s="82"/>
      <c r="W153" s="83"/>
      <c r="X153" s="84" t="str">
        <f t="shared" si="59"/>
        <v xml:space="preserve"> </v>
      </c>
      <c r="Y153" s="85" t="str">
        <f t="shared" si="52"/>
        <v/>
      </c>
      <c r="AA153" s="86" t="str">
        <f t="shared" ca="1" si="53"/>
        <v/>
      </c>
      <c r="AB153" s="121"/>
      <c r="AC153" s="87" t="str">
        <f t="shared" si="65"/>
        <v/>
      </c>
      <c r="AD153" s="88" t="str">
        <f t="shared" si="60"/>
        <v/>
      </c>
      <c r="AE153" s="89" t="str">
        <f>IF(C153&lt;&gt;"",IF(VLOOKUP(C153,T_UO[#All],3,FALSE)="J",AF153+AG153,VLOOKUP(C153,T_UO[#All],4,FALSE)*G153),"")</f>
        <v/>
      </c>
      <c r="AF153" s="89" t="str">
        <f t="shared" si="54"/>
        <v/>
      </c>
      <c r="AG153" s="6"/>
      <c r="AH153" s="81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  <c r="BZ153" s="120"/>
      <c r="CA153" s="120"/>
      <c r="CB153" s="120"/>
      <c r="CC153" s="120"/>
      <c r="CD153" s="120"/>
      <c r="CE153" s="120"/>
      <c r="CF153" s="120"/>
      <c r="CG153" s="120"/>
      <c r="CH153" s="120"/>
      <c r="CJ153" s="46"/>
      <c r="CK153" s="46"/>
      <c r="CL153" s="46"/>
      <c r="CN153" s="46">
        <f t="shared" ca="1" si="61"/>
        <v>0</v>
      </c>
      <c r="CO153" s="46">
        <f t="shared" si="55"/>
        <v>0</v>
      </c>
      <c r="CP153" s="46"/>
      <c r="CQ153" s="46">
        <f t="shared" si="56"/>
        <v>0</v>
      </c>
      <c r="CR153" s="46"/>
      <c r="CS153" s="46">
        <f>IF(C153&lt;&gt;"",IF(VLOOKUP(C153,T_UO[#All],3,FALSE)="PTS",IF(ISBLANK(G153),1,0),IF(ISBLANK(G153),0,1)),0)</f>
        <v>0</v>
      </c>
      <c r="CT153" s="46">
        <f t="shared" si="62"/>
        <v>0</v>
      </c>
      <c r="CU153" s="46"/>
      <c r="CV153" s="46"/>
      <c r="CW153" s="46"/>
      <c r="CX153" s="46"/>
      <c r="CY153" s="46"/>
      <c r="CZ153" s="46"/>
      <c r="DA153" s="46"/>
      <c r="DB153" s="46">
        <f t="shared" si="63"/>
        <v>0</v>
      </c>
      <c r="DC153" s="46">
        <f t="shared" ca="1" si="57"/>
        <v>0</v>
      </c>
      <c r="DD153" s="46"/>
      <c r="DE153" s="46">
        <f t="shared" si="64"/>
        <v>0</v>
      </c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>
        <f t="array" ref="DS153">IF(MAX(IF($AI153:$CH153&lt;&gt;0,$AI$7:$CH$7))&gt;$S153,1,0)</f>
        <v>0</v>
      </c>
    </row>
    <row r="154" spans="1:123" x14ac:dyDescent="0.25">
      <c r="A154" s="78">
        <v>147</v>
      </c>
      <c r="B154" s="79" t="str">
        <f t="shared" si="58"/>
        <v>K_LE MUT_2023_147</v>
      </c>
      <c r="C154" s="2"/>
      <c r="D154" s="3"/>
      <c r="E154" s="3"/>
      <c r="F154" s="4"/>
      <c r="G154" s="4"/>
      <c r="H154" s="4"/>
      <c r="I154" s="3"/>
      <c r="J154" s="1"/>
      <c r="K154" s="7"/>
      <c r="L154" s="90"/>
      <c r="M154" s="5"/>
      <c r="N154" s="91"/>
      <c r="O154" s="92"/>
      <c r="P154" s="5"/>
      <c r="Q154" s="5"/>
      <c r="R154" s="8"/>
      <c r="S154" s="5"/>
      <c r="T154" s="93"/>
      <c r="U154" s="80"/>
      <c r="V154" s="82"/>
      <c r="W154" s="83"/>
      <c r="X154" s="84" t="str">
        <f t="shared" si="59"/>
        <v xml:space="preserve"> </v>
      </c>
      <c r="Y154" s="85" t="str">
        <f t="shared" si="52"/>
        <v/>
      </c>
      <c r="AA154" s="86" t="str">
        <f t="shared" ca="1" si="53"/>
        <v/>
      </c>
      <c r="AB154" s="121"/>
      <c r="AC154" s="87" t="str">
        <f t="shared" si="65"/>
        <v/>
      </c>
      <c r="AD154" s="88" t="str">
        <f t="shared" si="60"/>
        <v/>
      </c>
      <c r="AE154" s="89" t="str">
        <f>IF(C154&lt;&gt;"",IF(VLOOKUP(C154,T_UO[#All],3,FALSE)="J",AF154+AG154,VLOOKUP(C154,T_UO[#All],4,FALSE)*G154),"")</f>
        <v/>
      </c>
      <c r="AF154" s="89" t="str">
        <f t="shared" si="54"/>
        <v/>
      </c>
      <c r="AG154" s="6"/>
      <c r="AH154" s="81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  <c r="BZ154" s="120"/>
      <c r="CA154" s="120"/>
      <c r="CB154" s="120"/>
      <c r="CC154" s="120"/>
      <c r="CD154" s="120"/>
      <c r="CE154" s="120"/>
      <c r="CF154" s="120"/>
      <c r="CG154" s="120"/>
      <c r="CH154" s="120"/>
      <c r="CJ154" s="46"/>
      <c r="CK154" s="46"/>
      <c r="CL154" s="46"/>
      <c r="CN154" s="46">
        <f t="shared" ca="1" si="61"/>
        <v>0</v>
      </c>
      <c r="CO154" s="46">
        <f t="shared" si="55"/>
        <v>0</v>
      </c>
      <c r="CP154" s="46"/>
      <c r="CQ154" s="46">
        <f t="shared" si="56"/>
        <v>0</v>
      </c>
      <c r="CR154" s="46"/>
      <c r="CS154" s="46">
        <f>IF(C154&lt;&gt;"",IF(VLOOKUP(C154,T_UO[#All],3,FALSE)="PTS",IF(ISBLANK(G154),1,0),IF(ISBLANK(G154),0,1)),0)</f>
        <v>0</v>
      </c>
      <c r="CT154" s="46">
        <f t="shared" si="62"/>
        <v>0</v>
      </c>
      <c r="CU154" s="46"/>
      <c r="CV154" s="46"/>
      <c r="CW154" s="46"/>
      <c r="CX154" s="46"/>
      <c r="CY154" s="46"/>
      <c r="CZ154" s="46"/>
      <c r="DA154" s="46"/>
      <c r="DB154" s="46">
        <f t="shared" si="63"/>
        <v>0</v>
      </c>
      <c r="DC154" s="46">
        <f t="shared" ca="1" si="57"/>
        <v>0</v>
      </c>
      <c r="DD154" s="46"/>
      <c r="DE154" s="46">
        <f t="shared" si="64"/>
        <v>0</v>
      </c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>
        <f t="array" ref="DS154">IF(MAX(IF($AI154:$CH154&lt;&gt;0,$AI$7:$CH$7))&gt;$S154,1,0)</f>
        <v>0</v>
      </c>
    </row>
    <row r="155" spans="1:123" x14ac:dyDescent="0.25">
      <c r="A155" s="78">
        <v>148</v>
      </c>
      <c r="B155" s="79" t="str">
        <f t="shared" si="58"/>
        <v>K_LE MUT_2023_148</v>
      </c>
      <c r="C155" s="2"/>
      <c r="D155" s="3"/>
      <c r="E155" s="3"/>
      <c r="F155" s="4"/>
      <c r="G155" s="4"/>
      <c r="H155" s="4"/>
      <c r="I155" s="3"/>
      <c r="J155" s="1"/>
      <c r="K155" s="7"/>
      <c r="L155" s="90"/>
      <c r="M155" s="5"/>
      <c r="N155" s="91"/>
      <c r="O155" s="92"/>
      <c r="P155" s="5"/>
      <c r="Q155" s="5"/>
      <c r="R155" s="8"/>
      <c r="S155" s="5"/>
      <c r="T155" s="93"/>
      <c r="U155" s="80"/>
      <c r="V155" s="82"/>
      <c r="W155" s="83"/>
      <c r="X155" s="84" t="str">
        <f t="shared" si="59"/>
        <v xml:space="preserve"> </v>
      </c>
      <c r="Y155" s="85" t="str">
        <f t="shared" si="52"/>
        <v/>
      </c>
      <c r="AA155" s="86" t="str">
        <f t="shared" ca="1" si="53"/>
        <v/>
      </c>
      <c r="AB155" s="121"/>
      <c r="AC155" s="87" t="str">
        <f t="shared" si="65"/>
        <v/>
      </c>
      <c r="AD155" s="88" t="str">
        <f t="shared" si="60"/>
        <v/>
      </c>
      <c r="AE155" s="89" t="str">
        <f>IF(C155&lt;&gt;"",IF(VLOOKUP(C155,T_UO[#All],3,FALSE)="J",AF155+AG155,VLOOKUP(C155,T_UO[#All],4,FALSE)*G155),"")</f>
        <v/>
      </c>
      <c r="AF155" s="89" t="str">
        <f t="shared" si="54"/>
        <v/>
      </c>
      <c r="AG155" s="6"/>
      <c r="AH155" s="81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  <c r="BZ155" s="120"/>
      <c r="CA155" s="120"/>
      <c r="CB155" s="120"/>
      <c r="CC155" s="120"/>
      <c r="CD155" s="120"/>
      <c r="CE155" s="120"/>
      <c r="CF155" s="120"/>
      <c r="CG155" s="120"/>
      <c r="CH155" s="120"/>
      <c r="CJ155" s="46"/>
      <c r="CK155" s="46"/>
      <c r="CL155" s="46"/>
      <c r="CN155" s="46">
        <f t="shared" ca="1" si="61"/>
        <v>0</v>
      </c>
      <c r="CO155" s="46">
        <f t="shared" si="55"/>
        <v>0</v>
      </c>
      <c r="CP155" s="46"/>
      <c r="CQ155" s="46">
        <f t="shared" si="56"/>
        <v>0</v>
      </c>
      <c r="CR155" s="46"/>
      <c r="CS155" s="46">
        <f>IF(C155&lt;&gt;"",IF(VLOOKUP(C155,T_UO[#All],3,FALSE)="PTS",IF(ISBLANK(G155),1,0),IF(ISBLANK(G155),0,1)),0)</f>
        <v>0</v>
      </c>
      <c r="CT155" s="46">
        <f t="shared" si="62"/>
        <v>0</v>
      </c>
      <c r="CU155" s="46"/>
      <c r="CV155" s="46"/>
      <c r="CW155" s="46"/>
      <c r="CX155" s="46"/>
      <c r="CY155" s="46"/>
      <c r="CZ155" s="46"/>
      <c r="DA155" s="46"/>
      <c r="DB155" s="46">
        <f t="shared" si="63"/>
        <v>0</v>
      </c>
      <c r="DC155" s="46">
        <f t="shared" ca="1" si="57"/>
        <v>0</v>
      </c>
      <c r="DD155" s="46"/>
      <c r="DE155" s="46">
        <f t="shared" si="64"/>
        <v>0</v>
      </c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>
        <f t="array" ref="DS155">IF(MAX(IF($AI155:$CH155&lt;&gt;0,$AI$7:$CH$7))&gt;$S155,1,0)</f>
        <v>0</v>
      </c>
    </row>
    <row r="156" spans="1:123" x14ac:dyDescent="0.25">
      <c r="A156" s="78">
        <v>149</v>
      </c>
      <c r="B156" s="79" t="str">
        <f t="shared" si="58"/>
        <v>K_LE MUT_2023_149</v>
      </c>
      <c r="C156" s="2"/>
      <c r="D156" s="3"/>
      <c r="E156" s="3"/>
      <c r="F156" s="4"/>
      <c r="G156" s="4"/>
      <c r="H156" s="4"/>
      <c r="I156" s="3"/>
      <c r="J156" s="1"/>
      <c r="K156" s="7"/>
      <c r="L156" s="90"/>
      <c r="M156" s="5"/>
      <c r="N156" s="91"/>
      <c r="O156" s="92"/>
      <c r="P156" s="5"/>
      <c r="Q156" s="5"/>
      <c r="R156" s="8"/>
      <c r="S156" s="5"/>
      <c r="T156" s="93"/>
      <c r="U156" s="80"/>
      <c r="V156" s="82"/>
      <c r="W156" s="83"/>
      <c r="X156" s="84" t="str">
        <f t="shared" si="59"/>
        <v xml:space="preserve"> </v>
      </c>
      <c r="Y156" s="85" t="str">
        <f t="shared" si="52"/>
        <v/>
      </c>
      <c r="AA156" s="86" t="str">
        <f t="shared" ca="1" si="53"/>
        <v/>
      </c>
      <c r="AB156" s="121"/>
      <c r="AC156" s="87" t="str">
        <f t="shared" si="65"/>
        <v/>
      </c>
      <c r="AD156" s="88" t="str">
        <f t="shared" si="60"/>
        <v/>
      </c>
      <c r="AE156" s="89" t="str">
        <f>IF(C156&lt;&gt;"",IF(VLOOKUP(C156,T_UO[#All],3,FALSE)="J",AF156+AG156,VLOOKUP(C156,T_UO[#All],4,FALSE)*G156),"")</f>
        <v/>
      </c>
      <c r="AF156" s="89" t="str">
        <f t="shared" si="54"/>
        <v/>
      </c>
      <c r="AG156" s="6"/>
      <c r="AH156" s="81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20"/>
      <c r="BZ156" s="120"/>
      <c r="CA156" s="120"/>
      <c r="CB156" s="120"/>
      <c r="CC156" s="120"/>
      <c r="CD156" s="120"/>
      <c r="CE156" s="120"/>
      <c r="CF156" s="120"/>
      <c r="CG156" s="120"/>
      <c r="CH156" s="120"/>
      <c r="CJ156" s="46"/>
      <c r="CK156" s="46"/>
      <c r="CL156" s="46"/>
      <c r="CN156" s="46">
        <f t="shared" ca="1" si="61"/>
        <v>0</v>
      </c>
      <c r="CO156" s="46">
        <f t="shared" si="55"/>
        <v>0</v>
      </c>
      <c r="CP156" s="46"/>
      <c r="CQ156" s="46">
        <f t="shared" si="56"/>
        <v>0</v>
      </c>
      <c r="CR156" s="46"/>
      <c r="CS156" s="46">
        <f>IF(C156&lt;&gt;"",IF(VLOOKUP(C156,T_UO[#All],3,FALSE)="PTS",IF(ISBLANK(G156),1,0),IF(ISBLANK(G156),0,1)),0)</f>
        <v>0</v>
      </c>
      <c r="CT156" s="46">
        <f t="shared" si="62"/>
        <v>0</v>
      </c>
      <c r="CU156" s="46"/>
      <c r="CV156" s="46"/>
      <c r="CW156" s="46"/>
      <c r="CX156" s="46"/>
      <c r="CY156" s="46"/>
      <c r="CZ156" s="46"/>
      <c r="DA156" s="46"/>
      <c r="DB156" s="46">
        <f t="shared" si="63"/>
        <v>0</v>
      </c>
      <c r="DC156" s="46">
        <f t="shared" ca="1" si="57"/>
        <v>0</v>
      </c>
      <c r="DD156" s="46"/>
      <c r="DE156" s="46">
        <f t="shared" si="64"/>
        <v>0</v>
      </c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>
        <f t="array" ref="DS156">IF(MAX(IF($AI156:$CH156&lt;&gt;0,$AI$7:$CH$7))&gt;$S156,1,0)</f>
        <v>0</v>
      </c>
    </row>
    <row r="157" spans="1:123" x14ac:dyDescent="0.25">
      <c r="A157" s="78">
        <v>150</v>
      </c>
      <c r="B157" s="79" t="str">
        <f t="shared" si="58"/>
        <v>K_LE MUT_2023_150</v>
      </c>
      <c r="C157" s="2"/>
      <c r="D157" s="3"/>
      <c r="E157" s="3"/>
      <c r="F157" s="4"/>
      <c r="G157" s="4"/>
      <c r="H157" s="4"/>
      <c r="I157" s="3"/>
      <c r="J157" s="1"/>
      <c r="K157" s="7"/>
      <c r="L157" s="90"/>
      <c r="M157" s="5"/>
      <c r="N157" s="91"/>
      <c r="O157" s="92"/>
      <c r="P157" s="5"/>
      <c r="Q157" s="5"/>
      <c r="R157" s="8"/>
      <c r="S157" s="5"/>
      <c r="T157" s="93"/>
      <c r="U157" s="80"/>
      <c r="V157" s="82"/>
      <c r="W157" s="83"/>
      <c r="X157" s="84" t="str">
        <f t="shared" si="59"/>
        <v xml:space="preserve"> </v>
      </c>
      <c r="Y157" s="85" t="str">
        <f t="shared" si="52"/>
        <v/>
      </c>
      <c r="AA157" s="86" t="str">
        <f t="shared" ca="1" si="53"/>
        <v/>
      </c>
      <c r="AB157" s="121"/>
      <c r="AC157" s="87" t="str">
        <f t="shared" si="65"/>
        <v/>
      </c>
      <c r="AD157" s="88" t="str">
        <f t="shared" si="60"/>
        <v/>
      </c>
      <c r="AE157" s="89" t="str">
        <f>IF(C157&lt;&gt;"",IF(VLOOKUP(C157,T_UO[#All],3,FALSE)="J",AF157+AG157,VLOOKUP(C157,T_UO[#All],4,FALSE)*G157),"")</f>
        <v/>
      </c>
      <c r="AF157" s="89" t="str">
        <f t="shared" si="54"/>
        <v/>
      </c>
      <c r="AG157" s="6"/>
      <c r="AH157" s="81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20"/>
      <c r="BZ157" s="120"/>
      <c r="CA157" s="120"/>
      <c r="CB157" s="120"/>
      <c r="CC157" s="120"/>
      <c r="CD157" s="120"/>
      <c r="CE157" s="120"/>
      <c r="CF157" s="120"/>
      <c r="CG157" s="120"/>
      <c r="CH157" s="120"/>
      <c r="CJ157" s="46"/>
      <c r="CK157" s="46"/>
      <c r="CL157" s="46"/>
      <c r="CN157" s="46">
        <f t="shared" ca="1" si="61"/>
        <v>0</v>
      </c>
      <c r="CO157" s="46">
        <f t="shared" si="55"/>
        <v>0</v>
      </c>
      <c r="CP157" s="46"/>
      <c r="CQ157" s="46">
        <f t="shared" si="56"/>
        <v>0</v>
      </c>
      <c r="CR157" s="46"/>
      <c r="CS157" s="46">
        <f>IF(C157&lt;&gt;"",IF(VLOOKUP(C157,T_UO[#All],3,FALSE)="PTS",IF(ISBLANK(G157),1,0),IF(ISBLANK(G157),0,1)),0)</f>
        <v>0</v>
      </c>
      <c r="CT157" s="46">
        <f t="shared" si="62"/>
        <v>0</v>
      </c>
      <c r="CU157" s="46"/>
      <c r="CV157" s="46"/>
      <c r="CW157" s="46"/>
      <c r="CX157" s="46"/>
      <c r="CY157" s="46"/>
      <c r="CZ157" s="46"/>
      <c r="DA157" s="46"/>
      <c r="DB157" s="46">
        <f t="shared" si="63"/>
        <v>0</v>
      </c>
      <c r="DC157" s="46">
        <f t="shared" ca="1" si="57"/>
        <v>0</v>
      </c>
      <c r="DD157" s="46"/>
      <c r="DE157" s="46">
        <f t="shared" si="64"/>
        <v>0</v>
      </c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>
        <f t="array" ref="DS157">IF(MAX(IF($AI157:$CH157&lt;&gt;0,$AI$7:$CH$7))&gt;$S157,1,0)</f>
        <v>0</v>
      </c>
    </row>
    <row r="158" spans="1:123" x14ac:dyDescent="0.25">
      <c r="A158" s="78">
        <v>151</v>
      </c>
      <c r="B158" s="79" t="str">
        <f t="shared" si="58"/>
        <v>K_LE MUT_2023_151</v>
      </c>
      <c r="C158" s="2"/>
      <c r="D158" s="3"/>
      <c r="E158" s="3"/>
      <c r="F158" s="4"/>
      <c r="G158" s="4"/>
      <c r="H158" s="4"/>
      <c r="I158" s="3"/>
      <c r="J158" s="1"/>
      <c r="K158" s="7"/>
      <c r="L158" s="90"/>
      <c r="M158" s="5"/>
      <c r="N158" s="91"/>
      <c r="O158" s="92"/>
      <c r="P158" s="5"/>
      <c r="Q158" s="5"/>
      <c r="R158" s="8"/>
      <c r="S158" s="5"/>
      <c r="T158" s="93"/>
      <c r="U158" s="80"/>
      <c r="V158" s="82"/>
      <c r="W158" s="83"/>
      <c r="X158" s="84" t="str">
        <f t="shared" si="59"/>
        <v xml:space="preserve"> </v>
      </c>
      <c r="Y158" s="85" t="str">
        <f t="shared" si="52"/>
        <v/>
      </c>
      <c r="AA158" s="86" t="str">
        <f t="shared" ca="1" si="53"/>
        <v/>
      </c>
      <c r="AB158" s="121"/>
      <c r="AC158" s="87" t="str">
        <f t="shared" si="65"/>
        <v/>
      </c>
      <c r="AD158" s="88" t="str">
        <f t="shared" si="60"/>
        <v/>
      </c>
      <c r="AE158" s="89" t="str">
        <f>IF(C158&lt;&gt;"",IF(VLOOKUP(C158,T_UO[#All],3,FALSE)="J",AF158+AG158,VLOOKUP(C158,T_UO[#All],4,FALSE)*G158),"")</f>
        <v/>
      </c>
      <c r="AF158" s="89" t="str">
        <f t="shared" si="54"/>
        <v/>
      </c>
      <c r="AG158" s="6"/>
      <c r="AH158" s="81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0"/>
      <c r="BR158" s="120"/>
      <c r="BS158" s="120"/>
      <c r="BT158" s="120"/>
      <c r="BU158" s="120"/>
      <c r="BV158" s="120"/>
      <c r="BW158" s="120"/>
      <c r="BX158" s="120"/>
      <c r="BY158" s="120"/>
      <c r="BZ158" s="120"/>
      <c r="CA158" s="120"/>
      <c r="CB158" s="120"/>
      <c r="CC158" s="120"/>
      <c r="CD158" s="120"/>
      <c r="CE158" s="120"/>
      <c r="CF158" s="120"/>
      <c r="CG158" s="120"/>
      <c r="CH158" s="120"/>
      <c r="CJ158" s="46"/>
      <c r="CK158" s="46"/>
      <c r="CL158" s="46"/>
      <c r="CN158" s="46">
        <f t="shared" ca="1" si="61"/>
        <v>0</v>
      </c>
      <c r="CO158" s="46">
        <f t="shared" si="55"/>
        <v>0</v>
      </c>
      <c r="CP158" s="46"/>
      <c r="CQ158" s="46">
        <f t="shared" si="56"/>
        <v>0</v>
      </c>
      <c r="CR158" s="46"/>
      <c r="CS158" s="46">
        <f>IF(C158&lt;&gt;"",IF(VLOOKUP(C158,T_UO[#All],3,FALSE)="PTS",IF(ISBLANK(G158),1,0),IF(ISBLANK(G158),0,1)),0)</f>
        <v>0</v>
      </c>
      <c r="CT158" s="46">
        <f t="shared" si="62"/>
        <v>0</v>
      </c>
      <c r="CU158" s="46"/>
      <c r="CV158" s="46"/>
      <c r="CW158" s="46"/>
      <c r="CX158" s="46"/>
      <c r="CY158" s="46"/>
      <c r="CZ158" s="46"/>
      <c r="DA158" s="46"/>
      <c r="DB158" s="46">
        <f t="shared" si="63"/>
        <v>0</v>
      </c>
      <c r="DC158" s="46">
        <f t="shared" ca="1" si="57"/>
        <v>0</v>
      </c>
      <c r="DD158" s="46"/>
      <c r="DE158" s="46">
        <f t="shared" si="64"/>
        <v>0</v>
      </c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>
        <f t="array" ref="DS158">IF(MAX(IF($AI158:$CH158&lt;&gt;0,$AI$7:$CH$7))&gt;$S158,1,0)</f>
        <v>0</v>
      </c>
    </row>
    <row r="159" spans="1:123" x14ac:dyDescent="0.25">
      <c r="A159" s="78">
        <v>152</v>
      </c>
      <c r="B159" s="79" t="str">
        <f t="shared" si="58"/>
        <v>K_LE MUT_2023_152</v>
      </c>
      <c r="C159" s="2"/>
      <c r="D159" s="3"/>
      <c r="E159" s="3"/>
      <c r="F159" s="4"/>
      <c r="G159" s="4"/>
      <c r="H159" s="4"/>
      <c r="I159" s="3"/>
      <c r="J159" s="1"/>
      <c r="K159" s="7"/>
      <c r="L159" s="90"/>
      <c r="M159" s="5"/>
      <c r="N159" s="91"/>
      <c r="O159" s="92"/>
      <c r="P159" s="5"/>
      <c r="Q159" s="5"/>
      <c r="R159" s="8"/>
      <c r="S159" s="5"/>
      <c r="T159" s="93"/>
      <c r="U159" s="80"/>
      <c r="V159" s="82"/>
      <c r="W159" s="83"/>
      <c r="X159" s="84" t="str">
        <f t="shared" si="59"/>
        <v xml:space="preserve"> </v>
      </c>
      <c r="Y159" s="85" t="str">
        <f t="shared" si="52"/>
        <v/>
      </c>
      <c r="AA159" s="86" t="str">
        <f t="shared" ca="1" si="53"/>
        <v/>
      </c>
      <c r="AB159" s="121"/>
      <c r="AC159" s="87" t="str">
        <f t="shared" si="65"/>
        <v/>
      </c>
      <c r="AD159" s="88" t="str">
        <f t="shared" si="60"/>
        <v/>
      </c>
      <c r="AE159" s="89" t="str">
        <f>IF(C159&lt;&gt;"",IF(VLOOKUP(C159,T_UO[#All],3,FALSE)="J",AF159+AG159,VLOOKUP(C159,T_UO[#All],4,FALSE)*G159),"")</f>
        <v/>
      </c>
      <c r="AF159" s="89" t="str">
        <f t="shared" si="54"/>
        <v/>
      </c>
      <c r="AG159" s="6"/>
      <c r="AH159" s="81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0"/>
      <c r="BR159" s="120"/>
      <c r="BS159" s="120"/>
      <c r="BT159" s="120"/>
      <c r="BU159" s="120"/>
      <c r="BV159" s="120"/>
      <c r="BW159" s="120"/>
      <c r="BX159" s="120"/>
      <c r="BY159" s="120"/>
      <c r="BZ159" s="120"/>
      <c r="CA159" s="120"/>
      <c r="CB159" s="120"/>
      <c r="CC159" s="120"/>
      <c r="CD159" s="120"/>
      <c r="CE159" s="120"/>
      <c r="CF159" s="120"/>
      <c r="CG159" s="120"/>
      <c r="CH159" s="120"/>
      <c r="CJ159" s="46"/>
      <c r="CK159" s="46"/>
      <c r="CL159" s="46"/>
      <c r="CN159" s="46">
        <f t="shared" ca="1" si="61"/>
        <v>0</v>
      </c>
      <c r="CO159" s="46">
        <f t="shared" si="55"/>
        <v>0</v>
      </c>
      <c r="CP159" s="46"/>
      <c r="CQ159" s="46">
        <f t="shared" si="56"/>
        <v>0</v>
      </c>
      <c r="CR159" s="46"/>
      <c r="CS159" s="46">
        <f>IF(C159&lt;&gt;"",IF(VLOOKUP(C159,T_UO[#All],3,FALSE)="PTS",IF(ISBLANK(G159),1,0),IF(ISBLANK(G159),0,1)),0)</f>
        <v>0</v>
      </c>
      <c r="CT159" s="46">
        <f t="shared" si="62"/>
        <v>0</v>
      </c>
      <c r="CU159" s="46"/>
      <c r="CV159" s="46"/>
      <c r="CW159" s="46"/>
      <c r="CX159" s="46"/>
      <c r="CY159" s="46"/>
      <c r="CZ159" s="46"/>
      <c r="DA159" s="46"/>
      <c r="DB159" s="46">
        <f t="shared" si="63"/>
        <v>0</v>
      </c>
      <c r="DC159" s="46">
        <f t="shared" ca="1" si="57"/>
        <v>0</v>
      </c>
      <c r="DD159" s="46"/>
      <c r="DE159" s="46">
        <f t="shared" si="64"/>
        <v>0</v>
      </c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>
        <f t="array" ref="DS159">IF(MAX(IF($AI159:$CH159&lt;&gt;0,$AI$7:$CH$7))&gt;$S159,1,0)</f>
        <v>0</v>
      </c>
    </row>
    <row r="160" spans="1:123" x14ac:dyDescent="0.25">
      <c r="A160" s="78">
        <v>153</v>
      </c>
      <c r="B160" s="79" t="str">
        <f t="shared" si="58"/>
        <v>K_LE MUT_2023_153</v>
      </c>
      <c r="C160" s="2"/>
      <c r="D160" s="3"/>
      <c r="E160" s="3"/>
      <c r="F160" s="4"/>
      <c r="G160" s="4"/>
      <c r="H160" s="4"/>
      <c r="I160" s="3"/>
      <c r="J160" s="1"/>
      <c r="K160" s="7"/>
      <c r="L160" s="90"/>
      <c r="M160" s="5"/>
      <c r="N160" s="91"/>
      <c r="O160" s="92"/>
      <c r="P160" s="5"/>
      <c r="Q160" s="5"/>
      <c r="R160" s="8"/>
      <c r="S160" s="5"/>
      <c r="T160" s="93"/>
      <c r="U160" s="80"/>
      <c r="V160" s="82"/>
      <c r="W160" s="83"/>
      <c r="X160" s="84" t="str">
        <f t="shared" si="59"/>
        <v xml:space="preserve"> </v>
      </c>
      <c r="Y160" s="85" t="str">
        <f t="shared" si="52"/>
        <v/>
      </c>
      <c r="AA160" s="86" t="str">
        <f t="shared" ca="1" si="53"/>
        <v/>
      </c>
      <c r="AB160" s="121"/>
      <c r="AC160" s="87" t="str">
        <f t="shared" si="65"/>
        <v/>
      </c>
      <c r="AD160" s="88" t="str">
        <f t="shared" si="60"/>
        <v/>
      </c>
      <c r="AE160" s="89" t="str">
        <f>IF(C160&lt;&gt;"",IF(VLOOKUP(C160,T_UO[#All],3,FALSE)="J",AF160+AG160,VLOOKUP(C160,T_UO[#All],4,FALSE)*G160),"")</f>
        <v/>
      </c>
      <c r="AF160" s="89" t="str">
        <f t="shared" si="54"/>
        <v/>
      </c>
      <c r="AG160" s="6"/>
      <c r="AH160" s="81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0"/>
      <c r="BR160" s="120"/>
      <c r="BS160" s="120"/>
      <c r="BT160" s="120"/>
      <c r="BU160" s="120"/>
      <c r="BV160" s="120"/>
      <c r="BW160" s="120"/>
      <c r="BX160" s="120"/>
      <c r="BY160" s="120"/>
      <c r="BZ160" s="120"/>
      <c r="CA160" s="120"/>
      <c r="CB160" s="120"/>
      <c r="CC160" s="120"/>
      <c r="CD160" s="120"/>
      <c r="CE160" s="120"/>
      <c r="CF160" s="120"/>
      <c r="CG160" s="120"/>
      <c r="CH160" s="120"/>
      <c r="CJ160" s="46"/>
      <c r="CK160" s="46"/>
      <c r="CL160" s="46"/>
      <c r="CN160" s="46">
        <f t="shared" ca="1" si="61"/>
        <v>0</v>
      </c>
      <c r="CO160" s="46">
        <f t="shared" si="55"/>
        <v>0</v>
      </c>
      <c r="CP160" s="46"/>
      <c r="CQ160" s="46">
        <f t="shared" si="56"/>
        <v>0</v>
      </c>
      <c r="CR160" s="46"/>
      <c r="CS160" s="46">
        <f>IF(C160&lt;&gt;"",IF(VLOOKUP(C160,T_UO[#All],3,FALSE)="PTS",IF(ISBLANK(G160),1,0),IF(ISBLANK(G160),0,1)),0)</f>
        <v>0</v>
      </c>
      <c r="CT160" s="46">
        <f t="shared" si="62"/>
        <v>0</v>
      </c>
      <c r="CU160" s="46"/>
      <c r="CV160" s="46"/>
      <c r="CW160" s="46"/>
      <c r="CX160" s="46"/>
      <c r="CY160" s="46"/>
      <c r="CZ160" s="46"/>
      <c r="DA160" s="46"/>
      <c r="DB160" s="46">
        <f t="shared" si="63"/>
        <v>0</v>
      </c>
      <c r="DC160" s="46">
        <f t="shared" ca="1" si="57"/>
        <v>0</v>
      </c>
      <c r="DD160" s="46"/>
      <c r="DE160" s="46">
        <f t="shared" si="64"/>
        <v>0</v>
      </c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>
        <f t="array" ref="DS160">IF(MAX(IF($AI160:$CH160&lt;&gt;0,$AI$7:$CH$7))&gt;$S160,1,0)</f>
        <v>0</v>
      </c>
    </row>
    <row r="161" spans="1:123" x14ac:dyDescent="0.25">
      <c r="A161" s="78">
        <v>154</v>
      </c>
      <c r="B161" s="79" t="str">
        <f t="shared" si="58"/>
        <v>K_LE MUT_2023_154</v>
      </c>
      <c r="C161" s="2"/>
      <c r="D161" s="3"/>
      <c r="E161" s="3"/>
      <c r="F161" s="4"/>
      <c r="G161" s="4"/>
      <c r="H161" s="4"/>
      <c r="I161" s="3"/>
      <c r="J161" s="1"/>
      <c r="K161" s="7"/>
      <c r="L161" s="90"/>
      <c r="M161" s="5"/>
      <c r="N161" s="91"/>
      <c r="O161" s="92"/>
      <c r="P161" s="5"/>
      <c r="Q161" s="5"/>
      <c r="R161" s="8"/>
      <c r="S161" s="5"/>
      <c r="T161" s="93"/>
      <c r="U161" s="80"/>
      <c r="V161" s="82"/>
      <c r="W161" s="83"/>
      <c r="X161" s="84" t="str">
        <f t="shared" si="59"/>
        <v xml:space="preserve"> </v>
      </c>
      <c r="Y161" s="85" t="str">
        <f t="shared" si="52"/>
        <v/>
      </c>
      <c r="AA161" s="86" t="str">
        <f t="shared" ca="1" si="53"/>
        <v/>
      </c>
      <c r="AB161" s="121"/>
      <c r="AC161" s="87" t="str">
        <f t="shared" si="65"/>
        <v/>
      </c>
      <c r="AD161" s="88" t="str">
        <f t="shared" si="60"/>
        <v/>
      </c>
      <c r="AE161" s="89" t="str">
        <f>IF(C161&lt;&gt;"",IF(VLOOKUP(C161,T_UO[#All],3,FALSE)="J",AF161+AG161,VLOOKUP(C161,T_UO[#All],4,FALSE)*G161),"")</f>
        <v/>
      </c>
      <c r="AF161" s="89" t="str">
        <f t="shared" si="54"/>
        <v/>
      </c>
      <c r="AG161" s="6"/>
      <c r="AH161" s="81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0"/>
      <c r="BR161" s="120"/>
      <c r="BS161" s="120"/>
      <c r="BT161" s="120"/>
      <c r="BU161" s="120"/>
      <c r="BV161" s="120"/>
      <c r="BW161" s="120"/>
      <c r="BX161" s="120"/>
      <c r="BY161" s="120"/>
      <c r="BZ161" s="120"/>
      <c r="CA161" s="120"/>
      <c r="CB161" s="120"/>
      <c r="CC161" s="120"/>
      <c r="CD161" s="120"/>
      <c r="CE161" s="120"/>
      <c r="CF161" s="120"/>
      <c r="CG161" s="120"/>
      <c r="CH161" s="120"/>
      <c r="CJ161" s="46"/>
      <c r="CK161" s="46"/>
      <c r="CL161" s="46"/>
      <c r="CN161" s="46">
        <f t="shared" ca="1" si="61"/>
        <v>0</v>
      </c>
      <c r="CO161" s="46">
        <f t="shared" si="55"/>
        <v>0</v>
      </c>
      <c r="CP161" s="46"/>
      <c r="CQ161" s="46">
        <f t="shared" si="56"/>
        <v>0</v>
      </c>
      <c r="CR161" s="46"/>
      <c r="CS161" s="46">
        <f>IF(C161&lt;&gt;"",IF(VLOOKUP(C161,T_UO[#All],3,FALSE)="PTS",IF(ISBLANK(G161),1,0),IF(ISBLANK(G161),0,1)),0)</f>
        <v>0</v>
      </c>
      <c r="CT161" s="46">
        <f t="shared" si="62"/>
        <v>0</v>
      </c>
      <c r="CU161" s="46"/>
      <c r="CV161" s="46"/>
      <c r="CW161" s="46"/>
      <c r="CX161" s="46"/>
      <c r="CY161" s="46"/>
      <c r="CZ161" s="46"/>
      <c r="DA161" s="46"/>
      <c r="DB161" s="46">
        <f t="shared" si="63"/>
        <v>0</v>
      </c>
      <c r="DC161" s="46">
        <f t="shared" ca="1" si="57"/>
        <v>0</v>
      </c>
      <c r="DD161" s="46"/>
      <c r="DE161" s="46">
        <f t="shared" si="64"/>
        <v>0</v>
      </c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>
        <f t="array" ref="DS161">IF(MAX(IF($AI161:$CH161&lt;&gt;0,$AI$7:$CH$7))&gt;$S161,1,0)</f>
        <v>0</v>
      </c>
    </row>
    <row r="162" spans="1:123" x14ac:dyDescent="0.25">
      <c r="A162" s="78">
        <v>155</v>
      </c>
      <c r="B162" s="79" t="str">
        <f t="shared" si="58"/>
        <v>K_LE MUT_2023_155</v>
      </c>
      <c r="C162" s="2"/>
      <c r="D162" s="3"/>
      <c r="E162" s="3"/>
      <c r="F162" s="4"/>
      <c r="G162" s="4"/>
      <c r="H162" s="4"/>
      <c r="I162" s="3"/>
      <c r="J162" s="1"/>
      <c r="K162" s="7"/>
      <c r="L162" s="90"/>
      <c r="M162" s="5"/>
      <c r="N162" s="91"/>
      <c r="O162" s="92"/>
      <c r="P162" s="5"/>
      <c r="Q162" s="5"/>
      <c r="R162" s="8"/>
      <c r="S162" s="5"/>
      <c r="T162" s="93"/>
      <c r="U162" s="80"/>
      <c r="V162" s="82"/>
      <c r="W162" s="83"/>
      <c r="X162" s="84" t="str">
        <f t="shared" si="59"/>
        <v xml:space="preserve"> </v>
      </c>
      <c r="Y162" s="85" t="str">
        <f t="shared" si="52"/>
        <v/>
      </c>
      <c r="AA162" s="86" t="str">
        <f t="shared" ca="1" si="53"/>
        <v/>
      </c>
      <c r="AB162" s="121"/>
      <c r="AC162" s="87" t="str">
        <f t="shared" si="65"/>
        <v/>
      </c>
      <c r="AD162" s="88" t="str">
        <f t="shared" si="60"/>
        <v/>
      </c>
      <c r="AE162" s="89" t="str">
        <f>IF(C162&lt;&gt;"",IF(VLOOKUP(C162,T_UO[#All],3,FALSE)="J",AF162+AG162,VLOOKUP(C162,T_UO[#All],4,FALSE)*G162),"")</f>
        <v/>
      </c>
      <c r="AF162" s="89" t="str">
        <f t="shared" si="54"/>
        <v/>
      </c>
      <c r="AG162" s="6"/>
      <c r="AH162" s="81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0"/>
      <c r="BR162" s="120"/>
      <c r="BS162" s="120"/>
      <c r="BT162" s="120"/>
      <c r="BU162" s="120"/>
      <c r="BV162" s="120"/>
      <c r="BW162" s="120"/>
      <c r="BX162" s="120"/>
      <c r="BY162" s="120"/>
      <c r="BZ162" s="120"/>
      <c r="CA162" s="120"/>
      <c r="CB162" s="120"/>
      <c r="CC162" s="120"/>
      <c r="CD162" s="120"/>
      <c r="CE162" s="120"/>
      <c r="CF162" s="120"/>
      <c r="CG162" s="120"/>
      <c r="CH162" s="120"/>
      <c r="CJ162" s="46"/>
      <c r="CK162" s="46"/>
      <c r="CL162" s="46"/>
      <c r="CN162" s="46">
        <f t="shared" ca="1" si="61"/>
        <v>0</v>
      </c>
      <c r="CO162" s="46">
        <f t="shared" si="55"/>
        <v>0</v>
      </c>
      <c r="CP162" s="46"/>
      <c r="CQ162" s="46">
        <f t="shared" si="56"/>
        <v>0</v>
      </c>
      <c r="CR162" s="46"/>
      <c r="CS162" s="46">
        <f>IF(C162&lt;&gt;"",IF(VLOOKUP(C162,T_UO[#All],3,FALSE)="PTS",IF(ISBLANK(G162),1,0),IF(ISBLANK(G162),0,1)),0)</f>
        <v>0</v>
      </c>
      <c r="CT162" s="46">
        <f t="shared" si="62"/>
        <v>0</v>
      </c>
      <c r="CU162" s="46"/>
      <c r="CV162" s="46"/>
      <c r="CW162" s="46"/>
      <c r="CX162" s="46"/>
      <c r="CY162" s="46"/>
      <c r="CZ162" s="46"/>
      <c r="DA162" s="46"/>
      <c r="DB162" s="46">
        <f t="shared" si="63"/>
        <v>0</v>
      </c>
      <c r="DC162" s="46">
        <f t="shared" ca="1" si="57"/>
        <v>0</v>
      </c>
      <c r="DD162" s="46"/>
      <c r="DE162" s="46">
        <f t="shared" si="64"/>
        <v>0</v>
      </c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>
        <f t="array" ref="DS162">IF(MAX(IF($AI162:$CH162&lt;&gt;0,$AI$7:$CH$7))&gt;$S162,1,0)</f>
        <v>0</v>
      </c>
    </row>
    <row r="163" spans="1:123" x14ac:dyDescent="0.25">
      <c r="A163" s="78">
        <v>156</v>
      </c>
      <c r="B163" s="79" t="str">
        <f t="shared" si="58"/>
        <v>K_LE MUT_2023_156</v>
      </c>
      <c r="C163" s="2"/>
      <c r="D163" s="3"/>
      <c r="E163" s="3"/>
      <c r="F163" s="4"/>
      <c r="G163" s="4"/>
      <c r="H163" s="4"/>
      <c r="I163" s="3"/>
      <c r="J163" s="1"/>
      <c r="K163" s="7"/>
      <c r="L163" s="90"/>
      <c r="M163" s="5"/>
      <c r="N163" s="91"/>
      <c r="O163" s="92"/>
      <c r="P163" s="5"/>
      <c r="Q163" s="5"/>
      <c r="R163" s="8"/>
      <c r="S163" s="5"/>
      <c r="T163" s="93"/>
      <c r="U163" s="80"/>
      <c r="V163" s="82"/>
      <c r="W163" s="83"/>
      <c r="X163" s="84" t="str">
        <f t="shared" si="59"/>
        <v xml:space="preserve"> </v>
      </c>
      <c r="Y163" s="85" t="str">
        <f t="shared" si="52"/>
        <v/>
      </c>
      <c r="AA163" s="86" t="str">
        <f t="shared" ca="1" si="53"/>
        <v/>
      </c>
      <c r="AB163" s="121"/>
      <c r="AC163" s="87" t="str">
        <f t="shared" si="65"/>
        <v/>
      </c>
      <c r="AD163" s="88" t="str">
        <f t="shared" si="60"/>
        <v/>
      </c>
      <c r="AE163" s="89" t="str">
        <f>IF(C163&lt;&gt;"",IF(VLOOKUP(C163,T_UO[#All],3,FALSE)="J",AF163+AG163,VLOOKUP(C163,T_UO[#All],4,FALSE)*G163),"")</f>
        <v/>
      </c>
      <c r="AF163" s="89" t="str">
        <f t="shared" si="54"/>
        <v/>
      </c>
      <c r="AG163" s="6"/>
      <c r="AH163" s="81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0"/>
      <c r="BR163" s="120"/>
      <c r="BS163" s="120"/>
      <c r="BT163" s="120"/>
      <c r="BU163" s="120"/>
      <c r="BV163" s="120"/>
      <c r="BW163" s="120"/>
      <c r="BX163" s="120"/>
      <c r="BY163" s="120"/>
      <c r="BZ163" s="120"/>
      <c r="CA163" s="120"/>
      <c r="CB163" s="120"/>
      <c r="CC163" s="120"/>
      <c r="CD163" s="120"/>
      <c r="CE163" s="120"/>
      <c r="CF163" s="120"/>
      <c r="CG163" s="120"/>
      <c r="CH163" s="120"/>
      <c r="CJ163" s="46"/>
      <c r="CK163" s="46"/>
      <c r="CL163" s="46"/>
      <c r="CN163" s="46">
        <f t="shared" ca="1" si="61"/>
        <v>0</v>
      </c>
      <c r="CO163" s="46">
        <f t="shared" si="55"/>
        <v>0</v>
      </c>
      <c r="CP163" s="46"/>
      <c r="CQ163" s="46">
        <f t="shared" si="56"/>
        <v>0</v>
      </c>
      <c r="CR163" s="46"/>
      <c r="CS163" s="46">
        <f>IF(C163&lt;&gt;"",IF(VLOOKUP(C163,T_UO[#All],3,FALSE)="PTS",IF(ISBLANK(G163),1,0),IF(ISBLANK(G163),0,1)),0)</f>
        <v>0</v>
      </c>
      <c r="CT163" s="46">
        <f t="shared" si="62"/>
        <v>0</v>
      </c>
      <c r="CU163" s="46"/>
      <c r="CV163" s="46"/>
      <c r="CW163" s="46"/>
      <c r="CX163" s="46"/>
      <c r="CY163" s="46"/>
      <c r="CZ163" s="46"/>
      <c r="DA163" s="46"/>
      <c r="DB163" s="46">
        <f t="shared" si="63"/>
        <v>0</v>
      </c>
      <c r="DC163" s="46">
        <f t="shared" ca="1" si="57"/>
        <v>0</v>
      </c>
      <c r="DD163" s="46"/>
      <c r="DE163" s="46">
        <f t="shared" si="64"/>
        <v>0</v>
      </c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>
        <f t="array" ref="DS163">IF(MAX(IF($AI163:$CH163&lt;&gt;0,$AI$7:$CH$7))&gt;$S163,1,0)</f>
        <v>0</v>
      </c>
    </row>
    <row r="164" spans="1:123" x14ac:dyDescent="0.25">
      <c r="A164" s="78">
        <v>157</v>
      </c>
      <c r="B164" s="79" t="str">
        <f t="shared" si="58"/>
        <v>K_LE MUT_2023_157</v>
      </c>
      <c r="C164" s="2"/>
      <c r="D164" s="3"/>
      <c r="E164" s="3"/>
      <c r="F164" s="4"/>
      <c r="G164" s="4"/>
      <c r="H164" s="4"/>
      <c r="I164" s="3"/>
      <c r="J164" s="1"/>
      <c r="K164" s="7"/>
      <c r="L164" s="90"/>
      <c r="M164" s="5"/>
      <c r="N164" s="91"/>
      <c r="O164" s="92"/>
      <c r="P164" s="5"/>
      <c r="Q164" s="5"/>
      <c r="R164" s="8"/>
      <c r="S164" s="5"/>
      <c r="T164" s="93"/>
      <c r="U164" s="80"/>
      <c r="V164" s="82"/>
      <c r="W164" s="83"/>
      <c r="X164" s="84" t="str">
        <f t="shared" si="59"/>
        <v xml:space="preserve"> </v>
      </c>
      <c r="Y164" s="85" t="str">
        <f t="shared" si="52"/>
        <v/>
      </c>
      <c r="AA164" s="86" t="str">
        <f t="shared" ca="1" si="53"/>
        <v/>
      </c>
      <c r="AB164" s="121"/>
      <c r="AC164" s="87" t="str">
        <f t="shared" si="65"/>
        <v/>
      </c>
      <c r="AD164" s="88" t="str">
        <f t="shared" si="60"/>
        <v/>
      </c>
      <c r="AE164" s="89" t="str">
        <f>IF(C164&lt;&gt;"",IF(VLOOKUP(C164,T_UO[#All],3,FALSE)="J",AF164+AG164,VLOOKUP(C164,T_UO[#All],4,FALSE)*G164),"")</f>
        <v/>
      </c>
      <c r="AF164" s="89" t="str">
        <f t="shared" si="54"/>
        <v/>
      </c>
      <c r="AG164" s="6"/>
      <c r="AH164" s="81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0"/>
      <c r="BR164" s="120"/>
      <c r="BS164" s="120"/>
      <c r="BT164" s="120"/>
      <c r="BU164" s="120"/>
      <c r="BV164" s="120"/>
      <c r="BW164" s="120"/>
      <c r="BX164" s="120"/>
      <c r="BY164" s="120"/>
      <c r="BZ164" s="120"/>
      <c r="CA164" s="120"/>
      <c r="CB164" s="120"/>
      <c r="CC164" s="120"/>
      <c r="CD164" s="120"/>
      <c r="CE164" s="120"/>
      <c r="CF164" s="120"/>
      <c r="CG164" s="120"/>
      <c r="CH164" s="120"/>
      <c r="CJ164" s="46"/>
      <c r="CK164" s="46"/>
      <c r="CL164" s="46"/>
      <c r="CN164" s="46">
        <f t="shared" ca="1" si="61"/>
        <v>0</v>
      </c>
      <c r="CO164" s="46">
        <f t="shared" si="55"/>
        <v>0</v>
      </c>
      <c r="CP164" s="46"/>
      <c r="CQ164" s="46">
        <f t="shared" si="56"/>
        <v>0</v>
      </c>
      <c r="CR164" s="46"/>
      <c r="CS164" s="46">
        <f>IF(C164&lt;&gt;"",IF(VLOOKUP(C164,T_UO[#All],3,FALSE)="PTS",IF(ISBLANK(G164),1,0),IF(ISBLANK(G164),0,1)),0)</f>
        <v>0</v>
      </c>
      <c r="CT164" s="46">
        <f t="shared" si="62"/>
        <v>0</v>
      </c>
      <c r="CU164" s="46"/>
      <c r="CV164" s="46"/>
      <c r="CW164" s="46"/>
      <c r="CX164" s="46"/>
      <c r="CY164" s="46"/>
      <c r="CZ164" s="46"/>
      <c r="DA164" s="46"/>
      <c r="DB164" s="46">
        <f t="shared" si="63"/>
        <v>0</v>
      </c>
      <c r="DC164" s="46">
        <f t="shared" ca="1" si="57"/>
        <v>0</v>
      </c>
      <c r="DD164" s="46"/>
      <c r="DE164" s="46">
        <f t="shared" si="64"/>
        <v>0</v>
      </c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>
        <f t="array" ref="DS164">IF(MAX(IF($AI164:$CH164&lt;&gt;0,$AI$7:$CH$7))&gt;$S164,1,0)</f>
        <v>0</v>
      </c>
    </row>
    <row r="165" spans="1:123" x14ac:dyDescent="0.25">
      <c r="A165" s="78">
        <v>158</v>
      </c>
      <c r="B165" s="79" t="str">
        <f t="shared" si="58"/>
        <v>K_LE MUT_2023_158</v>
      </c>
      <c r="C165" s="2"/>
      <c r="D165" s="3"/>
      <c r="E165" s="3"/>
      <c r="F165" s="4"/>
      <c r="G165" s="4"/>
      <c r="H165" s="4"/>
      <c r="I165" s="3"/>
      <c r="J165" s="1"/>
      <c r="K165" s="7"/>
      <c r="L165" s="90"/>
      <c r="M165" s="5"/>
      <c r="N165" s="91"/>
      <c r="O165" s="92"/>
      <c r="P165" s="5"/>
      <c r="Q165" s="5"/>
      <c r="R165" s="8"/>
      <c r="S165" s="5"/>
      <c r="T165" s="93"/>
      <c r="U165" s="80"/>
      <c r="V165" s="82"/>
      <c r="W165" s="83"/>
      <c r="X165" s="84" t="str">
        <f t="shared" si="59"/>
        <v xml:space="preserve"> </v>
      </c>
      <c r="Y165" s="85" t="str">
        <f t="shared" si="52"/>
        <v/>
      </c>
      <c r="AA165" s="86" t="str">
        <f t="shared" ca="1" si="53"/>
        <v/>
      </c>
      <c r="AB165" s="121"/>
      <c r="AC165" s="87" t="str">
        <f t="shared" si="65"/>
        <v/>
      </c>
      <c r="AD165" s="88" t="str">
        <f t="shared" si="60"/>
        <v/>
      </c>
      <c r="AE165" s="89" t="str">
        <f>IF(C165&lt;&gt;"",IF(VLOOKUP(C165,T_UO[#All],3,FALSE)="J",AF165+AG165,VLOOKUP(C165,T_UO[#All],4,FALSE)*G165),"")</f>
        <v/>
      </c>
      <c r="AF165" s="89" t="str">
        <f t="shared" si="54"/>
        <v/>
      </c>
      <c r="AG165" s="6"/>
      <c r="AH165" s="81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0"/>
      <c r="BR165" s="120"/>
      <c r="BS165" s="120"/>
      <c r="BT165" s="120"/>
      <c r="BU165" s="120"/>
      <c r="BV165" s="120"/>
      <c r="BW165" s="120"/>
      <c r="BX165" s="120"/>
      <c r="BY165" s="120"/>
      <c r="BZ165" s="120"/>
      <c r="CA165" s="120"/>
      <c r="CB165" s="120"/>
      <c r="CC165" s="120"/>
      <c r="CD165" s="120"/>
      <c r="CE165" s="120"/>
      <c r="CF165" s="120"/>
      <c r="CG165" s="120"/>
      <c r="CH165" s="120"/>
      <c r="CJ165" s="46"/>
      <c r="CK165" s="46"/>
      <c r="CL165" s="46"/>
      <c r="CN165" s="46">
        <f t="shared" ca="1" si="61"/>
        <v>0</v>
      </c>
      <c r="CO165" s="46">
        <f t="shared" si="55"/>
        <v>0</v>
      </c>
      <c r="CP165" s="46"/>
      <c r="CQ165" s="46">
        <f t="shared" si="56"/>
        <v>0</v>
      </c>
      <c r="CR165" s="46"/>
      <c r="CS165" s="46">
        <f>IF(C165&lt;&gt;"",IF(VLOOKUP(C165,T_UO[#All],3,FALSE)="PTS",IF(ISBLANK(G165),1,0),IF(ISBLANK(G165),0,1)),0)</f>
        <v>0</v>
      </c>
      <c r="CT165" s="46">
        <f t="shared" si="62"/>
        <v>0</v>
      </c>
      <c r="CU165" s="46"/>
      <c r="CV165" s="46"/>
      <c r="CW165" s="46"/>
      <c r="CX165" s="46"/>
      <c r="CY165" s="46"/>
      <c r="CZ165" s="46"/>
      <c r="DA165" s="46"/>
      <c r="DB165" s="46">
        <f t="shared" si="63"/>
        <v>0</v>
      </c>
      <c r="DC165" s="46">
        <f t="shared" ca="1" si="57"/>
        <v>0</v>
      </c>
      <c r="DD165" s="46"/>
      <c r="DE165" s="46">
        <f t="shared" si="64"/>
        <v>0</v>
      </c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>
        <f t="array" ref="DS165">IF(MAX(IF($AI165:$CH165&lt;&gt;0,$AI$7:$CH$7))&gt;$S165,1,0)</f>
        <v>0</v>
      </c>
    </row>
    <row r="166" spans="1:123" x14ac:dyDescent="0.25">
      <c r="A166" s="78">
        <v>159</v>
      </c>
      <c r="B166" s="79" t="str">
        <f t="shared" si="58"/>
        <v>K_LE MUT_2023_159</v>
      </c>
      <c r="C166" s="2"/>
      <c r="D166" s="3"/>
      <c r="E166" s="3"/>
      <c r="F166" s="4"/>
      <c r="G166" s="4"/>
      <c r="H166" s="4"/>
      <c r="I166" s="3"/>
      <c r="J166" s="1"/>
      <c r="K166" s="7"/>
      <c r="L166" s="90"/>
      <c r="M166" s="5"/>
      <c r="N166" s="91"/>
      <c r="O166" s="92"/>
      <c r="P166" s="5"/>
      <c r="Q166" s="5"/>
      <c r="R166" s="8"/>
      <c r="S166" s="5"/>
      <c r="T166" s="93"/>
      <c r="U166" s="80"/>
      <c r="V166" s="82"/>
      <c r="W166" s="83"/>
      <c r="X166" s="84" t="str">
        <f t="shared" si="59"/>
        <v xml:space="preserve"> </v>
      </c>
      <c r="Y166" s="85" t="str">
        <f t="shared" si="52"/>
        <v/>
      </c>
      <c r="AA166" s="86" t="str">
        <f t="shared" ca="1" si="53"/>
        <v/>
      </c>
      <c r="AB166" s="121"/>
      <c r="AC166" s="87" t="str">
        <f t="shared" si="65"/>
        <v/>
      </c>
      <c r="AD166" s="88" t="str">
        <f t="shared" si="60"/>
        <v/>
      </c>
      <c r="AE166" s="89" t="str">
        <f>IF(C166&lt;&gt;"",IF(VLOOKUP(C166,T_UO[#All],3,FALSE)="J",AF166+AG166,VLOOKUP(C166,T_UO[#All],4,FALSE)*G166),"")</f>
        <v/>
      </c>
      <c r="AF166" s="89" t="str">
        <f t="shared" si="54"/>
        <v/>
      </c>
      <c r="AG166" s="6"/>
      <c r="AH166" s="81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  <c r="BU166" s="120"/>
      <c r="BV166" s="120"/>
      <c r="BW166" s="120"/>
      <c r="BX166" s="120"/>
      <c r="BY166" s="120"/>
      <c r="BZ166" s="120"/>
      <c r="CA166" s="120"/>
      <c r="CB166" s="120"/>
      <c r="CC166" s="120"/>
      <c r="CD166" s="120"/>
      <c r="CE166" s="120"/>
      <c r="CF166" s="120"/>
      <c r="CG166" s="120"/>
      <c r="CH166" s="120"/>
      <c r="CJ166" s="46"/>
      <c r="CK166" s="46"/>
      <c r="CL166" s="46"/>
      <c r="CN166" s="46">
        <f t="shared" ca="1" si="61"/>
        <v>0</v>
      </c>
      <c r="CO166" s="46">
        <f t="shared" si="55"/>
        <v>0</v>
      </c>
      <c r="CP166" s="46"/>
      <c r="CQ166" s="46">
        <f t="shared" si="56"/>
        <v>0</v>
      </c>
      <c r="CR166" s="46"/>
      <c r="CS166" s="46">
        <f>IF(C166&lt;&gt;"",IF(VLOOKUP(C166,T_UO[#All],3,FALSE)="PTS",IF(ISBLANK(G166),1,0),IF(ISBLANK(G166),0,1)),0)</f>
        <v>0</v>
      </c>
      <c r="CT166" s="46">
        <f t="shared" si="62"/>
        <v>0</v>
      </c>
      <c r="CU166" s="46"/>
      <c r="CV166" s="46"/>
      <c r="CW166" s="46"/>
      <c r="CX166" s="46"/>
      <c r="CY166" s="46"/>
      <c r="CZ166" s="46"/>
      <c r="DA166" s="46"/>
      <c r="DB166" s="46">
        <f t="shared" si="63"/>
        <v>0</v>
      </c>
      <c r="DC166" s="46">
        <f t="shared" ca="1" si="57"/>
        <v>0</v>
      </c>
      <c r="DD166" s="46"/>
      <c r="DE166" s="46">
        <f t="shared" si="64"/>
        <v>0</v>
      </c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>
        <f t="array" ref="DS166">IF(MAX(IF($AI166:$CH166&lt;&gt;0,$AI$7:$CH$7))&gt;$S166,1,0)</f>
        <v>0</v>
      </c>
    </row>
    <row r="167" spans="1:123" x14ac:dyDescent="0.25">
      <c r="A167" s="78">
        <v>160</v>
      </c>
      <c r="B167" s="79" t="str">
        <f t="shared" si="58"/>
        <v>K_LE MUT_2023_160</v>
      </c>
      <c r="C167" s="2"/>
      <c r="D167" s="3"/>
      <c r="E167" s="3"/>
      <c r="F167" s="4"/>
      <c r="G167" s="4"/>
      <c r="H167" s="4"/>
      <c r="I167" s="3"/>
      <c r="J167" s="1"/>
      <c r="K167" s="7"/>
      <c r="L167" s="90"/>
      <c r="M167" s="5"/>
      <c r="N167" s="91"/>
      <c r="O167" s="92"/>
      <c r="P167" s="5"/>
      <c r="Q167" s="5"/>
      <c r="R167" s="8"/>
      <c r="S167" s="5"/>
      <c r="T167" s="93"/>
      <c r="U167" s="80"/>
      <c r="V167" s="82"/>
      <c r="W167" s="83"/>
      <c r="X167" s="84" t="str">
        <f t="shared" si="59"/>
        <v xml:space="preserve"> </v>
      </c>
      <c r="Y167" s="85" t="str">
        <f t="shared" si="52"/>
        <v/>
      </c>
      <c r="AA167" s="86" t="str">
        <f t="shared" ca="1" si="53"/>
        <v/>
      </c>
      <c r="AB167" s="121"/>
      <c r="AC167" s="87" t="str">
        <f t="shared" si="65"/>
        <v/>
      </c>
      <c r="AD167" s="88" t="str">
        <f t="shared" si="60"/>
        <v/>
      </c>
      <c r="AE167" s="89" t="str">
        <f>IF(C167&lt;&gt;"",IF(VLOOKUP(C167,T_UO[#All],3,FALSE)="J",AF167+AG167,VLOOKUP(C167,T_UO[#All],4,FALSE)*G167),"")</f>
        <v/>
      </c>
      <c r="AF167" s="89" t="str">
        <f t="shared" si="54"/>
        <v/>
      </c>
      <c r="AG167" s="6"/>
      <c r="AH167" s="81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  <c r="BU167" s="120"/>
      <c r="BV167" s="120"/>
      <c r="BW167" s="120"/>
      <c r="BX167" s="120"/>
      <c r="BY167" s="120"/>
      <c r="BZ167" s="120"/>
      <c r="CA167" s="120"/>
      <c r="CB167" s="120"/>
      <c r="CC167" s="120"/>
      <c r="CD167" s="120"/>
      <c r="CE167" s="120"/>
      <c r="CF167" s="120"/>
      <c r="CG167" s="120"/>
      <c r="CH167" s="120"/>
      <c r="CJ167" s="46"/>
      <c r="CK167" s="46"/>
      <c r="CL167" s="46"/>
      <c r="CN167" s="46">
        <f t="shared" ca="1" si="61"/>
        <v>0</v>
      </c>
      <c r="CO167" s="46">
        <f t="shared" si="55"/>
        <v>0</v>
      </c>
      <c r="CP167" s="46"/>
      <c r="CQ167" s="46">
        <f t="shared" si="56"/>
        <v>0</v>
      </c>
      <c r="CR167" s="46"/>
      <c r="CS167" s="46">
        <f>IF(C167&lt;&gt;"",IF(VLOOKUP(C167,T_UO[#All],3,FALSE)="PTS",IF(ISBLANK(G167),1,0),IF(ISBLANK(G167),0,1)),0)</f>
        <v>0</v>
      </c>
      <c r="CT167" s="46">
        <f t="shared" si="62"/>
        <v>0</v>
      </c>
      <c r="CU167" s="46"/>
      <c r="CV167" s="46"/>
      <c r="CW167" s="46"/>
      <c r="CX167" s="46"/>
      <c r="CY167" s="46"/>
      <c r="CZ167" s="46"/>
      <c r="DA167" s="46"/>
      <c r="DB167" s="46">
        <f t="shared" si="63"/>
        <v>0</v>
      </c>
      <c r="DC167" s="46">
        <f t="shared" ca="1" si="57"/>
        <v>0</v>
      </c>
      <c r="DD167" s="46"/>
      <c r="DE167" s="46">
        <f t="shared" si="64"/>
        <v>0</v>
      </c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>
        <f t="array" ref="DS167">IF(MAX(IF($AI167:$CH167&lt;&gt;0,$AI$7:$CH$7))&gt;$S167,1,0)</f>
        <v>0</v>
      </c>
    </row>
    <row r="168" spans="1:123" x14ac:dyDescent="0.25">
      <c r="A168" s="78">
        <v>161</v>
      </c>
      <c r="B168" s="79" t="str">
        <f t="shared" si="58"/>
        <v>K_LE MUT_2023_161</v>
      </c>
      <c r="C168" s="2"/>
      <c r="D168" s="3"/>
      <c r="E168" s="3"/>
      <c r="F168" s="4"/>
      <c r="G168" s="4"/>
      <c r="H168" s="4"/>
      <c r="I168" s="3"/>
      <c r="J168" s="1"/>
      <c r="K168" s="7"/>
      <c r="L168" s="90"/>
      <c r="M168" s="5"/>
      <c r="N168" s="91"/>
      <c r="O168" s="92"/>
      <c r="P168" s="5"/>
      <c r="Q168" s="5"/>
      <c r="R168" s="8"/>
      <c r="S168" s="5"/>
      <c r="T168" s="93"/>
      <c r="U168" s="80"/>
      <c r="V168" s="82"/>
      <c r="W168" s="83"/>
      <c r="X168" s="84" t="str">
        <f t="shared" si="59"/>
        <v xml:space="preserve"> </v>
      </c>
      <c r="Y168" s="85" t="str">
        <f t="shared" si="52"/>
        <v/>
      </c>
      <c r="AA168" s="86" t="str">
        <f t="shared" ca="1" si="53"/>
        <v/>
      </c>
      <c r="AB168" s="121"/>
      <c r="AC168" s="87" t="str">
        <f t="shared" si="65"/>
        <v/>
      </c>
      <c r="AD168" s="88" t="str">
        <f t="shared" si="60"/>
        <v/>
      </c>
      <c r="AE168" s="89" t="str">
        <f>IF(C168&lt;&gt;"",IF(VLOOKUP(C168,T_UO[#All],3,FALSE)="J",AF168+AG168,VLOOKUP(C168,T_UO[#All],4,FALSE)*G168),"")</f>
        <v/>
      </c>
      <c r="AF168" s="89" t="str">
        <f t="shared" si="54"/>
        <v/>
      </c>
      <c r="AG168" s="6"/>
      <c r="AH168" s="81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0"/>
      <c r="BR168" s="120"/>
      <c r="BS168" s="120"/>
      <c r="BT168" s="120"/>
      <c r="BU168" s="120"/>
      <c r="BV168" s="120"/>
      <c r="BW168" s="120"/>
      <c r="BX168" s="120"/>
      <c r="BY168" s="120"/>
      <c r="BZ168" s="120"/>
      <c r="CA168" s="120"/>
      <c r="CB168" s="120"/>
      <c r="CC168" s="120"/>
      <c r="CD168" s="120"/>
      <c r="CE168" s="120"/>
      <c r="CF168" s="120"/>
      <c r="CG168" s="120"/>
      <c r="CH168" s="120"/>
      <c r="CJ168" s="46"/>
      <c r="CK168" s="46"/>
      <c r="CL168" s="46"/>
      <c r="CN168" s="46">
        <f t="shared" ca="1" si="61"/>
        <v>0</v>
      </c>
      <c r="CO168" s="46">
        <f t="shared" si="55"/>
        <v>0</v>
      </c>
      <c r="CP168" s="46"/>
      <c r="CQ168" s="46">
        <f t="shared" si="56"/>
        <v>0</v>
      </c>
      <c r="CR168" s="46"/>
      <c r="CS168" s="46">
        <f>IF(C168&lt;&gt;"",IF(VLOOKUP(C168,T_UO[#All],3,FALSE)="PTS",IF(ISBLANK(G168),1,0),IF(ISBLANK(G168),0,1)),0)</f>
        <v>0</v>
      </c>
      <c r="CT168" s="46">
        <f t="shared" si="62"/>
        <v>0</v>
      </c>
      <c r="CU168" s="46"/>
      <c r="CV168" s="46"/>
      <c r="CW168" s="46"/>
      <c r="CX168" s="46"/>
      <c r="CY168" s="46"/>
      <c r="CZ168" s="46"/>
      <c r="DA168" s="46"/>
      <c r="DB168" s="46">
        <f t="shared" si="63"/>
        <v>0</v>
      </c>
      <c r="DC168" s="46">
        <f t="shared" ca="1" si="57"/>
        <v>0</v>
      </c>
      <c r="DD168" s="46"/>
      <c r="DE168" s="46">
        <f t="shared" si="64"/>
        <v>0</v>
      </c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>
        <f t="array" ref="DS168">IF(MAX(IF($AI168:$CH168&lt;&gt;0,$AI$7:$CH$7))&gt;$S168,1,0)</f>
        <v>0</v>
      </c>
    </row>
    <row r="169" spans="1:123" x14ac:dyDescent="0.25">
      <c r="A169" s="78">
        <v>162</v>
      </c>
      <c r="B169" s="79" t="str">
        <f t="shared" si="58"/>
        <v>K_LE MUT_2023_162</v>
      </c>
      <c r="C169" s="2"/>
      <c r="D169" s="3"/>
      <c r="E169" s="3"/>
      <c r="F169" s="4"/>
      <c r="G169" s="4"/>
      <c r="H169" s="4"/>
      <c r="I169" s="3"/>
      <c r="J169" s="1"/>
      <c r="K169" s="7"/>
      <c r="L169" s="90"/>
      <c r="M169" s="5"/>
      <c r="N169" s="91"/>
      <c r="O169" s="92"/>
      <c r="P169" s="5"/>
      <c r="Q169" s="5"/>
      <c r="R169" s="8"/>
      <c r="S169" s="5"/>
      <c r="T169" s="93"/>
      <c r="U169" s="80"/>
      <c r="V169" s="82"/>
      <c r="W169" s="83"/>
      <c r="X169" s="84" t="str">
        <f t="shared" si="59"/>
        <v xml:space="preserve"> </v>
      </c>
      <c r="Y169" s="85" t="str">
        <f t="shared" si="52"/>
        <v/>
      </c>
      <c r="AA169" s="86" t="str">
        <f t="shared" ca="1" si="53"/>
        <v/>
      </c>
      <c r="AB169" s="121"/>
      <c r="AC169" s="87" t="str">
        <f t="shared" si="65"/>
        <v/>
      </c>
      <c r="AD169" s="88" t="str">
        <f t="shared" si="60"/>
        <v/>
      </c>
      <c r="AE169" s="89" t="str">
        <f>IF(C169&lt;&gt;"",IF(VLOOKUP(C169,T_UO[#All],3,FALSE)="J",AF169+AG169,VLOOKUP(C169,T_UO[#All],4,FALSE)*G169),"")</f>
        <v/>
      </c>
      <c r="AF169" s="89" t="str">
        <f t="shared" si="54"/>
        <v/>
      </c>
      <c r="AG169" s="6"/>
      <c r="AH169" s="81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20"/>
      <c r="BC169" s="120"/>
      <c r="BD169" s="120"/>
      <c r="BE169" s="120"/>
      <c r="BF169" s="120"/>
      <c r="BG169" s="120"/>
      <c r="BH169" s="120"/>
      <c r="BI169" s="120"/>
      <c r="BJ169" s="120"/>
      <c r="BK169" s="120"/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0"/>
      <c r="BV169" s="120"/>
      <c r="BW169" s="120"/>
      <c r="BX169" s="120"/>
      <c r="BY169" s="120"/>
      <c r="BZ169" s="120"/>
      <c r="CA169" s="120"/>
      <c r="CB169" s="120"/>
      <c r="CC169" s="120"/>
      <c r="CD169" s="120"/>
      <c r="CE169" s="120"/>
      <c r="CF169" s="120"/>
      <c r="CG169" s="120"/>
      <c r="CH169" s="120"/>
      <c r="CJ169" s="46"/>
      <c r="CK169" s="46"/>
      <c r="CL169" s="46"/>
      <c r="CN169" s="46">
        <f t="shared" ca="1" si="61"/>
        <v>0</v>
      </c>
      <c r="CO169" s="46">
        <f t="shared" si="55"/>
        <v>0</v>
      </c>
      <c r="CP169" s="46"/>
      <c r="CQ169" s="46">
        <f t="shared" si="56"/>
        <v>0</v>
      </c>
      <c r="CR169" s="46"/>
      <c r="CS169" s="46">
        <f>IF(C169&lt;&gt;"",IF(VLOOKUP(C169,T_UO[#All],3,FALSE)="PTS",IF(ISBLANK(G169),1,0),IF(ISBLANK(G169),0,1)),0)</f>
        <v>0</v>
      </c>
      <c r="CT169" s="46">
        <f t="shared" si="62"/>
        <v>0</v>
      </c>
      <c r="CU169" s="46"/>
      <c r="CV169" s="46"/>
      <c r="CW169" s="46"/>
      <c r="CX169" s="46"/>
      <c r="CY169" s="46"/>
      <c r="CZ169" s="46"/>
      <c r="DA169" s="46"/>
      <c r="DB169" s="46">
        <f t="shared" si="63"/>
        <v>0</v>
      </c>
      <c r="DC169" s="46">
        <f t="shared" ca="1" si="57"/>
        <v>0</v>
      </c>
      <c r="DD169" s="46"/>
      <c r="DE169" s="46">
        <f t="shared" si="64"/>
        <v>0</v>
      </c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>
        <f t="array" ref="DS169">IF(MAX(IF($AI169:$CH169&lt;&gt;0,$AI$7:$CH$7))&gt;$S169,1,0)</f>
        <v>0</v>
      </c>
    </row>
    <row r="170" spans="1:123" x14ac:dyDescent="0.25">
      <c r="A170" s="78">
        <v>163</v>
      </c>
      <c r="B170" s="79" t="str">
        <f t="shared" si="58"/>
        <v>K_LE MUT_2023_163</v>
      </c>
      <c r="C170" s="2"/>
      <c r="D170" s="3"/>
      <c r="E170" s="3"/>
      <c r="F170" s="4"/>
      <c r="G170" s="4"/>
      <c r="H170" s="4"/>
      <c r="I170" s="3"/>
      <c r="J170" s="1"/>
      <c r="K170" s="7"/>
      <c r="L170" s="90"/>
      <c r="M170" s="5"/>
      <c r="N170" s="91"/>
      <c r="O170" s="92"/>
      <c r="P170" s="5"/>
      <c r="Q170" s="5"/>
      <c r="R170" s="8"/>
      <c r="S170" s="5"/>
      <c r="T170" s="93"/>
      <c r="U170" s="80"/>
      <c r="V170" s="82"/>
      <c r="W170" s="83"/>
      <c r="X170" s="84" t="str">
        <f t="shared" si="59"/>
        <v xml:space="preserve"> </v>
      </c>
      <c r="Y170" s="85" t="str">
        <f t="shared" si="52"/>
        <v/>
      </c>
      <c r="AA170" s="86" t="str">
        <f t="shared" ca="1" si="53"/>
        <v/>
      </c>
      <c r="AB170" s="121"/>
      <c r="AC170" s="87" t="str">
        <f t="shared" si="65"/>
        <v/>
      </c>
      <c r="AD170" s="88" t="str">
        <f t="shared" si="60"/>
        <v/>
      </c>
      <c r="AE170" s="89" t="str">
        <f>IF(C170&lt;&gt;"",IF(VLOOKUP(C170,T_UO[#All],3,FALSE)="J",AF170+AG170,VLOOKUP(C170,T_UO[#All],4,FALSE)*G170),"")</f>
        <v/>
      </c>
      <c r="AF170" s="89" t="str">
        <f t="shared" si="54"/>
        <v/>
      </c>
      <c r="AG170" s="6"/>
      <c r="AH170" s="81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20"/>
      <c r="BC170" s="120"/>
      <c r="BD170" s="120"/>
      <c r="BE170" s="120"/>
      <c r="BF170" s="120"/>
      <c r="BG170" s="120"/>
      <c r="BH170" s="120"/>
      <c r="BI170" s="120"/>
      <c r="BJ170" s="120"/>
      <c r="BK170" s="120"/>
      <c r="BL170" s="120"/>
      <c r="BM170" s="120"/>
      <c r="BN170" s="120"/>
      <c r="BO170" s="120"/>
      <c r="BP170" s="120"/>
      <c r="BQ170" s="120"/>
      <c r="BR170" s="120"/>
      <c r="BS170" s="120"/>
      <c r="BT170" s="120"/>
      <c r="BU170" s="120"/>
      <c r="BV170" s="120"/>
      <c r="BW170" s="120"/>
      <c r="BX170" s="120"/>
      <c r="BY170" s="120"/>
      <c r="BZ170" s="120"/>
      <c r="CA170" s="120"/>
      <c r="CB170" s="120"/>
      <c r="CC170" s="120"/>
      <c r="CD170" s="120"/>
      <c r="CE170" s="120"/>
      <c r="CF170" s="120"/>
      <c r="CG170" s="120"/>
      <c r="CH170" s="120"/>
      <c r="CJ170" s="46"/>
      <c r="CK170" s="46"/>
      <c r="CL170" s="46"/>
      <c r="CN170" s="46">
        <f t="shared" ca="1" si="61"/>
        <v>0</v>
      </c>
      <c r="CO170" s="46">
        <f t="shared" si="55"/>
        <v>0</v>
      </c>
      <c r="CP170" s="46"/>
      <c r="CQ170" s="46">
        <f t="shared" si="56"/>
        <v>0</v>
      </c>
      <c r="CR170" s="46"/>
      <c r="CS170" s="46">
        <f>IF(C170&lt;&gt;"",IF(VLOOKUP(C170,T_UO[#All],3,FALSE)="PTS",IF(ISBLANK(G170),1,0),IF(ISBLANK(G170),0,1)),0)</f>
        <v>0</v>
      </c>
      <c r="CT170" s="46">
        <f t="shared" si="62"/>
        <v>0</v>
      </c>
      <c r="CU170" s="46"/>
      <c r="CV170" s="46"/>
      <c r="CW170" s="46"/>
      <c r="CX170" s="46"/>
      <c r="CY170" s="46"/>
      <c r="CZ170" s="46"/>
      <c r="DA170" s="46"/>
      <c r="DB170" s="46">
        <f t="shared" si="63"/>
        <v>0</v>
      </c>
      <c r="DC170" s="46">
        <f t="shared" ca="1" si="57"/>
        <v>0</v>
      </c>
      <c r="DD170" s="46"/>
      <c r="DE170" s="46">
        <f t="shared" si="64"/>
        <v>0</v>
      </c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>
        <f t="array" ref="DS170">IF(MAX(IF($AI170:$CH170&lt;&gt;0,$AI$7:$CH$7))&gt;$S170,1,0)</f>
        <v>0</v>
      </c>
    </row>
    <row r="171" spans="1:123" x14ac:dyDescent="0.25">
      <c r="A171" s="78">
        <v>164</v>
      </c>
      <c r="B171" s="79" t="str">
        <f t="shared" si="58"/>
        <v>K_LE MUT_2023_164</v>
      </c>
      <c r="C171" s="2"/>
      <c r="D171" s="3"/>
      <c r="E171" s="3"/>
      <c r="F171" s="4"/>
      <c r="G171" s="4"/>
      <c r="H171" s="4"/>
      <c r="I171" s="3"/>
      <c r="J171" s="1"/>
      <c r="K171" s="7"/>
      <c r="L171" s="90"/>
      <c r="M171" s="5"/>
      <c r="N171" s="91"/>
      <c r="O171" s="92"/>
      <c r="P171" s="5"/>
      <c r="Q171" s="5"/>
      <c r="R171" s="8"/>
      <c r="S171" s="5"/>
      <c r="T171" s="93"/>
      <c r="U171" s="80"/>
      <c r="V171" s="82"/>
      <c r="W171" s="83"/>
      <c r="X171" s="84" t="str">
        <f t="shared" si="59"/>
        <v xml:space="preserve"> </v>
      </c>
      <c r="Y171" s="85" t="str">
        <f t="shared" si="52"/>
        <v/>
      </c>
      <c r="AA171" s="86" t="str">
        <f t="shared" ca="1" si="53"/>
        <v/>
      </c>
      <c r="AB171" s="121"/>
      <c r="AC171" s="87" t="str">
        <f t="shared" si="65"/>
        <v/>
      </c>
      <c r="AD171" s="88" t="str">
        <f t="shared" si="60"/>
        <v/>
      </c>
      <c r="AE171" s="89" t="str">
        <f>IF(C171&lt;&gt;"",IF(VLOOKUP(C171,T_UO[#All],3,FALSE)="J",AF171+AG171,VLOOKUP(C171,T_UO[#All],4,FALSE)*G171),"")</f>
        <v/>
      </c>
      <c r="AF171" s="89" t="str">
        <f t="shared" si="54"/>
        <v/>
      </c>
      <c r="AG171" s="6"/>
      <c r="AH171" s="81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20"/>
      <c r="BC171" s="120"/>
      <c r="BD171" s="120"/>
      <c r="BE171" s="120"/>
      <c r="BF171" s="120"/>
      <c r="BG171" s="120"/>
      <c r="BH171" s="120"/>
      <c r="BI171" s="120"/>
      <c r="BJ171" s="120"/>
      <c r="BK171" s="120"/>
      <c r="BL171" s="120"/>
      <c r="BM171" s="120"/>
      <c r="BN171" s="120"/>
      <c r="BO171" s="120"/>
      <c r="BP171" s="120"/>
      <c r="BQ171" s="120"/>
      <c r="BR171" s="120"/>
      <c r="BS171" s="120"/>
      <c r="BT171" s="120"/>
      <c r="BU171" s="120"/>
      <c r="BV171" s="120"/>
      <c r="BW171" s="120"/>
      <c r="BX171" s="120"/>
      <c r="BY171" s="120"/>
      <c r="BZ171" s="120"/>
      <c r="CA171" s="120"/>
      <c r="CB171" s="120"/>
      <c r="CC171" s="120"/>
      <c r="CD171" s="120"/>
      <c r="CE171" s="120"/>
      <c r="CF171" s="120"/>
      <c r="CG171" s="120"/>
      <c r="CH171" s="120"/>
      <c r="CJ171" s="46"/>
      <c r="CK171" s="46"/>
      <c r="CL171" s="46"/>
      <c r="CN171" s="46">
        <f t="shared" ca="1" si="61"/>
        <v>0</v>
      </c>
      <c r="CO171" s="46">
        <f t="shared" si="55"/>
        <v>0</v>
      </c>
      <c r="CP171" s="46"/>
      <c r="CQ171" s="46">
        <f t="shared" si="56"/>
        <v>0</v>
      </c>
      <c r="CR171" s="46"/>
      <c r="CS171" s="46">
        <f>IF(C171&lt;&gt;"",IF(VLOOKUP(C171,T_UO[#All],3,FALSE)="PTS",IF(ISBLANK(G171),1,0),IF(ISBLANK(G171),0,1)),0)</f>
        <v>0</v>
      </c>
      <c r="CT171" s="46">
        <f t="shared" si="62"/>
        <v>0</v>
      </c>
      <c r="CU171" s="46"/>
      <c r="CV171" s="46"/>
      <c r="CW171" s="46"/>
      <c r="CX171" s="46"/>
      <c r="CY171" s="46"/>
      <c r="CZ171" s="46"/>
      <c r="DA171" s="46"/>
      <c r="DB171" s="46">
        <f t="shared" si="63"/>
        <v>0</v>
      </c>
      <c r="DC171" s="46">
        <f t="shared" ca="1" si="57"/>
        <v>0</v>
      </c>
      <c r="DD171" s="46"/>
      <c r="DE171" s="46">
        <f t="shared" si="64"/>
        <v>0</v>
      </c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>
        <f t="array" ref="DS171">IF(MAX(IF($AI171:$CH171&lt;&gt;0,$AI$7:$CH$7))&gt;$S171,1,0)</f>
        <v>0</v>
      </c>
    </row>
    <row r="172" spans="1:123" x14ac:dyDescent="0.25">
      <c r="A172" s="78">
        <v>165</v>
      </c>
      <c r="B172" s="79" t="str">
        <f t="shared" si="58"/>
        <v>K_LE MUT_2023_165</v>
      </c>
      <c r="C172" s="2"/>
      <c r="D172" s="3"/>
      <c r="E172" s="3"/>
      <c r="F172" s="4"/>
      <c r="G172" s="4"/>
      <c r="H172" s="4"/>
      <c r="I172" s="3"/>
      <c r="J172" s="1"/>
      <c r="K172" s="7"/>
      <c r="L172" s="90"/>
      <c r="M172" s="5"/>
      <c r="N172" s="91"/>
      <c r="O172" s="92"/>
      <c r="P172" s="5"/>
      <c r="Q172" s="5"/>
      <c r="R172" s="8"/>
      <c r="S172" s="5"/>
      <c r="T172" s="93"/>
      <c r="U172" s="80"/>
      <c r="V172" s="82"/>
      <c r="W172" s="83"/>
      <c r="X172" s="84" t="str">
        <f t="shared" si="59"/>
        <v xml:space="preserve"> </v>
      </c>
      <c r="Y172" s="85" t="str">
        <f t="shared" si="52"/>
        <v/>
      </c>
      <c r="AA172" s="86" t="str">
        <f t="shared" ca="1" si="53"/>
        <v/>
      </c>
      <c r="AB172" s="121"/>
      <c r="AC172" s="87" t="str">
        <f t="shared" si="65"/>
        <v/>
      </c>
      <c r="AD172" s="88" t="str">
        <f t="shared" si="60"/>
        <v/>
      </c>
      <c r="AE172" s="89" t="str">
        <f>IF(C172&lt;&gt;"",IF(VLOOKUP(C172,T_UO[#All],3,FALSE)="J",AF172+AG172,VLOOKUP(C172,T_UO[#All],4,FALSE)*G172),"")</f>
        <v/>
      </c>
      <c r="AF172" s="89" t="str">
        <f t="shared" si="54"/>
        <v/>
      </c>
      <c r="AG172" s="6"/>
      <c r="AH172" s="81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20"/>
      <c r="BC172" s="120"/>
      <c r="BD172" s="120"/>
      <c r="BE172" s="120"/>
      <c r="BF172" s="120"/>
      <c r="BG172" s="120"/>
      <c r="BH172" s="120"/>
      <c r="BI172" s="120"/>
      <c r="BJ172" s="120"/>
      <c r="BK172" s="120"/>
      <c r="BL172" s="120"/>
      <c r="BM172" s="120"/>
      <c r="BN172" s="120"/>
      <c r="BO172" s="120"/>
      <c r="BP172" s="120"/>
      <c r="BQ172" s="120"/>
      <c r="BR172" s="120"/>
      <c r="BS172" s="120"/>
      <c r="BT172" s="120"/>
      <c r="BU172" s="120"/>
      <c r="BV172" s="120"/>
      <c r="BW172" s="120"/>
      <c r="BX172" s="120"/>
      <c r="BY172" s="120"/>
      <c r="BZ172" s="120"/>
      <c r="CA172" s="120"/>
      <c r="CB172" s="120"/>
      <c r="CC172" s="120"/>
      <c r="CD172" s="120"/>
      <c r="CE172" s="120"/>
      <c r="CF172" s="120"/>
      <c r="CG172" s="120"/>
      <c r="CH172" s="120"/>
      <c r="CJ172" s="46"/>
      <c r="CK172" s="46"/>
      <c r="CL172" s="46"/>
      <c r="CN172" s="46">
        <f t="shared" ca="1" si="61"/>
        <v>0</v>
      </c>
      <c r="CO172" s="46">
        <f t="shared" si="55"/>
        <v>0</v>
      </c>
      <c r="CP172" s="46"/>
      <c r="CQ172" s="46">
        <f t="shared" si="56"/>
        <v>0</v>
      </c>
      <c r="CR172" s="46"/>
      <c r="CS172" s="46">
        <f>IF(C172&lt;&gt;"",IF(VLOOKUP(C172,T_UO[#All],3,FALSE)="PTS",IF(ISBLANK(G172),1,0),IF(ISBLANK(G172),0,1)),0)</f>
        <v>0</v>
      </c>
      <c r="CT172" s="46">
        <f t="shared" si="62"/>
        <v>0</v>
      </c>
      <c r="CU172" s="46"/>
      <c r="CV172" s="46"/>
      <c r="CW172" s="46"/>
      <c r="CX172" s="46"/>
      <c r="CY172" s="46"/>
      <c r="CZ172" s="46"/>
      <c r="DA172" s="46"/>
      <c r="DB172" s="46">
        <f t="shared" si="63"/>
        <v>0</v>
      </c>
      <c r="DC172" s="46">
        <f t="shared" ca="1" si="57"/>
        <v>0</v>
      </c>
      <c r="DD172" s="46"/>
      <c r="DE172" s="46">
        <f t="shared" si="64"/>
        <v>0</v>
      </c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>
        <f t="array" ref="DS172">IF(MAX(IF($AI172:$CH172&lt;&gt;0,$AI$7:$CH$7))&gt;$S172,1,0)</f>
        <v>0</v>
      </c>
    </row>
    <row r="173" spans="1:123" x14ac:dyDescent="0.25">
      <c r="A173" s="78">
        <v>166</v>
      </c>
      <c r="B173" s="79" t="str">
        <f t="shared" si="58"/>
        <v>K_LE MUT_2023_166</v>
      </c>
      <c r="C173" s="2"/>
      <c r="D173" s="3"/>
      <c r="E173" s="3"/>
      <c r="F173" s="4"/>
      <c r="G173" s="4"/>
      <c r="H173" s="4"/>
      <c r="I173" s="3"/>
      <c r="J173" s="1"/>
      <c r="K173" s="7"/>
      <c r="L173" s="90"/>
      <c r="M173" s="5"/>
      <c r="N173" s="91"/>
      <c r="O173" s="92"/>
      <c r="P173" s="5"/>
      <c r="Q173" s="5"/>
      <c r="R173" s="8"/>
      <c r="S173" s="5"/>
      <c r="T173" s="93"/>
      <c r="U173" s="80"/>
      <c r="V173" s="82"/>
      <c r="W173" s="83"/>
      <c r="X173" s="84" t="str">
        <f t="shared" si="59"/>
        <v xml:space="preserve"> </v>
      </c>
      <c r="Y173" s="85" t="str">
        <f t="shared" si="52"/>
        <v/>
      </c>
      <c r="AA173" s="86" t="str">
        <f t="shared" ca="1" si="53"/>
        <v/>
      </c>
      <c r="AB173" s="121"/>
      <c r="AC173" s="87" t="str">
        <f t="shared" si="65"/>
        <v/>
      </c>
      <c r="AD173" s="88" t="str">
        <f t="shared" si="60"/>
        <v/>
      </c>
      <c r="AE173" s="89" t="str">
        <f>IF(C173&lt;&gt;"",IF(VLOOKUP(C173,T_UO[#All],3,FALSE)="J",AF173+AG173,VLOOKUP(C173,T_UO[#All],4,FALSE)*G173),"")</f>
        <v/>
      </c>
      <c r="AF173" s="89" t="str">
        <f t="shared" si="54"/>
        <v/>
      </c>
      <c r="AG173" s="6"/>
      <c r="AH173" s="81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20"/>
      <c r="CA173" s="120"/>
      <c r="CB173" s="120"/>
      <c r="CC173" s="120"/>
      <c r="CD173" s="120"/>
      <c r="CE173" s="120"/>
      <c r="CF173" s="120"/>
      <c r="CG173" s="120"/>
      <c r="CH173" s="120"/>
      <c r="CJ173" s="46"/>
      <c r="CK173" s="46"/>
      <c r="CL173" s="46"/>
      <c r="CN173" s="46">
        <f t="shared" ca="1" si="61"/>
        <v>0</v>
      </c>
      <c r="CO173" s="46">
        <f t="shared" si="55"/>
        <v>0</v>
      </c>
      <c r="CP173" s="46"/>
      <c r="CQ173" s="46">
        <f t="shared" si="56"/>
        <v>0</v>
      </c>
      <c r="CR173" s="46"/>
      <c r="CS173" s="46">
        <f>IF(C173&lt;&gt;"",IF(VLOOKUP(C173,T_UO[#All],3,FALSE)="PTS",IF(ISBLANK(G173),1,0),IF(ISBLANK(G173),0,1)),0)</f>
        <v>0</v>
      </c>
      <c r="CT173" s="46">
        <f t="shared" si="62"/>
        <v>0</v>
      </c>
      <c r="CU173" s="46"/>
      <c r="CV173" s="46"/>
      <c r="CW173" s="46"/>
      <c r="CX173" s="46"/>
      <c r="CY173" s="46"/>
      <c r="CZ173" s="46"/>
      <c r="DA173" s="46"/>
      <c r="DB173" s="46">
        <f t="shared" si="63"/>
        <v>0</v>
      </c>
      <c r="DC173" s="46">
        <f t="shared" ca="1" si="57"/>
        <v>0</v>
      </c>
      <c r="DD173" s="46"/>
      <c r="DE173" s="46">
        <f t="shared" si="64"/>
        <v>0</v>
      </c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>
        <f t="array" ref="DS173">IF(MAX(IF($AI173:$CH173&lt;&gt;0,$AI$7:$CH$7))&gt;$S173,1,0)</f>
        <v>0</v>
      </c>
    </row>
    <row r="174" spans="1:123" x14ac:dyDescent="0.25">
      <c r="A174" s="78">
        <v>167</v>
      </c>
      <c r="B174" s="79" t="str">
        <f t="shared" si="58"/>
        <v>K_LE MUT_2023_167</v>
      </c>
      <c r="C174" s="2"/>
      <c r="D174" s="3"/>
      <c r="E174" s="3"/>
      <c r="F174" s="4"/>
      <c r="G174" s="4"/>
      <c r="H174" s="4"/>
      <c r="I174" s="3"/>
      <c r="J174" s="1"/>
      <c r="K174" s="7"/>
      <c r="L174" s="90"/>
      <c r="M174" s="5"/>
      <c r="N174" s="91"/>
      <c r="O174" s="92"/>
      <c r="P174" s="5"/>
      <c r="Q174" s="5"/>
      <c r="R174" s="8"/>
      <c r="S174" s="5"/>
      <c r="T174" s="93"/>
      <c r="U174" s="80"/>
      <c r="V174" s="82"/>
      <c r="W174" s="83"/>
      <c r="X174" s="84" t="str">
        <f t="shared" si="59"/>
        <v xml:space="preserve"> </v>
      </c>
      <c r="Y174" s="85" t="str">
        <f t="shared" si="52"/>
        <v/>
      </c>
      <c r="AA174" s="86" t="str">
        <f t="shared" ca="1" si="53"/>
        <v/>
      </c>
      <c r="AB174" s="121"/>
      <c r="AC174" s="87" t="str">
        <f t="shared" si="65"/>
        <v/>
      </c>
      <c r="AD174" s="88" t="str">
        <f t="shared" si="60"/>
        <v/>
      </c>
      <c r="AE174" s="89" t="str">
        <f>IF(C174&lt;&gt;"",IF(VLOOKUP(C174,T_UO[#All],3,FALSE)="J",AF174+AG174,VLOOKUP(C174,T_UO[#All],4,FALSE)*G174),"")</f>
        <v/>
      </c>
      <c r="AF174" s="89" t="str">
        <f t="shared" si="54"/>
        <v/>
      </c>
      <c r="AG174" s="6"/>
      <c r="AH174" s="81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20"/>
      <c r="BC174" s="120"/>
      <c r="BD174" s="120"/>
      <c r="BE174" s="120"/>
      <c r="BF174" s="120"/>
      <c r="BG174" s="120"/>
      <c r="BH174" s="120"/>
      <c r="BI174" s="120"/>
      <c r="BJ174" s="120"/>
      <c r="BK174" s="120"/>
      <c r="BL174" s="120"/>
      <c r="BM174" s="120"/>
      <c r="BN174" s="120"/>
      <c r="BO174" s="120"/>
      <c r="BP174" s="120"/>
      <c r="BQ174" s="120"/>
      <c r="BR174" s="120"/>
      <c r="BS174" s="120"/>
      <c r="BT174" s="120"/>
      <c r="BU174" s="120"/>
      <c r="BV174" s="120"/>
      <c r="BW174" s="120"/>
      <c r="BX174" s="120"/>
      <c r="BY174" s="120"/>
      <c r="BZ174" s="120"/>
      <c r="CA174" s="120"/>
      <c r="CB174" s="120"/>
      <c r="CC174" s="120"/>
      <c r="CD174" s="120"/>
      <c r="CE174" s="120"/>
      <c r="CF174" s="120"/>
      <c r="CG174" s="120"/>
      <c r="CH174" s="120"/>
      <c r="CJ174" s="46"/>
      <c r="CK174" s="46"/>
      <c r="CL174" s="46"/>
      <c r="CN174" s="46">
        <f t="shared" ca="1" si="61"/>
        <v>0</v>
      </c>
      <c r="CO174" s="46">
        <f t="shared" si="55"/>
        <v>0</v>
      </c>
      <c r="CP174" s="46"/>
      <c r="CQ174" s="46">
        <f t="shared" si="56"/>
        <v>0</v>
      </c>
      <c r="CR174" s="46"/>
      <c r="CS174" s="46">
        <f>IF(C174&lt;&gt;"",IF(VLOOKUP(C174,T_UO[#All],3,FALSE)="PTS",IF(ISBLANK(G174),1,0),IF(ISBLANK(G174),0,1)),0)</f>
        <v>0</v>
      </c>
      <c r="CT174" s="46">
        <f t="shared" si="62"/>
        <v>0</v>
      </c>
      <c r="CU174" s="46"/>
      <c r="CV174" s="46"/>
      <c r="CW174" s="46"/>
      <c r="CX174" s="46"/>
      <c r="CY174" s="46"/>
      <c r="CZ174" s="46"/>
      <c r="DA174" s="46"/>
      <c r="DB174" s="46">
        <f t="shared" si="63"/>
        <v>0</v>
      </c>
      <c r="DC174" s="46">
        <f t="shared" ca="1" si="57"/>
        <v>0</v>
      </c>
      <c r="DD174" s="46"/>
      <c r="DE174" s="46">
        <f t="shared" si="64"/>
        <v>0</v>
      </c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>
        <f t="array" ref="DS174">IF(MAX(IF($AI174:$CH174&lt;&gt;0,$AI$7:$CH$7))&gt;$S174,1,0)</f>
        <v>0</v>
      </c>
    </row>
    <row r="175" spans="1:123" x14ac:dyDescent="0.25">
      <c r="A175" s="78">
        <v>168</v>
      </c>
      <c r="B175" s="79" t="str">
        <f t="shared" si="58"/>
        <v>K_LE MUT_2023_168</v>
      </c>
      <c r="C175" s="2"/>
      <c r="D175" s="3"/>
      <c r="E175" s="3"/>
      <c r="F175" s="4"/>
      <c r="G175" s="4"/>
      <c r="H175" s="4"/>
      <c r="I175" s="3"/>
      <c r="J175" s="1"/>
      <c r="K175" s="7"/>
      <c r="L175" s="90"/>
      <c r="M175" s="5"/>
      <c r="N175" s="91"/>
      <c r="O175" s="92"/>
      <c r="P175" s="5"/>
      <c r="Q175" s="5"/>
      <c r="R175" s="8"/>
      <c r="S175" s="5"/>
      <c r="T175" s="93"/>
      <c r="U175" s="80"/>
      <c r="V175" s="82"/>
      <c r="W175" s="83"/>
      <c r="X175" s="84" t="str">
        <f t="shared" si="59"/>
        <v xml:space="preserve"> </v>
      </c>
      <c r="Y175" s="85" t="str">
        <f t="shared" si="52"/>
        <v/>
      </c>
      <c r="AA175" s="86" t="str">
        <f t="shared" ca="1" si="53"/>
        <v/>
      </c>
      <c r="AB175" s="121"/>
      <c r="AC175" s="87" t="str">
        <f t="shared" si="65"/>
        <v/>
      </c>
      <c r="AD175" s="88" t="str">
        <f t="shared" si="60"/>
        <v/>
      </c>
      <c r="AE175" s="89" t="str">
        <f>IF(C175&lt;&gt;"",IF(VLOOKUP(C175,T_UO[#All],3,FALSE)="J",AF175+AG175,VLOOKUP(C175,T_UO[#All],4,FALSE)*G175),"")</f>
        <v/>
      </c>
      <c r="AF175" s="89" t="str">
        <f t="shared" si="54"/>
        <v/>
      </c>
      <c r="AG175" s="6"/>
      <c r="AH175" s="81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20"/>
      <c r="BC175" s="120"/>
      <c r="BD175" s="120"/>
      <c r="BE175" s="120"/>
      <c r="BF175" s="120"/>
      <c r="BG175" s="120"/>
      <c r="BH175" s="120"/>
      <c r="BI175" s="120"/>
      <c r="BJ175" s="120"/>
      <c r="BK175" s="120"/>
      <c r="BL175" s="120"/>
      <c r="BM175" s="120"/>
      <c r="BN175" s="120"/>
      <c r="BO175" s="120"/>
      <c r="BP175" s="120"/>
      <c r="BQ175" s="120"/>
      <c r="BR175" s="120"/>
      <c r="BS175" s="120"/>
      <c r="BT175" s="120"/>
      <c r="BU175" s="120"/>
      <c r="BV175" s="120"/>
      <c r="BW175" s="120"/>
      <c r="BX175" s="120"/>
      <c r="BY175" s="120"/>
      <c r="BZ175" s="120"/>
      <c r="CA175" s="120"/>
      <c r="CB175" s="120"/>
      <c r="CC175" s="120"/>
      <c r="CD175" s="120"/>
      <c r="CE175" s="120"/>
      <c r="CF175" s="120"/>
      <c r="CG175" s="120"/>
      <c r="CH175" s="120"/>
      <c r="CJ175" s="46"/>
      <c r="CK175" s="46"/>
      <c r="CL175" s="46"/>
      <c r="CN175" s="46">
        <f t="shared" ca="1" si="61"/>
        <v>0</v>
      </c>
      <c r="CO175" s="46">
        <f t="shared" si="55"/>
        <v>0</v>
      </c>
      <c r="CP175" s="46"/>
      <c r="CQ175" s="46">
        <f t="shared" si="56"/>
        <v>0</v>
      </c>
      <c r="CR175" s="46"/>
      <c r="CS175" s="46">
        <f>IF(C175&lt;&gt;"",IF(VLOOKUP(C175,T_UO[#All],3,FALSE)="PTS",IF(ISBLANK(G175),1,0),IF(ISBLANK(G175),0,1)),0)</f>
        <v>0</v>
      </c>
      <c r="CT175" s="46">
        <f t="shared" si="62"/>
        <v>0</v>
      </c>
      <c r="CU175" s="46"/>
      <c r="CV175" s="46"/>
      <c r="CW175" s="46"/>
      <c r="CX175" s="46"/>
      <c r="CY175" s="46"/>
      <c r="CZ175" s="46"/>
      <c r="DA175" s="46"/>
      <c r="DB175" s="46">
        <f t="shared" si="63"/>
        <v>0</v>
      </c>
      <c r="DC175" s="46">
        <f t="shared" ca="1" si="57"/>
        <v>0</v>
      </c>
      <c r="DD175" s="46"/>
      <c r="DE175" s="46">
        <f t="shared" si="64"/>
        <v>0</v>
      </c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>
        <f t="array" ref="DS175">IF(MAX(IF($AI175:$CH175&lt;&gt;0,$AI$7:$CH$7))&gt;$S175,1,0)</f>
        <v>0</v>
      </c>
    </row>
    <row r="176" spans="1:123" x14ac:dyDescent="0.25">
      <c r="A176" s="78">
        <v>169</v>
      </c>
      <c r="B176" s="79" t="str">
        <f t="shared" si="58"/>
        <v>K_LE MUT_2023_169</v>
      </c>
      <c r="C176" s="2"/>
      <c r="D176" s="3"/>
      <c r="E176" s="3"/>
      <c r="F176" s="4"/>
      <c r="G176" s="4"/>
      <c r="H176" s="4"/>
      <c r="I176" s="3"/>
      <c r="J176" s="1"/>
      <c r="K176" s="7"/>
      <c r="L176" s="90"/>
      <c r="M176" s="5"/>
      <c r="N176" s="91"/>
      <c r="O176" s="92"/>
      <c r="P176" s="5"/>
      <c r="Q176" s="5"/>
      <c r="R176" s="8"/>
      <c r="S176" s="5"/>
      <c r="T176" s="93"/>
      <c r="U176" s="80"/>
      <c r="V176" s="82"/>
      <c r="W176" s="83"/>
      <c r="X176" s="84" t="str">
        <f t="shared" si="59"/>
        <v xml:space="preserve"> </v>
      </c>
      <c r="Y176" s="85" t="str">
        <f t="shared" si="52"/>
        <v/>
      </c>
      <c r="AA176" s="86" t="str">
        <f t="shared" ca="1" si="53"/>
        <v/>
      </c>
      <c r="AB176" s="121"/>
      <c r="AC176" s="87" t="str">
        <f t="shared" si="65"/>
        <v/>
      </c>
      <c r="AD176" s="88" t="str">
        <f t="shared" si="60"/>
        <v/>
      </c>
      <c r="AE176" s="89" t="str">
        <f>IF(C176&lt;&gt;"",IF(VLOOKUP(C176,T_UO[#All],3,FALSE)="J",AF176+AG176,VLOOKUP(C176,T_UO[#All],4,FALSE)*G176),"")</f>
        <v/>
      </c>
      <c r="AF176" s="89" t="str">
        <f t="shared" si="54"/>
        <v/>
      </c>
      <c r="AG176" s="6"/>
      <c r="AH176" s="81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20"/>
      <c r="BC176" s="120"/>
      <c r="BD176" s="120"/>
      <c r="BE176" s="120"/>
      <c r="BF176" s="120"/>
      <c r="BG176" s="120"/>
      <c r="BH176" s="120"/>
      <c r="BI176" s="120"/>
      <c r="BJ176" s="120"/>
      <c r="BK176" s="120"/>
      <c r="BL176" s="120"/>
      <c r="BM176" s="120"/>
      <c r="BN176" s="120"/>
      <c r="BO176" s="120"/>
      <c r="BP176" s="120"/>
      <c r="BQ176" s="120"/>
      <c r="BR176" s="120"/>
      <c r="BS176" s="120"/>
      <c r="BT176" s="120"/>
      <c r="BU176" s="120"/>
      <c r="BV176" s="120"/>
      <c r="BW176" s="120"/>
      <c r="BX176" s="120"/>
      <c r="BY176" s="120"/>
      <c r="BZ176" s="120"/>
      <c r="CA176" s="120"/>
      <c r="CB176" s="120"/>
      <c r="CC176" s="120"/>
      <c r="CD176" s="120"/>
      <c r="CE176" s="120"/>
      <c r="CF176" s="120"/>
      <c r="CG176" s="120"/>
      <c r="CH176" s="120"/>
      <c r="CJ176" s="46"/>
      <c r="CK176" s="46"/>
      <c r="CL176" s="46"/>
      <c r="CN176" s="46">
        <f t="shared" ca="1" si="61"/>
        <v>0</v>
      </c>
      <c r="CO176" s="46">
        <f t="shared" si="55"/>
        <v>0</v>
      </c>
      <c r="CP176" s="46"/>
      <c r="CQ176" s="46">
        <f t="shared" si="56"/>
        <v>0</v>
      </c>
      <c r="CR176" s="46"/>
      <c r="CS176" s="46">
        <f>IF(C176&lt;&gt;"",IF(VLOOKUP(C176,T_UO[#All],3,FALSE)="PTS",IF(ISBLANK(G176),1,0),IF(ISBLANK(G176),0,1)),0)</f>
        <v>0</v>
      </c>
      <c r="CT176" s="46">
        <f t="shared" si="62"/>
        <v>0</v>
      </c>
      <c r="CU176" s="46"/>
      <c r="CV176" s="46"/>
      <c r="CW176" s="46"/>
      <c r="CX176" s="46"/>
      <c r="CY176" s="46"/>
      <c r="CZ176" s="46"/>
      <c r="DA176" s="46"/>
      <c r="DB176" s="46">
        <f t="shared" si="63"/>
        <v>0</v>
      </c>
      <c r="DC176" s="46">
        <f t="shared" ca="1" si="57"/>
        <v>0</v>
      </c>
      <c r="DD176" s="46"/>
      <c r="DE176" s="46">
        <f t="shared" si="64"/>
        <v>0</v>
      </c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>
        <f t="array" ref="DS176">IF(MAX(IF($AI176:$CH176&lt;&gt;0,$AI$7:$CH$7))&gt;$S176,1,0)</f>
        <v>0</v>
      </c>
    </row>
    <row r="177" spans="1:123" x14ac:dyDescent="0.25">
      <c r="A177" s="78">
        <v>170</v>
      </c>
      <c r="B177" s="79" t="str">
        <f t="shared" si="58"/>
        <v>K_LE MUT_2023_170</v>
      </c>
      <c r="C177" s="2"/>
      <c r="D177" s="3"/>
      <c r="E177" s="3"/>
      <c r="F177" s="4"/>
      <c r="G177" s="4"/>
      <c r="H177" s="4"/>
      <c r="I177" s="3"/>
      <c r="J177" s="1"/>
      <c r="K177" s="7"/>
      <c r="L177" s="90"/>
      <c r="M177" s="5"/>
      <c r="N177" s="91"/>
      <c r="O177" s="92"/>
      <c r="P177" s="5"/>
      <c r="Q177" s="5"/>
      <c r="R177" s="8"/>
      <c r="S177" s="5"/>
      <c r="T177" s="93"/>
      <c r="U177" s="80"/>
      <c r="V177" s="82"/>
      <c r="W177" s="83"/>
      <c r="X177" s="84" t="str">
        <f t="shared" si="59"/>
        <v xml:space="preserve"> </v>
      </c>
      <c r="Y177" s="85" t="str">
        <f t="shared" si="52"/>
        <v/>
      </c>
      <c r="AA177" s="86" t="str">
        <f t="shared" ca="1" si="53"/>
        <v/>
      </c>
      <c r="AB177" s="121"/>
      <c r="AC177" s="87" t="str">
        <f t="shared" si="65"/>
        <v/>
      </c>
      <c r="AD177" s="88" t="str">
        <f t="shared" si="60"/>
        <v/>
      </c>
      <c r="AE177" s="89" t="str">
        <f>IF(C177&lt;&gt;"",IF(VLOOKUP(C177,T_UO[#All],3,FALSE)="J",AF177+AG177,VLOOKUP(C177,T_UO[#All],4,FALSE)*G177),"")</f>
        <v/>
      </c>
      <c r="AF177" s="89" t="str">
        <f t="shared" si="54"/>
        <v/>
      </c>
      <c r="AG177" s="6"/>
      <c r="AH177" s="81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20"/>
      <c r="BC177" s="120"/>
      <c r="BD177" s="120"/>
      <c r="BE177" s="120"/>
      <c r="BF177" s="120"/>
      <c r="BG177" s="120"/>
      <c r="BH177" s="120"/>
      <c r="BI177" s="120"/>
      <c r="BJ177" s="120"/>
      <c r="BK177" s="120"/>
      <c r="BL177" s="120"/>
      <c r="BM177" s="120"/>
      <c r="BN177" s="120"/>
      <c r="BO177" s="120"/>
      <c r="BP177" s="120"/>
      <c r="BQ177" s="120"/>
      <c r="BR177" s="120"/>
      <c r="BS177" s="120"/>
      <c r="BT177" s="120"/>
      <c r="BU177" s="120"/>
      <c r="BV177" s="120"/>
      <c r="BW177" s="120"/>
      <c r="BX177" s="120"/>
      <c r="BY177" s="120"/>
      <c r="BZ177" s="120"/>
      <c r="CA177" s="120"/>
      <c r="CB177" s="120"/>
      <c r="CC177" s="120"/>
      <c r="CD177" s="120"/>
      <c r="CE177" s="120"/>
      <c r="CF177" s="120"/>
      <c r="CG177" s="120"/>
      <c r="CH177" s="120"/>
      <c r="CJ177" s="46"/>
      <c r="CK177" s="46"/>
      <c r="CL177" s="46"/>
      <c r="CN177" s="46">
        <f t="shared" ca="1" si="61"/>
        <v>0</v>
      </c>
      <c r="CO177" s="46">
        <f t="shared" si="55"/>
        <v>0</v>
      </c>
      <c r="CP177" s="46"/>
      <c r="CQ177" s="46">
        <f t="shared" si="56"/>
        <v>0</v>
      </c>
      <c r="CR177" s="46"/>
      <c r="CS177" s="46">
        <f>IF(C177&lt;&gt;"",IF(VLOOKUP(C177,T_UO[#All],3,FALSE)="PTS",IF(ISBLANK(G177),1,0),IF(ISBLANK(G177),0,1)),0)</f>
        <v>0</v>
      </c>
      <c r="CT177" s="46">
        <f t="shared" si="62"/>
        <v>0</v>
      </c>
      <c r="CU177" s="46"/>
      <c r="CV177" s="46"/>
      <c r="CW177" s="46"/>
      <c r="CX177" s="46"/>
      <c r="CY177" s="46"/>
      <c r="CZ177" s="46"/>
      <c r="DA177" s="46"/>
      <c r="DB177" s="46">
        <f t="shared" si="63"/>
        <v>0</v>
      </c>
      <c r="DC177" s="46">
        <f t="shared" ca="1" si="57"/>
        <v>0</v>
      </c>
      <c r="DD177" s="46"/>
      <c r="DE177" s="46">
        <f t="shared" si="64"/>
        <v>0</v>
      </c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>
        <f t="array" ref="DS177">IF(MAX(IF($AI177:$CH177&lt;&gt;0,$AI$7:$CH$7))&gt;$S177,1,0)</f>
        <v>0</v>
      </c>
    </row>
    <row r="178" spans="1:123" x14ac:dyDescent="0.25">
      <c r="A178" s="78">
        <v>171</v>
      </c>
      <c r="B178" s="79" t="str">
        <f t="shared" si="58"/>
        <v>K_LE MUT_2023_171</v>
      </c>
      <c r="C178" s="2"/>
      <c r="D178" s="3"/>
      <c r="E178" s="3"/>
      <c r="F178" s="4"/>
      <c r="G178" s="4"/>
      <c r="H178" s="4"/>
      <c r="I178" s="3"/>
      <c r="J178" s="1"/>
      <c r="K178" s="7"/>
      <c r="L178" s="90"/>
      <c r="M178" s="5"/>
      <c r="N178" s="91"/>
      <c r="O178" s="92"/>
      <c r="P178" s="5"/>
      <c r="Q178" s="5"/>
      <c r="R178" s="8"/>
      <c r="S178" s="5"/>
      <c r="T178" s="93"/>
      <c r="U178" s="80"/>
      <c r="V178" s="82"/>
      <c r="W178" s="83"/>
      <c r="X178" s="84" t="str">
        <f t="shared" si="59"/>
        <v xml:space="preserve"> </v>
      </c>
      <c r="Y178" s="85" t="str">
        <f t="shared" si="52"/>
        <v/>
      </c>
      <c r="AA178" s="86" t="str">
        <f t="shared" ca="1" si="53"/>
        <v/>
      </c>
      <c r="AB178" s="121"/>
      <c r="AC178" s="87" t="str">
        <f t="shared" si="65"/>
        <v/>
      </c>
      <c r="AD178" s="88" t="str">
        <f t="shared" si="60"/>
        <v/>
      </c>
      <c r="AE178" s="89" t="str">
        <f>IF(C178&lt;&gt;"",IF(VLOOKUP(C178,T_UO[#All],3,FALSE)="J",AF178+AG178,VLOOKUP(C178,T_UO[#All],4,FALSE)*G178),"")</f>
        <v/>
      </c>
      <c r="AF178" s="89" t="str">
        <f t="shared" si="54"/>
        <v/>
      </c>
      <c r="AG178" s="6"/>
      <c r="AH178" s="81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20"/>
      <c r="BC178" s="120"/>
      <c r="BD178" s="120"/>
      <c r="BE178" s="120"/>
      <c r="BF178" s="120"/>
      <c r="BG178" s="120"/>
      <c r="BH178" s="120"/>
      <c r="BI178" s="120"/>
      <c r="BJ178" s="120"/>
      <c r="BK178" s="120"/>
      <c r="BL178" s="120"/>
      <c r="BM178" s="120"/>
      <c r="BN178" s="120"/>
      <c r="BO178" s="120"/>
      <c r="BP178" s="120"/>
      <c r="BQ178" s="120"/>
      <c r="BR178" s="120"/>
      <c r="BS178" s="120"/>
      <c r="BT178" s="120"/>
      <c r="BU178" s="120"/>
      <c r="BV178" s="120"/>
      <c r="BW178" s="120"/>
      <c r="BX178" s="120"/>
      <c r="BY178" s="120"/>
      <c r="BZ178" s="120"/>
      <c r="CA178" s="120"/>
      <c r="CB178" s="120"/>
      <c r="CC178" s="120"/>
      <c r="CD178" s="120"/>
      <c r="CE178" s="120"/>
      <c r="CF178" s="120"/>
      <c r="CG178" s="120"/>
      <c r="CH178" s="120"/>
      <c r="CJ178" s="46"/>
      <c r="CK178" s="46"/>
      <c r="CL178" s="46"/>
      <c r="CN178" s="46">
        <f t="shared" ca="1" si="61"/>
        <v>0</v>
      </c>
      <c r="CO178" s="46">
        <f t="shared" si="55"/>
        <v>0</v>
      </c>
      <c r="CP178" s="46"/>
      <c r="CQ178" s="46">
        <f t="shared" si="56"/>
        <v>0</v>
      </c>
      <c r="CR178" s="46"/>
      <c r="CS178" s="46">
        <f>IF(C178&lt;&gt;"",IF(VLOOKUP(C178,T_UO[#All],3,FALSE)="PTS",IF(ISBLANK(G178),1,0),IF(ISBLANK(G178),0,1)),0)</f>
        <v>0</v>
      </c>
      <c r="CT178" s="46">
        <f t="shared" si="62"/>
        <v>0</v>
      </c>
      <c r="CU178" s="46"/>
      <c r="CV178" s="46"/>
      <c r="CW178" s="46"/>
      <c r="CX178" s="46"/>
      <c r="CY178" s="46"/>
      <c r="CZ178" s="46"/>
      <c r="DA178" s="46"/>
      <c r="DB178" s="46">
        <f t="shared" si="63"/>
        <v>0</v>
      </c>
      <c r="DC178" s="46">
        <f t="shared" ca="1" si="57"/>
        <v>0</v>
      </c>
      <c r="DD178" s="46"/>
      <c r="DE178" s="46">
        <f t="shared" si="64"/>
        <v>0</v>
      </c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>
        <f t="array" ref="DS178">IF(MAX(IF($AI178:$CH178&lt;&gt;0,$AI$7:$CH$7))&gt;$S178,1,0)</f>
        <v>0</v>
      </c>
    </row>
    <row r="179" spans="1:123" x14ac:dyDescent="0.25">
      <c r="A179" s="78">
        <v>172</v>
      </c>
      <c r="B179" s="79" t="str">
        <f t="shared" si="58"/>
        <v>K_LE MUT_2023_172</v>
      </c>
      <c r="C179" s="2"/>
      <c r="D179" s="3"/>
      <c r="E179" s="3"/>
      <c r="F179" s="4"/>
      <c r="G179" s="4"/>
      <c r="H179" s="4"/>
      <c r="I179" s="3"/>
      <c r="J179" s="1"/>
      <c r="K179" s="7"/>
      <c r="L179" s="90"/>
      <c r="M179" s="5"/>
      <c r="N179" s="91"/>
      <c r="O179" s="92"/>
      <c r="P179" s="5"/>
      <c r="Q179" s="5"/>
      <c r="R179" s="8"/>
      <c r="S179" s="5"/>
      <c r="T179" s="93"/>
      <c r="U179" s="80"/>
      <c r="V179" s="82"/>
      <c r="W179" s="83"/>
      <c r="X179" s="84" t="str">
        <f t="shared" si="59"/>
        <v xml:space="preserve"> </v>
      </c>
      <c r="Y179" s="85" t="str">
        <f t="shared" si="52"/>
        <v/>
      </c>
      <c r="AA179" s="86" t="str">
        <f t="shared" ca="1" si="53"/>
        <v/>
      </c>
      <c r="AB179" s="121"/>
      <c r="AC179" s="87" t="str">
        <f t="shared" si="65"/>
        <v/>
      </c>
      <c r="AD179" s="88" t="str">
        <f t="shared" si="60"/>
        <v/>
      </c>
      <c r="AE179" s="89" t="str">
        <f>IF(C179&lt;&gt;"",IF(VLOOKUP(C179,T_UO[#All],3,FALSE)="J",AF179+AG179,VLOOKUP(C179,T_UO[#All],4,FALSE)*G179),"")</f>
        <v/>
      </c>
      <c r="AF179" s="89" t="str">
        <f t="shared" si="54"/>
        <v/>
      </c>
      <c r="AG179" s="6"/>
      <c r="AH179" s="81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20"/>
      <c r="BC179" s="120"/>
      <c r="BD179" s="120"/>
      <c r="BE179" s="120"/>
      <c r="BF179" s="120"/>
      <c r="BG179" s="120"/>
      <c r="BH179" s="120"/>
      <c r="BI179" s="120"/>
      <c r="BJ179" s="120"/>
      <c r="BK179" s="120"/>
      <c r="BL179" s="120"/>
      <c r="BM179" s="120"/>
      <c r="BN179" s="120"/>
      <c r="BO179" s="120"/>
      <c r="BP179" s="120"/>
      <c r="BQ179" s="120"/>
      <c r="BR179" s="120"/>
      <c r="BS179" s="120"/>
      <c r="BT179" s="120"/>
      <c r="BU179" s="120"/>
      <c r="BV179" s="120"/>
      <c r="BW179" s="120"/>
      <c r="BX179" s="120"/>
      <c r="BY179" s="120"/>
      <c r="BZ179" s="120"/>
      <c r="CA179" s="120"/>
      <c r="CB179" s="120"/>
      <c r="CC179" s="120"/>
      <c r="CD179" s="120"/>
      <c r="CE179" s="120"/>
      <c r="CF179" s="120"/>
      <c r="CG179" s="120"/>
      <c r="CH179" s="120"/>
      <c r="CJ179" s="46"/>
      <c r="CK179" s="46"/>
      <c r="CL179" s="46"/>
      <c r="CN179" s="46">
        <f t="shared" ca="1" si="61"/>
        <v>0</v>
      </c>
      <c r="CO179" s="46">
        <f t="shared" si="55"/>
        <v>0</v>
      </c>
      <c r="CP179" s="46"/>
      <c r="CQ179" s="46">
        <f t="shared" si="56"/>
        <v>0</v>
      </c>
      <c r="CR179" s="46"/>
      <c r="CS179" s="46">
        <f>IF(C179&lt;&gt;"",IF(VLOOKUP(C179,T_UO[#All],3,FALSE)="PTS",IF(ISBLANK(G179),1,0),IF(ISBLANK(G179),0,1)),0)</f>
        <v>0</v>
      </c>
      <c r="CT179" s="46">
        <f t="shared" si="62"/>
        <v>0</v>
      </c>
      <c r="CU179" s="46"/>
      <c r="CV179" s="46"/>
      <c r="CW179" s="46"/>
      <c r="CX179" s="46"/>
      <c r="CY179" s="46"/>
      <c r="CZ179" s="46"/>
      <c r="DA179" s="46"/>
      <c r="DB179" s="46">
        <f t="shared" si="63"/>
        <v>0</v>
      </c>
      <c r="DC179" s="46">
        <f t="shared" ca="1" si="57"/>
        <v>0</v>
      </c>
      <c r="DD179" s="46"/>
      <c r="DE179" s="46">
        <f t="shared" si="64"/>
        <v>0</v>
      </c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>
        <f t="array" ref="DS179">IF(MAX(IF($AI179:$CH179&lt;&gt;0,$AI$7:$CH$7))&gt;$S179,1,0)</f>
        <v>0</v>
      </c>
    </row>
    <row r="180" spans="1:123" x14ac:dyDescent="0.25">
      <c r="A180" s="78">
        <v>173</v>
      </c>
      <c r="B180" s="79" t="str">
        <f t="shared" si="58"/>
        <v>K_LE MUT_2023_173</v>
      </c>
      <c r="C180" s="2"/>
      <c r="D180" s="3"/>
      <c r="E180" s="3"/>
      <c r="F180" s="4"/>
      <c r="G180" s="4"/>
      <c r="H180" s="4"/>
      <c r="I180" s="3"/>
      <c r="J180" s="1"/>
      <c r="K180" s="7"/>
      <c r="L180" s="90"/>
      <c r="M180" s="5"/>
      <c r="N180" s="91"/>
      <c r="O180" s="92"/>
      <c r="P180" s="5"/>
      <c r="Q180" s="5"/>
      <c r="R180" s="8"/>
      <c r="S180" s="5"/>
      <c r="T180" s="93"/>
      <c r="U180" s="80"/>
      <c r="V180" s="82"/>
      <c r="W180" s="83"/>
      <c r="X180" s="84" t="str">
        <f t="shared" si="59"/>
        <v xml:space="preserve"> </v>
      </c>
      <c r="Y180" s="85" t="str">
        <f t="shared" si="52"/>
        <v/>
      </c>
      <c r="AA180" s="86" t="str">
        <f t="shared" ca="1" si="53"/>
        <v/>
      </c>
      <c r="AB180" s="121"/>
      <c r="AC180" s="87" t="str">
        <f t="shared" si="65"/>
        <v/>
      </c>
      <c r="AD180" s="88" t="str">
        <f t="shared" si="60"/>
        <v/>
      </c>
      <c r="AE180" s="89" t="str">
        <f>IF(C180&lt;&gt;"",IF(VLOOKUP(C180,T_UO[#All],3,FALSE)="J",AF180+AG180,VLOOKUP(C180,T_UO[#All],4,FALSE)*G180),"")</f>
        <v/>
      </c>
      <c r="AF180" s="89" t="str">
        <f t="shared" si="54"/>
        <v/>
      </c>
      <c r="AG180" s="6"/>
      <c r="AH180" s="81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20"/>
      <c r="BC180" s="120"/>
      <c r="BD180" s="120"/>
      <c r="BE180" s="120"/>
      <c r="BF180" s="120"/>
      <c r="BG180" s="120"/>
      <c r="BH180" s="120"/>
      <c r="BI180" s="120"/>
      <c r="BJ180" s="120"/>
      <c r="BK180" s="120"/>
      <c r="BL180" s="120"/>
      <c r="BM180" s="120"/>
      <c r="BN180" s="120"/>
      <c r="BO180" s="120"/>
      <c r="BP180" s="120"/>
      <c r="BQ180" s="120"/>
      <c r="BR180" s="120"/>
      <c r="BS180" s="120"/>
      <c r="BT180" s="120"/>
      <c r="BU180" s="120"/>
      <c r="BV180" s="120"/>
      <c r="BW180" s="120"/>
      <c r="BX180" s="120"/>
      <c r="BY180" s="120"/>
      <c r="BZ180" s="120"/>
      <c r="CA180" s="120"/>
      <c r="CB180" s="120"/>
      <c r="CC180" s="120"/>
      <c r="CD180" s="120"/>
      <c r="CE180" s="120"/>
      <c r="CF180" s="120"/>
      <c r="CG180" s="120"/>
      <c r="CH180" s="120"/>
      <c r="CJ180" s="46"/>
      <c r="CK180" s="46"/>
      <c r="CL180" s="46"/>
      <c r="CN180" s="46">
        <f t="shared" ca="1" si="61"/>
        <v>0</v>
      </c>
      <c r="CO180" s="46">
        <f t="shared" si="55"/>
        <v>0</v>
      </c>
      <c r="CP180" s="46"/>
      <c r="CQ180" s="46">
        <f t="shared" si="56"/>
        <v>0</v>
      </c>
      <c r="CR180" s="46"/>
      <c r="CS180" s="46">
        <f>IF(C180&lt;&gt;"",IF(VLOOKUP(C180,T_UO[#All],3,FALSE)="PTS",IF(ISBLANK(G180),1,0),IF(ISBLANK(G180),0,1)),0)</f>
        <v>0</v>
      </c>
      <c r="CT180" s="46">
        <f t="shared" si="62"/>
        <v>0</v>
      </c>
      <c r="CU180" s="46"/>
      <c r="CV180" s="46"/>
      <c r="CW180" s="46"/>
      <c r="CX180" s="46"/>
      <c r="CY180" s="46"/>
      <c r="CZ180" s="46"/>
      <c r="DA180" s="46"/>
      <c r="DB180" s="46">
        <f t="shared" si="63"/>
        <v>0</v>
      </c>
      <c r="DC180" s="46">
        <f t="shared" ca="1" si="57"/>
        <v>0</v>
      </c>
      <c r="DD180" s="46"/>
      <c r="DE180" s="46">
        <f t="shared" si="64"/>
        <v>0</v>
      </c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>
        <f t="array" ref="DS180">IF(MAX(IF($AI180:$CH180&lt;&gt;0,$AI$7:$CH$7))&gt;$S180,1,0)</f>
        <v>0</v>
      </c>
    </row>
    <row r="181" spans="1:123" x14ac:dyDescent="0.25">
      <c r="A181" s="78">
        <v>174</v>
      </c>
      <c r="B181" s="79" t="str">
        <f t="shared" si="58"/>
        <v>K_LE MUT_2023_174</v>
      </c>
      <c r="C181" s="2"/>
      <c r="D181" s="3"/>
      <c r="E181" s="3"/>
      <c r="F181" s="4"/>
      <c r="G181" s="4"/>
      <c r="H181" s="4"/>
      <c r="I181" s="3"/>
      <c r="J181" s="1"/>
      <c r="K181" s="7"/>
      <c r="L181" s="90"/>
      <c r="M181" s="5"/>
      <c r="N181" s="91"/>
      <c r="O181" s="92"/>
      <c r="P181" s="5"/>
      <c r="Q181" s="5"/>
      <c r="R181" s="8"/>
      <c r="S181" s="5"/>
      <c r="T181" s="93"/>
      <c r="U181" s="80"/>
      <c r="V181" s="82"/>
      <c r="W181" s="83"/>
      <c r="X181" s="84" t="str">
        <f t="shared" si="59"/>
        <v xml:space="preserve"> </v>
      </c>
      <c r="Y181" s="85" t="str">
        <f t="shared" si="52"/>
        <v/>
      </c>
      <c r="AA181" s="86" t="str">
        <f t="shared" ca="1" si="53"/>
        <v/>
      </c>
      <c r="AB181" s="121"/>
      <c r="AC181" s="87" t="str">
        <f t="shared" si="65"/>
        <v/>
      </c>
      <c r="AD181" s="88" t="str">
        <f t="shared" si="60"/>
        <v/>
      </c>
      <c r="AE181" s="89" t="str">
        <f>IF(C181&lt;&gt;"",IF(VLOOKUP(C181,T_UO[#All],3,FALSE)="J",AF181+AG181,VLOOKUP(C181,T_UO[#All],4,FALSE)*G181),"")</f>
        <v/>
      </c>
      <c r="AF181" s="89" t="str">
        <f t="shared" si="54"/>
        <v/>
      </c>
      <c r="AG181" s="6"/>
      <c r="AH181" s="81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  <c r="BA181" s="120"/>
      <c r="BB181" s="120"/>
      <c r="BC181" s="120"/>
      <c r="BD181" s="120"/>
      <c r="BE181" s="120"/>
      <c r="BF181" s="120"/>
      <c r="BG181" s="120"/>
      <c r="BH181" s="120"/>
      <c r="BI181" s="120"/>
      <c r="BJ181" s="120"/>
      <c r="BK181" s="120"/>
      <c r="BL181" s="120"/>
      <c r="BM181" s="120"/>
      <c r="BN181" s="120"/>
      <c r="BO181" s="120"/>
      <c r="BP181" s="120"/>
      <c r="BQ181" s="120"/>
      <c r="BR181" s="120"/>
      <c r="BS181" s="120"/>
      <c r="BT181" s="120"/>
      <c r="BU181" s="120"/>
      <c r="BV181" s="120"/>
      <c r="BW181" s="120"/>
      <c r="BX181" s="120"/>
      <c r="BY181" s="120"/>
      <c r="BZ181" s="120"/>
      <c r="CA181" s="120"/>
      <c r="CB181" s="120"/>
      <c r="CC181" s="120"/>
      <c r="CD181" s="120"/>
      <c r="CE181" s="120"/>
      <c r="CF181" s="120"/>
      <c r="CG181" s="120"/>
      <c r="CH181" s="120"/>
      <c r="CJ181" s="46"/>
      <c r="CK181" s="46"/>
      <c r="CL181" s="46"/>
      <c r="CN181" s="46">
        <f t="shared" ca="1" si="61"/>
        <v>0</v>
      </c>
      <c r="CO181" s="46">
        <f t="shared" si="55"/>
        <v>0</v>
      </c>
      <c r="CP181" s="46"/>
      <c r="CQ181" s="46">
        <f t="shared" si="56"/>
        <v>0</v>
      </c>
      <c r="CR181" s="46"/>
      <c r="CS181" s="46">
        <f>IF(C181&lt;&gt;"",IF(VLOOKUP(C181,T_UO[#All],3,FALSE)="PTS",IF(ISBLANK(G181),1,0),IF(ISBLANK(G181),0,1)),0)</f>
        <v>0</v>
      </c>
      <c r="CT181" s="46">
        <f t="shared" si="62"/>
        <v>0</v>
      </c>
      <c r="CU181" s="46"/>
      <c r="CV181" s="46"/>
      <c r="CW181" s="46"/>
      <c r="CX181" s="46"/>
      <c r="CY181" s="46"/>
      <c r="CZ181" s="46"/>
      <c r="DA181" s="46"/>
      <c r="DB181" s="46">
        <f t="shared" si="63"/>
        <v>0</v>
      </c>
      <c r="DC181" s="46">
        <f t="shared" ca="1" si="57"/>
        <v>0</v>
      </c>
      <c r="DD181" s="46"/>
      <c r="DE181" s="46">
        <f t="shared" si="64"/>
        <v>0</v>
      </c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>
        <f t="array" ref="DS181">IF(MAX(IF($AI181:$CH181&lt;&gt;0,$AI$7:$CH$7))&gt;$S181,1,0)</f>
        <v>0</v>
      </c>
    </row>
    <row r="182" spans="1:123" x14ac:dyDescent="0.25">
      <c r="A182" s="78">
        <v>175</v>
      </c>
      <c r="B182" s="79" t="str">
        <f t="shared" si="58"/>
        <v>K_LE MUT_2023_175</v>
      </c>
      <c r="C182" s="2"/>
      <c r="D182" s="3"/>
      <c r="E182" s="3"/>
      <c r="F182" s="4"/>
      <c r="G182" s="4"/>
      <c r="H182" s="4"/>
      <c r="I182" s="3"/>
      <c r="J182" s="1"/>
      <c r="K182" s="7"/>
      <c r="L182" s="90"/>
      <c r="M182" s="5"/>
      <c r="N182" s="91"/>
      <c r="O182" s="92"/>
      <c r="P182" s="5"/>
      <c r="Q182" s="5"/>
      <c r="R182" s="8"/>
      <c r="S182" s="5"/>
      <c r="T182" s="93"/>
      <c r="U182" s="80"/>
      <c r="V182" s="82"/>
      <c r="W182" s="83"/>
      <c r="X182" s="84" t="str">
        <f t="shared" si="59"/>
        <v xml:space="preserve"> </v>
      </c>
      <c r="Y182" s="85" t="str">
        <f t="shared" si="52"/>
        <v/>
      </c>
      <c r="AA182" s="86" t="str">
        <f t="shared" ca="1" si="53"/>
        <v/>
      </c>
      <c r="AB182" s="121"/>
      <c r="AC182" s="87" t="str">
        <f t="shared" si="65"/>
        <v/>
      </c>
      <c r="AD182" s="88" t="str">
        <f t="shared" si="60"/>
        <v/>
      </c>
      <c r="AE182" s="89" t="str">
        <f>IF(C182&lt;&gt;"",IF(VLOOKUP(C182,T_UO[#All],3,FALSE)="J",AF182+AG182,VLOOKUP(C182,T_UO[#All],4,FALSE)*G182),"")</f>
        <v/>
      </c>
      <c r="AF182" s="89" t="str">
        <f t="shared" si="54"/>
        <v/>
      </c>
      <c r="AG182" s="6"/>
      <c r="AH182" s="81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  <c r="AY182" s="120"/>
      <c r="AZ182" s="120"/>
      <c r="BA182" s="120"/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  <c r="BU182" s="120"/>
      <c r="BV182" s="120"/>
      <c r="BW182" s="120"/>
      <c r="BX182" s="120"/>
      <c r="BY182" s="120"/>
      <c r="BZ182" s="120"/>
      <c r="CA182" s="120"/>
      <c r="CB182" s="120"/>
      <c r="CC182" s="120"/>
      <c r="CD182" s="120"/>
      <c r="CE182" s="120"/>
      <c r="CF182" s="120"/>
      <c r="CG182" s="120"/>
      <c r="CH182" s="120"/>
      <c r="CJ182" s="46"/>
      <c r="CK182" s="46"/>
      <c r="CL182" s="46"/>
      <c r="CN182" s="46">
        <f t="shared" ca="1" si="61"/>
        <v>0</v>
      </c>
      <c r="CO182" s="46">
        <f t="shared" si="55"/>
        <v>0</v>
      </c>
      <c r="CP182" s="46"/>
      <c r="CQ182" s="46">
        <f t="shared" si="56"/>
        <v>0</v>
      </c>
      <c r="CR182" s="46"/>
      <c r="CS182" s="46">
        <f>IF(C182&lt;&gt;"",IF(VLOOKUP(C182,T_UO[#All],3,FALSE)="PTS",IF(ISBLANK(G182),1,0),IF(ISBLANK(G182),0,1)),0)</f>
        <v>0</v>
      </c>
      <c r="CT182" s="46">
        <f t="shared" si="62"/>
        <v>0</v>
      </c>
      <c r="CU182" s="46"/>
      <c r="CV182" s="46"/>
      <c r="CW182" s="46"/>
      <c r="CX182" s="46"/>
      <c r="CY182" s="46"/>
      <c r="CZ182" s="46"/>
      <c r="DA182" s="46"/>
      <c r="DB182" s="46">
        <f t="shared" si="63"/>
        <v>0</v>
      </c>
      <c r="DC182" s="46">
        <f t="shared" ca="1" si="57"/>
        <v>0</v>
      </c>
      <c r="DD182" s="46"/>
      <c r="DE182" s="46">
        <f t="shared" si="64"/>
        <v>0</v>
      </c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>
        <f t="array" ref="DS182">IF(MAX(IF($AI182:$CH182&lt;&gt;0,$AI$7:$CH$7))&gt;$S182,1,0)</f>
        <v>0</v>
      </c>
    </row>
    <row r="183" spans="1:123" x14ac:dyDescent="0.25">
      <c r="A183" s="78">
        <v>176</v>
      </c>
      <c r="B183" s="79" t="str">
        <f t="shared" si="58"/>
        <v>K_LE MUT_2023_176</v>
      </c>
      <c r="C183" s="2"/>
      <c r="D183" s="3"/>
      <c r="E183" s="3"/>
      <c r="F183" s="4"/>
      <c r="G183" s="4"/>
      <c r="H183" s="4"/>
      <c r="I183" s="3"/>
      <c r="J183" s="1"/>
      <c r="K183" s="7"/>
      <c r="L183" s="90"/>
      <c r="M183" s="5"/>
      <c r="N183" s="91"/>
      <c r="O183" s="92"/>
      <c r="P183" s="5"/>
      <c r="Q183" s="5"/>
      <c r="R183" s="8"/>
      <c r="S183" s="5"/>
      <c r="T183" s="93"/>
      <c r="U183" s="80"/>
      <c r="V183" s="82"/>
      <c r="W183" s="83"/>
      <c r="X183" s="84" t="str">
        <f t="shared" si="59"/>
        <v xml:space="preserve"> </v>
      </c>
      <c r="Y183" s="85" t="str">
        <f t="shared" si="52"/>
        <v/>
      </c>
      <c r="AA183" s="86" t="str">
        <f t="shared" ca="1" si="53"/>
        <v/>
      </c>
      <c r="AB183" s="121"/>
      <c r="AC183" s="87" t="str">
        <f t="shared" si="65"/>
        <v/>
      </c>
      <c r="AD183" s="88" t="str">
        <f t="shared" si="60"/>
        <v/>
      </c>
      <c r="AE183" s="89" t="str">
        <f>IF(C183&lt;&gt;"",IF(VLOOKUP(C183,T_UO[#All],3,FALSE)="J",AF183+AG183,VLOOKUP(C183,T_UO[#All],4,FALSE)*G183),"")</f>
        <v/>
      </c>
      <c r="AF183" s="89" t="str">
        <f t="shared" si="54"/>
        <v/>
      </c>
      <c r="AG183" s="6"/>
      <c r="AH183" s="81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  <c r="AY183" s="120"/>
      <c r="AZ183" s="120"/>
      <c r="BA183" s="120"/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  <c r="BU183" s="120"/>
      <c r="BV183" s="120"/>
      <c r="BW183" s="120"/>
      <c r="BX183" s="120"/>
      <c r="BY183" s="120"/>
      <c r="BZ183" s="120"/>
      <c r="CA183" s="120"/>
      <c r="CB183" s="120"/>
      <c r="CC183" s="120"/>
      <c r="CD183" s="120"/>
      <c r="CE183" s="120"/>
      <c r="CF183" s="120"/>
      <c r="CG183" s="120"/>
      <c r="CH183" s="120"/>
      <c r="CJ183" s="46"/>
      <c r="CK183" s="46"/>
      <c r="CL183" s="46"/>
      <c r="CN183" s="46">
        <f t="shared" ca="1" si="61"/>
        <v>0</v>
      </c>
      <c r="CO183" s="46">
        <f t="shared" si="55"/>
        <v>0</v>
      </c>
      <c r="CP183" s="46"/>
      <c r="CQ183" s="46">
        <f t="shared" si="56"/>
        <v>0</v>
      </c>
      <c r="CR183" s="46"/>
      <c r="CS183" s="46">
        <f>IF(C183&lt;&gt;"",IF(VLOOKUP(C183,T_UO[#All],3,FALSE)="PTS",IF(ISBLANK(G183),1,0),IF(ISBLANK(G183),0,1)),0)</f>
        <v>0</v>
      </c>
      <c r="CT183" s="46">
        <f t="shared" si="62"/>
        <v>0</v>
      </c>
      <c r="CU183" s="46"/>
      <c r="CV183" s="46"/>
      <c r="CW183" s="46"/>
      <c r="CX183" s="46"/>
      <c r="CY183" s="46"/>
      <c r="CZ183" s="46"/>
      <c r="DA183" s="46"/>
      <c r="DB183" s="46">
        <f t="shared" si="63"/>
        <v>0</v>
      </c>
      <c r="DC183" s="46">
        <f t="shared" ca="1" si="57"/>
        <v>0</v>
      </c>
      <c r="DD183" s="46"/>
      <c r="DE183" s="46">
        <f t="shared" si="64"/>
        <v>0</v>
      </c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>
        <f t="array" ref="DS183">IF(MAX(IF($AI183:$CH183&lt;&gt;0,$AI$7:$CH$7))&gt;$S183,1,0)</f>
        <v>0</v>
      </c>
    </row>
    <row r="184" spans="1:123" x14ac:dyDescent="0.25">
      <c r="A184" s="78">
        <v>177</v>
      </c>
      <c r="B184" s="79" t="str">
        <f t="shared" si="58"/>
        <v>K_LE MUT_2023_177</v>
      </c>
      <c r="C184" s="2"/>
      <c r="D184" s="3"/>
      <c r="E184" s="3"/>
      <c r="F184" s="4"/>
      <c r="G184" s="4"/>
      <c r="H184" s="4"/>
      <c r="I184" s="3"/>
      <c r="J184" s="1"/>
      <c r="K184" s="7"/>
      <c r="L184" s="90"/>
      <c r="M184" s="5"/>
      <c r="N184" s="91"/>
      <c r="O184" s="92"/>
      <c r="P184" s="5"/>
      <c r="Q184" s="5"/>
      <c r="R184" s="8"/>
      <c r="S184" s="5"/>
      <c r="T184" s="93"/>
      <c r="U184" s="80"/>
      <c r="V184" s="82"/>
      <c r="W184" s="83"/>
      <c r="X184" s="84" t="str">
        <f t="shared" si="59"/>
        <v xml:space="preserve"> </v>
      </c>
      <c r="Y184" s="85" t="str">
        <f t="shared" si="52"/>
        <v/>
      </c>
      <c r="AA184" s="86" t="str">
        <f t="shared" ca="1" si="53"/>
        <v/>
      </c>
      <c r="AB184" s="121"/>
      <c r="AC184" s="87" t="str">
        <f t="shared" si="65"/>
        <v/>
      </c>
      <c r="AD184" s="88" t="str">
        <f t="shared" si="60"/>
        <v/>
      </c>
      <c r="AE184" s="89" t="str">
        <f>IF(C184&lt;&gt;"",IF(VLOOKUP(C184,T_UO[#All],3,FALSE)="J",AF184+AG184,VLOOKUP(C184,T_UO[#All],4,FALSE)*G184),"")</f>
        <v/>
      </c>
      <c r="AF184" s="89" t="str">
        <f t="shared" si="54"/>
        <v/>
      </c>
      <c r="AG184" s="6"/>
      <c r="AH184" s="81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  <c r="AY184" s="120"/>
      <c r="AZ184" s="120"/>
      <c r="BA184" s="120"/>
      <c r="BB184" s="120"/>
      <c r="BC184" s="120"/>
      <c r="BD184" s="120"/>
      <c r="BE184" s="120"/>
      <c r="BF184" s="120"/>
      <c r="BG184" s="120"/>
      <c r="BH184" s="120"/>
      <c r="BI184" s="120"/>
      <c r="BJ184" s="120"/>
      <c r="BK184" s="120"/>
      <c r="BL184" s="120"/>
      <c r="BM184" s="120"/>
      <c r="BN184" s="120"/>
      <c r="BO184" s="120"/>
      <c r="BP184" s="120"/>
      <c r="BQ184" s="120"/>
      <c r="BR184" s="120"/>
      <c r="BS184" s="120"/>
      <c r="BT184" s="120"/>
      <c r="BU184" s="120"/>
      <c r="BV184" s="120"/>
      <c r="BW184" s="120"/>
      <c r="BX184" s="120"/>
      <c r="BY184" s="120"/>
      <c r="BZ184" s="120"/>
      <c r="CA184" s="120"/>
      <c r="CB184" s="120"/>
      <c r="CC184" s="120"/>
      <c r="CD184" s="120"/>
      <c r="CE184" s="120"/>
      <c r="CF184" s="120"/>
      <c r="CG184" s="120"/>
      <c r="CH184" s="120"/>
      <c r="CJ184" s="46"/>
      <c r="CK184" s="46"/>
      <c r="CL184" s="46"/>
      <c r="CN184" s="46">
        <f t="shared" ca="1" si="61"/>
        <v>0</v>
      </c>
      <c r="CO184" s="46">
        <f t="shared" si="55"/>
        <v>0</v>
      </c>
      <c r="CP184" s="46"/>
      <c r="CQ184" s="46">
        <f t="shared" si="56"/>
        <v>0</v>
      </c>
      <c r="CR184" s="46"/>
      <c r="CS184" s="46">
        <f>IF(C184&lt;&gt;"",IF(VLOOKUP(C184,T_UO[#All],3,FALSE)="PTS",IF(ISBLANK(G184),1,0),IF(ISBLANK(G184),0,1)),0)</f>
        <v>0</v>
      </c>
      <c r="CT184" s="46">
        <f t="shared" si="62"/>
        <v>0</v>
      </c>
      <c r="CU184" s="46"/>
      <c r="CV184" s="46"/>
      <c r="CW184" s="46"/>
      <c r="CX184" s="46"/>
      <c r="CY184" s="46"/>
      <c r="CZ184" s="46"/>
      <c r="DA184" s="46"/>
      <c r="DB184" s="46">
        <f t="shared" si="63"/>
        <v>0</v>
      </c>
      <c r="DC184" s="46">
        <f t="shared" ca="1" si="57"/>
        <v>0</v>
      </c>
      <c r="DD184" s="46"/>
      <c r="DE184" s="46">
        <f t="shared" si="64"/>
        <v>0</v>
      </c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>
        <f t="array" ref="DS184">IF(MAX(IF($AI184:$CH184&lt;&gt;0,$AI$7:$CH$7))&gt;$S184,1,0)</f>
        <v>0</v>
      </c>
    </row>
    <row r="185" spans="1:123" x14ac:dyDescent="0.25">
      <c r="A185" s="78">
        <v>178</v>
      </c>
      <c r="B185" s="79" t="str">
        <f t="shared" si="58"/>
        <v>K_LE MUT_2023_178</v>
      </c>
      <c r="C185" s="2"/>
      <c r="D185" s="3"/>
      <c r="E185" s="8"/>
      <c r="F185" s="4"/>
      <c r="G185" s="4"/>
      <c r="H185" s="4"/>
      <c r="I185" s="3"/>
      <c r="J185" s="1"/>
      <c r="K185" s="7"/>
      <c r="L185" s="90"/>
      <c r="M185" s="5"/>
      <c r="N185" s="91"/>
      <c r="O185" s="92"/>
      <c r="P185" s="5"/>
      <c r="Q185" s="5"/>
      <c r="R185" s="8"/>
      <c r="S185" s="5"/>
      <c r="T185" s="93"/>
      <c r="U185" s="80"/>
      <c r="V185" s="82"/>
      <c r="W185" s="83"/>
      <c r="X185" s="84" t="str">
        <f t="shared" si="59"/>
        <v xml:space="preserve"> </v>
      </c>
      <c r="Y185" s="85" t="str">
        <f t="shared" si="52"/>
        <v/>
      </c>
      <c r="AA185" s="86" t="str">
        <f t="shared" ca="1" si="53"/>
        <v/>
      </c>
      <c r="AB185" s="121"/>
      <c r="AC185" s="87" t="str">
        <f t="shared" si="65"/>
        <v/>
      </c>
      <c r="AD185" s="88" t="str">
        <f t="shared" si="60"/>
        <v/>
      </c>
      <c r="AE185" s="89" t="str">
        <f>IF(C185&lt;&gt;"",IF(VLOOKUP(C185,T_UO[#All],3,FALSE)="J",AF185+AG185,VLOOKUP(C185,T_UO[#All],4,FALSE)*G185),"")</f>
        <v/>
      </c>
      <c r="AF185" s="89" t="str">
        <f t="shared" si="54"/>
        <v/>
      </c>
      <c r="AG185" s="6"/>
      <c r="AH185" s="81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  <c r="AY185" s="120"/>
      <c r="AZ185" s="120"/>
      <c r="BA185" s="120"/>
      <c r="BB185" s="120"/>
      <c r="BC185" s="120"/>
      <c r="BD185" s="120"/>
      <c r="BE185" s="120"/>
      <c r="BF185" s="120"/>
      <c r="BG185" s="120"/>
      <c r="BH185" s="120"/>
      <c r="BI185" s="120"/>
      <c r="BJ185" s="120"/>
      <c r="BK185" s="120"/>
      <c r="BL185" s="120"/>
      <c r="BM185" s="120"/>
      <c r="BN185" s="120"/>
      <c r="BO185" s="120"/>
      <c r="BP185" s="120"/>
      <c r="BQ185" s="120"/>
      <c r="BR185" s="120"/>
      <c r="BS185" s="120"/>
      <c r="BT185" s="120"/>
      <c r="BU185" s="120"/>
      <c r="BV185" s="120"/>
      <c r="BW185" s="120"/>
      <c r="BX185" s="120"/>
      <c r="BY185" s="120"/>
      <c r="BZ185" s="120"/>
      <c r="CA185" s="120"/>
      <c r="CB185" s="120"/>
      <c r="CC185" s="120"/>
      <c r="CD185" s="120"/>
      <c r="CE185" s="120"/>
      <c r="CF185" s="120"/>
      <c r="CG185" s="120"/>
      <c r="CH185" s="120"/>
      <c r="CJ185" s="46"/>
      <c r="CK185" s="46"/>
      <c r="CL185" s="46"/>
      <c r="CN185" s="46">
        <f t="shared" ca="1" si="61"/>
        <v>0</v>
      </c>
      <c r="CO185" s="46">
        <f t="shared" si="55"/>
        <v>0</v>
      </c>
      <c r="CP185" s="46"/>
      <c r="CQ185" s="46">
        <f t="shared" si="56"/>
        <v>0</v>
      </c>
      <c r="CR185" s="46"/>
      <c r="CS185" s="46">
        <f>IF(C185&lt;&gt;"",IF(VLOOKUP(C185,T_UO[#All],3,FALSE)="PTS",IF(ISBLANK(G185),1,0),IF(ISBLANK(G185),0,1)),0)</f>
        <v>0</v>
      </c>
      <c r="CT185" s="46">
        <f t="shared" si="62"/>
        <v>0</v>
      </c>
      <c r="CU185" s="46"/>
      <c r="CV185" s="46"/>
      <c r="CW185" s="46"/>
      <c r="CX185" s="46"/>
      <c r="CY185" s="46"/>
      <c r="CZ185" s="46"/>
      <c r="DA185" s="46"/>
      <c r="DB185" s="46">
        <f t="shared" si="63"/>
        <v>0</v>
      </c>
      <c r="DC185" s="46">
        <f t="shared" ca="1" si="57"/>
        <v>0</v>
      </c>
      <c r="DD185" s="46"/>
      <c r="DE185" s="46">
        <f t="shared" si="64"/>
        <v>0</v>
      </c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>
        <f t="array" ref="DS185">IF(MAX(IF($AI185:$CH185&lt;&gt;0,$AI$7:$CH$7))&gt;$S185,1,0)</f>
        <v>0</v>
      </c>
    </row>
    <row r="186" spans="1:123" x14ac:dyDescent="0.25">
      <c r="A186" s="78">
        <v>179</v>
      </c>
      <c r="B186" s="79" t="str">
        <f t="shared" si="58"/>
        <v>K_LE MUT_2023_179</v>
      </c>
      <c r="C186" s="2"/>
      <c r="D186" s="3"/>
      <c r="E186" s="3"/>
      <c r="F186" s="4"/>
      <c r="G186" s="4"/>
      <c r="H186" s="4"/>
      <c r="I186" s="3"/>
      <c r="J186" s="1"/>
      <c r="K186" s="7"/>
      <c r="L186" s="90"/>
      <c r="M186" s="5"/>
      <c r="N186" s="91"/>
      <c r="O186" s="92"/>
      <c r="P186" s="5"/>
      <c r="Q186" s="5"/>
      <c r="R186" s="8"/>
      <c r="S186" s="5"/>
      <c r="T186" s="93"/>
      <c r="U186" s="80"/>
      <c r="V186" s="82"/>
      <c r="W186" s="83"/>
      <c r="X186" s="84" t="str">
        <f t="shared" si="59"/>
        <v xml:space="preserve"> </v>
      </c>
      <c r="Y186" s="85" t="str">
        <f t="shared" si="52"/>
        <v/>
      </c>
      <c r="AA186" s="86" t="str">
        <f t="shared" ca="1" si="53"/>
        <v/>
      </c>
      <c r="AB186" s="121"/>
      <c r="AC186" s="87" t="str">
        <f t="shared" si="65"/>
        <v/>
      </c>
      <c r="AD186" s="88" t="str">
        <f t="shared" si="60"/>
        <v/>
      </c>
      <c r="AE186" s="89" t="str">
        <f>IF(C186&lt;&gt;"",IF(VLOOKUP(C186,T_UO[#All],3,FALSE)="J",AF186+AG186,VLOOKUP(C186,T_UO[#All],4,FALSE)*G186),"")</f>
        <v/>
      </c>
      <c r="AF186" s="89" t="str">
        <f t="shared" si="54"/>
        <v/>
      </c>
      <c r="AG186" s="6"/>
      <c r="AH186" s="81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  <c r="AY186" s="120"/>
      <c r="AZ186" s="120"/>
      <c r="BA186" s="120"/>
      <c r="BB186" s="120"/>
      <c r="BC186" s="120"/>
      <c r="BD186" s="120"/>
      <c r="BE186" s="120"/>
      <c r="BF186" s="120"/>
      <c r="BG186" s="120"/>
      <c r="BH186" s="120"/>
      <c r="BI186" s="120"/>
      <c r="BJ186" s="120"/>
      <c r="BK186" s="120"/>
      <c r="BL186" s="120"/>
      <c r="BM186" s="120"/>
      <c r="BN186" s="120"/>
      <c r="BO186" s="120"/>
      <c r="BP186" s="120"/>
      <c r="BQ186" s="120"/>
      <c r="BR186" s="120"/>
      <c r="BS186" s="120"/>
      <c r="BT186" s="120"/>
      <c r="BU186" s="120"/>
      <c r="BV186" s="120"/>
      <c r="BW186" s="120"/>
      <c r="BX186" s="120"/>
      <c r="BY186" s="120"/>
      <c r="BZ186" s="120"/>
      <c r="CA186" s="120"/>
      <c r="CB186" s="120"/>
      <c r="CC186" s="120"/>
      <c r="CD186" s="120"/>
      <c r="CE186" s="120"/>
      <c r="CF186" s="120"/>
      <c r="CG186" s="120"/>
      <c r="CH186" s="120"/>
      <c r="CJ186" s="46"/>
      <c r="CK186" s="46"/>
      <c r="CL186" s="46"/>
      <c r="CN186" s="46">
        <f t="shared" ca="1" si="61"/>
        <v>0</v>
      </c>
      <c r="CO186" s="46">
        <f t="shared" si="55"/>
        <v>0</v>
      </c>
      <c r="CP186" s="46"/>
      <c r="CQ186" s="46">
        <f t="shared" si="56"/>
        <v>0</v>
      </c>
      <c r="CR186" s="46"/>
      <c r="CS186" s="46">
        <f>IF(C186&lt;&gt;"",IF(VLOOKUP(C186,T_UO[#All],3,FALSE)="PTS",IF(ISBLANK(G186),1,0),IF(ISBLANK(G186),0,1)),0)</f>
        <v>0</v>
      </c>
      <c r="CT186" s="46">
        <f t="shared" si="62"/>
        <v>0</v>
      </c>
      <c r="CU186" s="46"/>
      <c r="CV186" s="46"/>
      <c r="CW186" s="46"/>
      <c r="CX186" s="46"/>
      <c r="CY186" s="46"/>
      <c r="CZ186" s="46"/>
      <c r="DA186" s="46"/>
      <c r="DB186" s="46">
        <f t="shared" si="63"/>
        <v>0</v>
      </c>
      <c r="DC186" s="46">
        <f t="shared" ca="1" si="57"/>
        <v>0</v>
      </c>
      <c r="DD186" s="46"/>
      <c r="DE186" s="46">
        <f t="shared" si="64"/>
        <v>0</v>
      </c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>
        <f t="array" ref="DS186">IF(MAX(IF($AI186:$CH186&lt;&gt;0,$AI$7:$CH$7))&gt;$S186,1,0)</f>
        <v>0</v>
      </c>
    </row>
    <row r="187" spans="1:123" x14ac:dyDescent="0.25">
      <c r="A187" s="78">
        <v>180</v>
      </c>
      <c r="B187" s="79" t="str">
        <f t="shared" si="58"/>
        <v>K_LE MUT_2023_180</v>
      </c>
      <c r="C187" s="2"/>
      <c r="D187" s="3"/>
      <c r="E187" s="3"/>
      <c r="F187" s="4"/>
      <c r="G187" s="4"/>
      <c r="H187" s="4"/>
      <c r="I187" s="3"/>
      <c r="J187" s="1"/>
      <c r="K187" s="7"/>
      <c r="L187" s="90"/>
      <c r="M187" s="5"/>
      <c r="N187" s="91"/>
      <c r="O187" s="92"/>
      <c r="P187" s="5"/>
      <c r="Q187" s="5"/>
      <c r="R187" s="8"/>
      <c r="S187" s="5"/>
      <c r="T187" s="93"/>
      <c r="U187" s="80"/>
      <c r="V187" s="82"/>
      <c r="W187" s="83"/>
      <c r="X187" s="84" t="str">
        <f t="shared" si="59"/>
        <v xml:space="preserve"> </v>
      </c>
      <c r="Y187" s="85" t="str">
        <f t="shared" si="52"/>
        <v/>
      </c>
      <c r="AA187" s="86" t="str">
        <f t="shared" ca="1" si="53"/>
        <v/>
      </c>
      <c r="AB187" s="121"/>
      <c r="AC187" s="87" t="str">
        <f t="shared" si="65"/>
        <v/>
      </c>
      <c r="AD187" s="88" t="str">
        <f t="shared" si="60"/>
        <v/>
      </c>
      <c r="AE187" s="89" t="str">
        <f>IF(C187&lt;&gt;"",IF(VLOOKUP(C187,T_UO[#All],3,FALSE)="J",AF187+AG187,VLOOKUP(C187,T_UO[#All],4,FALSE)*G187),"")</f>
        <v/>
      </c>
      <c r="AF187" s="89" t="str">
        <f t="shared" si="54"/>
        <v/>
      </c>
      <c r="AG187" s="6"/>
      <c r="AH187" s="81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  <c r="AY187" s="120"/>
      <c r="AZ187" s="120"/>
      <c r="BA187" s="120"/>
      <c r="BB187" s="120"/>
      <c r="BC187" s="120"/>
      <c r="BD187" s="120"/>
      <c r="BE187" s="120"/>
      <c r="BF187" s="120"/>
      <c r="BG187" s="120"/>
      <c r="BH187" s="120"/>
      <c r="BI187" s="120"/>
      <c r="BJ187" s="120"/>
      <c r="BK187" s="120"/>
      <c r="BL187" s="120"/>
      <c r="BM187" s="120"/>
      <c r="BN187" s="120"/>
      <c r="BO187" s="120"/>
      <c r="BP187" s="120"/>
      <c r="BQ187" s="120"/>
      <c r="BR187" s="120"/>
      <c r="BS187" s="120"/>
      <c r="BT187" s="120"/>
      <c r="BU187" s="120"/>
      <c r="BV187" s="120"/>
      <c r="BW187" s="120"/>
      <c r="BX187" s="120"/>
      <c r="BY187" s="120"/>
      <c r="BZ187" s="120"/>
      <c r="CA187" s="120"/>
      <c r="CB187" s="120"/>
      <c r="CC187" s="120"/>
      <c r="CD187" s="120"/>
      <c r="CE187" s="120"/>
      <c r="CF187" s="120"/>
      <c r="CG187" s="120"/>
      <c r="CH187" s="120"/>
      <c r="CJ187" s="46"/>
      <c r="CK187" s="46"/>
      <c r="CL187" s="46"/>
      <c r="CN187" s="46">
        <f t="shared" ca="1" si="61"/>
        <v>0</v>
      </c>
      <c r="CO187" s="46">
        <f t="shared" si="55"/>
        <v>0</v>
      </c>
      <c r="CP187" s="46"/>
      <c r="CQ187" s="46">
        <f t="shared" si="56"/>
        <v>0</v>
      </c>
      <c r="CR187" s="46"/>
      <c r="CS187" s="46">
        <f>IF(C187&lt;&gt;"",IF(VLOOKUP(C187,T_UO[#All],3,FALSE)="PTS",IF(ISBLANK(G187),1,0),IF(ISBLANK(G187),0,1)),0)</f>
        <v>0</v>
      </c>
      <c r="CT187" s="46">
        <f t="shared" si="62"/>
        <v>0</v>
      </c>
      <c r="CU187" s="46"/>
      <c r="CV187" s="46"/>
      <c r="CW187" s="46"/>
      <c r="CX187" s="46"/>
      <c r="CY187" s="46"/>
      <c r="CZ187" s="46"/>
      <c r="DA187" s="46"/>
      <c r="DB187" s="46">
        <f t="shared" si="63"/>
        <v>0</v>
      </c>
      <c r="DC187" s="46">
        <f t="shared" ca="1" si="57"/>
        <v>0</v>
      </c>
      <c r="DD187" s="46"/>
      <c r="DE187" s="46">
        <f t="shared" si="64"/>
        <v>0</v>
      </c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>
        <f t="array" ref="DS187">IF(MAX(IF($AI187:$CH187&lt;&gt;0,$AI$7:$CH$7))&gt;$S187,1,0)</f>
        <v>0</v>
      </c>
    </row>
    <row r="188" spans="1:123" x14ac:dyDescent="0.25">
      <c r="A188" s="78">
        <v>181</v>
      </c>
      <c r="B188" s="79" t="str">
        <f t="shared" si="58"/>
        <v>K_LE MUT_2023_181</v>
      </c>
      <c r="C188" s="2"/>
      <c r="D188" s="3"/>
      <c r="E188" s="3"/>
      <c r="F188" s="4"/>
      <c r="G188" s="4"/>
      <c r="H188" s="4"/>
      <c r="I188" s="3"/>
      <c r="J188" s="1"/>
      <c r="K188" s="7"/>
      <c r="L188" s="90"/>
      <c r="M188" s="5"/>
      <c r="N188" s="91"/>
      <c r="O188" s="92"/>
      <c r="P188" s="5"/>
      <c r="Q188" s="5"/>
      <c r="R188" s="8"/>
      <c r="S188" s="5"/>
      <c r="T188" s="93"/>
      <c r="U188" s="80"/>
      <c r="V188" s="82"/>
      <c r="W188" s="83"/>
      <c r="X188" s="84" t="str">
        <f t="shared" si="59"/>
        <v xml:space="preserve"> </v>
      </c>
      <c r="Y188" s="85" t="str">
        <f t="shared" si="52"/>
        <v/>
      </c>
      <c r="AA188" s="86" t="str">
        <f t="shared" ca="1" si="53"/>
        <v/>
      </c>
      <c r="AB188" s="121"/>
      <c r="AC188" s="87" t="str">
        <f t="shared" si="65"/>
        <v/>
      </c>
      <c r="AD188" s="88" t="str">
        <f t="shared" si="60"/>
        <v/>
      </c>
      <c r="AE188" s="89" t="str">
        <f>IF(C188&lt;&gt;"",IF(VLOOKUP(C188,T_UO[#All],3,FALSE)="J",AF188+AG188,VLOOKUP(C188,T_UO[#All],4,FALSE)*G188),"")</f>
        <v/>
      </c>
      <c r="AF188" s="89" t="str">
        <f t="shared" si="54"/>
        <v/>
      </c>
      <c r="AG188" s="6"/>
      <c r="AH188" s="81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  <c r="AY188" s="120"/>
      <c r="AZ188" s="120"/>
      <c r="BA188" s="120"/>
      <c r="BB188" s="120"/>
      <c r="BC188" s="120"/>
      <c r="BD188" s="120"/>
      <c r="BE188" s="120"/>
      <c r="BF188" s="120"/>
      <c r="BG188" s="120"/>
      <c r="BH188" s="120"/>
      <c r="BI188" s="120"/>
      <c r="BJ188" s="120"/>
      <c r="BK188" s="120"/>
      <c r="BL188" s="120"/>
      <c r="BM188" s="120"/>
      <c r="BN188" s="120"/>
      <c r="BO188" s="120"/>
      <c r="BP188" s="120"/>
      <c r="BQ188" s="120"/>
      <c r="BR188" s="120"/>
      <c r="BS188" s="120"/>
      <c r="BT188" s="120"/>
      <c r="BU188" s="120"/>
      <c r="BV188" s="120"/>
      <c r="BW188" s="120"/>
      <c r="BX188" s="120"/>
      <c r="BY188" s="120"/>
      <c r="BZ188" s="120"/>
      <c r="CA188" s="120"/>
      <c r="CB188" s="120"/>
      <c r="CC188" s="120"/>
      <c r="CD188" s="120"/>
      <c r="CE188" s="120"/>
      <c r="CF188" s="120"/>
      <c r="CG188" s="120"/>
      <c r="CH188" s="120"/>
      <c r="CJ188" s="46"/>
      <c r="CK188" s="46"/>
      <c r="CL188" s="46"/>
      <c r="CN188" s="46">
        <f t="shared" ca="1" si="61"/>
        <v>0</v>
      </c>
      <c r="CO188" s="46">
        <f t="shared" si="55"/>
        <v>0</v>
      </c>
      <c r="CP188" s="46"/>
      <c r="CQ188" s="46">
        <f t="shared" si="56"/>
        <v>0</v>
      </c>
      <c r="CR188" s="46"/>
      <c r="CS188" s="46">
        <f>IF(C188&lt;&gt;"",IF(VLOOKUP(C188,T_UO[#All],3,FALSE)="PTS",IF(ISBLANK(G188),1,0),IF(ISBLANK(G188),0,1)),0)</f>
        <v>0</v>
      </c>
      <c r="CT188" s="46">
        <f t="shared" si="62"/>
        <v>0</v>
      </c>
      <c r="CU188" s="46"/>
      <c r="CV188" s="46"/>
      <c r="CW188" s="46"/>
      <c r="CX188" s="46"/>
      <c r="CY188" s="46"/>
      <c r="CZ188" s="46"/>
      <c r="DA188" s="46"/>
      <c r="DB188" s="46">
        <f t="shared" si="63"/>
        <v>0</v>
      </c>
      <c r="DC188" s="46">
        <f t="shared" ca="1" si="57"/>
        <v>0</v>
      </c>
      <c r="DD188" s="46"/>
      <c r="DE188" s="46">
        <f t="shared" si="64"/>
        <v>0</v>
      </c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>
        <f t="array" ref="DS188">IF(MAX(IF($AI188:$CH188&lt;&gt;0,$AI$7:$CH$7))&gt;$S188,1,0)</f>
        <v>0</v>
      </c>
    </row>
    <row r="189" spans="1:123" x14ac:dyDescent="0.25">
      <c r="A189" s="78">
        <v>182</v>
      </c>
      <c r="B189" s="79" t="str">
        <f t="shared" si="58"/>
        <v>K_LE MUT_2023_182</v>
      </c>
      <c r="C189" s="2"/>
      <c r="D189" s="3"/>
      <c r="E189" s="3"/>
      <c r="F189" s="4"/>
      <c r="G189" s="4"/>
      <c r="H189" s="4"/>
      <c r="I189" s="3"/>
      <c r="J189" s="1"/>
      <c r="K189" s="7"/>
      <c r="L189" s="90"/>
      <c r="M189" s="5"/>
      <c r="N189" s="91"/>
      <c r="O189" s="92"/>
      <c r="P189" s="5"/>
      <c r="Q189" s="5"/>
      <c r="R189" s="8"/>
      <c r="S189" s="5"/>
      <c r="T189" s="93"/>
      <c r="U189" s="80"/>
      <c r="V189" s="82"/>
      <c r="W189" s="83"/>
      <c r="X189" s="84" t="str">
        <f t="shared" si="59"/>
        <v xml:space="preserve"> </v>
      </c>
      <c r="Y189" s="85" t="str">
        <f t="shared" si="52"/>
        <v/>
      </c>
      <c r="AA189" s="86" t="str">
        <f t="shared" ca="1" si="53"/>
        <v/>
      </c>
      <c r="AB189" s="121"/>
      <c r="AC189" s="87" t="str">
        <f t="shared" si="65"/>
        <v/>
      </c>
      <c r="AD189" s="88" t="str">
        <f t="shared" si="60"/>
        <v/>
      </c>
      <c r="AE189" s="89" t="str">
        <f>IF(C189&lt;&gt;"",IF(VLOOKUP(C189,T_UO[#All],3,FALSE)="J",AF189+AG189,VLOOKUP(C189,T_UO[#All],4,FALSE)*G189),"")</f>
        <v/>
      </c>
      <c r="AF189" s="89" t="str">
        <f t="shared" si="54"/>
        <v/>
      </c>
      <c r="AG189" s="6"/>
      <c r="AH189" s="81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  <c r="AY189" s="120"/>
      <c r="AZ189" s="120"/>
      <c r="BA189" s="120"/>
      <c r="BB189" s="120"/>
      <c r="BC189" s="120"/>
      <c r="BD189" s="120"/>
      <c r="BE189" s="120"/>
      <c r="BF189" s="120"/>
      <c r="BG189" s="120"/>
      <c r="BH189" s="120"/>
      <c r="BI189" s="120"/>
      <c r="BJ189" s="120"/>
      <c r="BK189" s="120"/>
      <c r="BL189" s="120"/>
      <c r="BM189" s="120"/>
      <c r="BN189" s="120"/>
      <c r="BO189" s="120"/>
      <c r="BP189" s="120"/>
      <c r="BQ189" s="120"/>
      <c r="BR189" s="120"/>
      <c r="BS189" s="120"/>
      <c r="BT189" s="120"/>
      <c r="BU189" s="120"/>
      <c r="BV189" s="120"/>
      <c r="BW189" s="120"/>
      <c r="BX189" s="120"/>
      <c r="BY189" s="120"/>
      <c r="BZ189" s="120"/>
      <c r="CA189" s="120"/>
      <c r="CB189" s="120"/>
      <c r="CC189" s="120"/>
      <c r="CD189" s="120"/>
      <c r="CE189" s="120"/>
      <c r="CF189" s="120"/>
      <c r="CG189" s="120"/>
      <c r="CH189" s="120"/>
      <c r="CJ189" s="46"/>
      <c r="CK189" s="46"/>
      <c r="CL189" s="46"/>
      <c r="CN189" s="46">
        <f t="shared" ca="1" si="61"/>
        <v>0</v>
      </c>
      <c r="CO189" s="46">
        <f t="shared" si="55"/>
        <v>0</v>
      </c>
      <c r="CP189" s="46"/>
      <c r="CQ189" s="46">
        <f t="shared" si="56"/>
        <v>0</v>
      </c>
      <c r="CR189" s="46"/>
      <c r="CS189" s="46">
        <f>IF(C189&lt;&gt;"",IF(VLOOKUP(C189,T_UO[#All],3,FALSE)="PTS",IF(ISBLANK(G189),1,0),IF(ISBLANK(G189),0,1)),0)</f>
        <v>0</v>
      </c>
      <c r="CT189" s="46">
        <f t="shared" si="62"/>
        <v>0</v>
      </c>
      <c r="CU189" s="46"/>
      <c r="CV189" s="46"/>
      <c r="CW189" s="46"/>
      <c r="CX189" s="46"/>
      <c r="CY189" s="46"/>
      <c r="CZ189" s="46"/>
      <c r="DA189" s="46"/>
      <c r="DB189" s="46">
        <f t="shared" si="63"/>
        <v>0</v>
      </c>
      <c r="DC189" s="46">
        <f t="shared" ca="1" si="57"/>
        <v>0</v>
      </c>
      <c r="DD189" s="46"/>
      <c r="DE189" s="46">
        <f t="shared" si="64"/>
        <v>0</v>
      </c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>
        <f t="array" ref="DS189">IF(MAX(IF($AI189:$CH189&lt;&gt;0,$AI$7:$CH$7))&gt;$S189,1,0)</f>
        <v>0</v>
      </c>
    </row>
    <row r="190" spans="1:123" x14ac:dyDescent="0.25">
      <c r="A190" s="78">
        <v>183</v>
      </c>
      <c r="B190" s="79" t="str">
        <f t="shared" si="58"/>
        <v>K_LE MUT_2023_183</v>
      </c>
      <c r="C190" s="2"/>
      <c r="D190" s="3"/>
      <c r="E190" s="3"/>
      <c r="F190" s="4"/>
      <c r="G190" s="4"/>
      <c r="H190" s="4"/>
      <c r="I190" s="3"/>
      <c r="J190" s="1"/>
      <c r="K190" s="7"/>
      <c r="L190" s="90"/>
      <c r="M190" s="5"/>
      <c r="N190" s="91"/>
      <c r="O190" s="92"/>
      <c r="P190" s="5"/>
      <c r="Q190" s="5"/>
      <c r="R190" s="8"/>
      <c r="S190" s="5"/>
      <c r="T190" s="93"/>
      <c r="U190" s="80"/>
      <c r="V190" s="82"/>
      <c r="W190" s="83"/>
      <c r="X190" s="84" t="str">
        <f t="shared" si="59"/>
        <v xml:space="preserve"> </v>
      </c>
      <c r="Y190" s="85" t="str">
        <f t="shared" si="52"/>
        <v/>
      </c>
      <c r="AA190" s="86" t="str">
        <f t="shared" ca="1" si="53"/>
        <v/>
      </c>
      <c r="AB190" s="121"/>
      <c r="AC190" s="87" t="str">
        <f t="shared" si="65"/>
        <v/>
      </c>
      <c r="AD190" s="88" t="str">
        <f t="shared" si="60"/>
        <v/>
      </c>
      <c r="AE190" s="89" t="str">
        <f>IF(C190&lt;&gt;"",IF(VLOOKUP(C190,T_UO[#All],3,FALSE)="J",AF190+AG190,VLOOKUP(C190,T_UO[#All],4,FALSE)*G190),"")</f>
        <v/>
      </c>
      <c r="AF190" s="89" t="str">
        <f t="shared" si="54"/>
        <v/>
      </c>
      <c r="AG190" s="6"/>
      <c r="AH190" s="81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  <c r="AY190" s="120"/>
      <c r="AZ190" s="120"/>
      <c r="BA190" s="120"/>
      <c r="BB190" s="120"/>
      <c r="BC190" s="120"/>
      <c r="BD190" s="120"/>
      <c r="BE190" s="120"/>
      <c r="BF190" s="120"/>
      <c r="BG190" s="120"/>
      <c r="BH190" s="120"/>
      <c r="BI190" s="120"/>
      <c r="BJ190" s="120"/>
      <c r="BK190" s="120"/>
      <c r="BL190" s="120"/>
      <c r="BM190" s="120"/>
      <c r="BN190" s="120"/>
      <c r="BO190" s="120"/>
      <c r="BP190" s="120"/>
      <c r="BQ190" s="120"/>
      <c r="BR190" s="120"/>
      <c r="BS190" s="120"/>
      <c r="BT190" s="120"/>
      <c r="BU190" s="120"/>
      <c r="BV190" s="120"/>
      <c r="BW190" s="120"/>
      <c r="BX190" s="120"/>
      <c r="BY190" s="120"/>
      <c r="BZ190" s="120"/>
      <c r="CA190" s="120"/>
      <c r="CB190" s="120"/>
      <c r="CC190" s="120"/>
      <c r="CD190" s="120"/>
      <c r="CE190" s="120"/>
      <c r="CF190" s="120"/>
      <c r="CG190" s="120"/>
      <c r="CH190" s="120"/>
      <c r="CJ190" s="46"/>
      <c r="CK190" s="46"/>
      <c r="CL190" s="46"/>
      <c r="CN190" s="46">
        <f t="shared" ca="1" si="61"/>
        <v>0</v>
      </c>
      <c r="CO190" s="46">
        <f t="shared" si="55"/>
        <v>0</v>
      </c>
      <c r="CP190" s="46"/>
      <c r="CQ190" s="46">
        <f t="shared" si="56"/>
        <v>0</v>
      </c>
      <c r="CR190" s="46"/>
      <c r="CS190" s="46">
        <f>IF(C190&lt;&gt;"",IF(VLOOKUP(C190,T_UO[#All],3,FALSE)="PTS",IF(ISBLANK(G190),1,0),IF(ISBLANK(G190),0,1)),0)</f>
        <v>0</v>
      </c>
      <c r="CT190" s="46">
        <f t="shared" si="62"/>
        <v>0</v>
      </c>
      <c r="CU190" s="46"/>
      <c r="CV190" s="46"/>
      <c r="CW190" s="46"/>
      <c r="CX190" s="46"/>
      <c r="CY190" s="46"/>
      <c r="CZ190" s="46"/>
      <c r="DA190" s="46"/>
      <c r="DB190" s="46">
        <f t="shared" si="63"/>
        <v>0</v>
      </c>
      <c r="DC190" s="46">
        <f t="shared" ca="1" si="57"/>
        <v>0</v>
      </c>
      <c r="DD190" s="46"/>
      <c r="DE190" s="46">
        <f t="shared" si="64"/>
        <v>0</v>
      </c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>
        <f t="array" ref="DS190">IF(MAX(IF($AI190:$CH190&lt;&gt;0,$AI$7:$CH$7))&gt;$S190,1,0)</f>
        <v>0</v>
      </c>
    </row>
    <row r="191" spans="1:123" x14ac:dyDescent="0.25">
      <c r="A191" s="78">
        <v>184</v>
      </c>
      <c r="B191" s="79" t="str">
        <f t="shared" si="58"/>
        <v>K_LE MUT_2023_184</v>
      </c>
      <c r="C191" s="2"/>
      <c r="D191" s="3"/>
      <c r="E191" s="3"/>
      <c r="F191" s="4"/>
      <c r="G191" s="4"/>
      <c r="H191" s="4"/>
      <c r="I191" s="3"/>
      <c r="J191" s="1"/>
      <c r="K191" s="7"/>
      <c r="L191" s="90"/>
      <c r="M191" s="5"/>
      <c r="N191" s="91"/>
      <c r="O191" s="92"/>
      <c r="P191" s="5"/>
      <c r="Q191" s="5"/>
      <c r="R191" s="8"/>
      <c r="S191" s="5"/>
      <c r="T191" s="93"/>
      <c r="U191" s="80"/>
      <c r="V191" s="82"/>
      <c r="W191" s="83"/>
      <c r="X191" s="84" t="str">
        <f t="shared" si="59"/>
        <v xml:space="preserve"> </v>
      </c>
      <c r="Y191" s="85" t="str">
        <f t="shared" si="52"/>
        <v/>
      </c>
      <c r="AA191" s="86" t="str">
        <f t="shared" ca="1" si="53"/>
        <v/>
      </c>
      <c r="AB191" s="121"/>
      <c r="AC191" s="87" t="str">
        <f t="shared" si="65"/>
        <v/>
      </c>
      <c r="AD191" s="88" t="str">
        <f t="shared" si="60"/>
        <v/>
      </c>
      <c r="AE191" s="89" t="str">
        <f>IF(C191&lt;&gt;"",IF(VLOOKUP(C191,T_UO[#All],3,FALSE)="J",AF191+AG191,VLOOKUP(C191,T_UO[#All],4,FALSE)*G191),"")</f>
        <v/>
      </c>
      <c r="AF191" s="89" t="str">
        <f t="shared" si="54"/>
        <v/>
      </c>
      <c r="AG191" s="6"/>
      <c r="AH191" s="81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120"/>
      <c r="BA191" s="120"/>
      <c r="BB191" s="120"/>
      <c r="BC191" s="120"/>
      <c r="BD191" s="120"/>
      <c r="BE191" s="120"/>
      <c r="BF191" s="120"/>
      <c r="BG191" s="120"/>
      <c r="BH191" s="120"/>
      <c r="BI191" s="120"/>
      <c r="BJ191" s="120"/>
      <c r="BK191" s="120"/>
      <c r="BL191" s="120"/>
      <c r="BM191" s="120"/>
      <c r="BN191" s="120"/>
      <c r="BO191" s="120"/>
      <c r="BP191" s="120"/>
      <c r="BQ191" s="120"/>
      <c r="BR191" s="120"/>
      <c r="BS191" s="120"/>
      <c r="BT191" s="120"/>
      <c r="BU191" s="120"/>
      <c r="BV191" s="120"/>
      <c r="BW191" s="120"/>
      <c r="BX191" s="120"/>
      <c r="BY191" s="120"/>
      <c r="BZ191" s="120"/>
      <c r="CA191" s="120"/>
      <c r="CB191" s="120"/>
      <c r="CC191" s="120"/>
      <c r="CD191" s="120"/>
      <c r="CE191" s="120"/>
      <c r="CF191" s="120"/>
      <c r="CG191" s="120"/>
      <c r="CH191" s="120"/>
      <c r="CJ191" s="46"/>
      <c r="CK191" s="46"/>
      <c r="CL191" s="46"/>
      <c r="CN191" s="46">
        <f t="shared" ca="1" si="61"/>
        <v>0</v>
      </c>
      <c r="CO191" s="46">
        <f t="shared" si="55"/>
        <v>0</v>
      </c>
      <c r="CP191" s="46"/>
      <c r="CQ191" s="46">
        <f t="shared" si="56"/>
        <v>0</v>
      </c>
      <c r="CR191" s="46"/>
      <c r="CS191" s="46">
        <f>IF(C191&lt;&gt;"",IF(VLOOKUP(C191,T_UO[#All],3,FALSE)="PTS",IF(ISBLANK(G191),1,0),IF(ISBLANK(G191),0,1)),0)</f>
        <v>0</v>
      </c>
      <c r="CT191" s="46">
        <f t="shared" si="62"/>
        <v>0</v>
      </c>
      <c r="CU191" s="46"/>
      <c r="CV191" s="46"/>
      <c r="CW191" s="46"/>
      <c r="CX191" s="46"/>
      <c r="CY191" s="46"/>
      <c r="CZ191" s="46"/>
      <c r="DA191" s="46"/>
      <c r="DB191" s="46">
        <f t="shared" si="63"/>
        <v>0</v>
      </c>
      <c r="DC191" s="46">
        <f t="shared" ca="1" si="57"/>
        <v>0</v>
      </c>
      <c r="DD191" s="46"/>
      <c r="DE191" s="46">
        <f t="shared" si="64"/>
        <v>0</v>
      </c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>
        <f t="array" ref="DS191">IF(MAX(IF($AI191:$CH191&lt;&gt;0,$AI$7:$CH$7))&gt;$S191,1,0)</f>
        <v>0</v>
      </c>
    </row>
    <row r="192" spans="1:123" x14ac:dyDescent="0.25">
      <c r="A192" s="78">
        <v>185</v>
      </c>
      <c r="B192" s="79" t="str">
        <f t="shared" si="58"/>
        <v>K_LE MUT_2023_185</v>
      </c>
      <c r="C192" s="2"/>
      <c r="D192" s="3"/>
      <c r="E192" s="3"/>
      <c r="F192" s="4"/>
      <c r="G192" s="4"/>
      <c r="H192" s="4"/>
      <c r="I192" s="3"/>
      <c r="J192" s="1"/>
      <c r="K192" s="7"/>
      <c r="L192" s="90"/>
      <c r="M192" s="5"/>
      <c r="N192" s="91"/>
      <c r="O192" s="92"/>
      <c r="P192" s="5"/>
      <c r="Q192" s="5"/>
      <c r="R192" s="8"/>
      <c r="S192" s="5"/>
      <c r="T192" s="93"/>
      <c r="U192" s="80"/>
      <c r="V192" s="82"/>
      <c r="W192" s="83"/>
      <c r="X192" s="84" t="str">
        <f t="shared" si="59"/>
        <v xml:space="preserve"> </v>
      </c>
      <c r="Y192" s="85" t="str">
        <f t="shared" si="52"/>
        <v/>
      </c>
      <c r="AA192" s="86" t="str">
        <f t="shared" ca="1" si="53"/>
        <v/>
      </c>
      <c r="AB192" s="121"/>
      <c r="AC192" s="87" t="str">
        <f t="shared" si="65"/>
        <v/>
      </c>
      <c r="AD192" s="88" t="str">
        <f t="shared" si="60"/>
        <v/>
      </c>
      <c r="AE192" s="89" t="str">
        <f>IF(C192&lt;&gt;"",IF(VLOOKUP(C192,T_UO[#All],3,FALSE)="J",AF192+AG192,VLOOKUP(C192,T_UO[#All],4,FALSE)*G192),"")</f>
        <v/>
      </c>
      <c r="AF192" s="89" t="str">
        <f t="shared" si="54"/>
        <v/>
      </c>
      <c r="AG192" s="6"/>
      <c r="AH192" s="81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  <c r="BA192" s="120"/>
      <c r="BB192" s="120"/>
      <c r="BC192" s="120"/>
      <c r="BD192" s="120"/>
      <c r="BE192" s="120"/>
      <c r="BF192" s="120"/>
      <c r="BG192" s="120"/>
      <c r="BH192" s="120"/>
      <c r="BI192" s="120"/>
      <c r="BJ192" s="120"/>
      <c r="BK192" s="120"/>
      <c r="BL192" s="120"/>
      <c r="BM192" s="120"/>
      <c r="BN192" s="120"/>
      <c r="BO192" s="120"/>
      <c r="BP192" s="120"/>
      <c r="BQ192" s="120"/>
      <c r="BR192" s="120"/>
      <c r="BS192" s="120"/>
      <c r="BT192" s="120"/>
      <c r="BU192" s="120"/>
      <c r="BV192" s="120"/>
      <c r="BW192" s="120"/>
      <c r="BX192" s="120"/>
      <c r="BY192" s="120"/>
      <c r="BZ192" s="120"/>
      <c r="CA192" s="120"/>
      <c r="CB192" s="120"/>
      <c r="CC192" s="120"/>
      <c r="CD192" s="120"/>
      <c r="CE192" s="120"/>
      <c r="CF192" s="120"/>
      <c r="CG192" s="120"/>
      <c r="CH192" s="120"/>
      <c r="CJ192" s="46"/>
      <c r="CK192" s="46"/>
      <c r="CL192" s="46"/>
      <c r="CN192" s="46">
        <f t="shared" ca="1" si="61"/>
        <v>0</v>
      </c>
      <c r="CO192" s="46">
        <f t="shared" si="55"/>
        <v>0</v>
      </c>
      <c r="CP192" s="46"/>
      <c r="CQ192" s="46">
        <f t="shared" si="56"/>
        <v>0</v>
      </c>
      <c r="CR192" s="46"/>
      <c r="CS192" s="46">
        <f>IF(C192&lt;&gt;"",IF(VLOOKUP(C192,T_UO[#All],3,FALSE)="PTS",IF(ISBLANK(G192),1,0),IF(ISBLANK(G192),0,1)),0)</f>
        <v>0</v>
      </c>
      <c r="CT192" s="46">
        <f t="shared" si="62"/>
        <v>0</v>
      </c>
      <c r="CU192" s="46"/>
      <c r="CV192" s="46"/>
      <c r="CW192" s="46"/>
      <c r="CX192" s="46"/>
      <c r="CY192" s="46"/>
      <c r="CZ192" s="46"/>
      <c r="DA192" s="46"/>
      <c r="DB192" s="46">
        <f t="shared" si="63"/>
        <v>0</v>
      </c>
      <c r="DC192" s="46">
        <f t="shared" ca="1" si="57"/>
        <v>0</v>
      </c>
      <c r="DD192" s="46"/>
      <c r="DE192" s="46">
        <f t="shared" si="64"/>
        <v>0</v>
      </c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>
        <f t="array" ref="DS192">IF(MAX(IF($AI192:$CH192&lt;&gt;0,$AI$7:$CH$7))&gt;$S192,1,0)</f>
        <v>0</v>
      </c>
    </row>
    <row r="193" spans="1:123" x14ac:dyDescent="0.25">
      <c r="A193" s="78">
        <v>186</v>
      </c>
      <c r="B193" s="79" t="str">
        <f t="shared" si="58"/>
        <v>K_LE MUT_2023_186</v>
      </c>
      <c r="C193" s="2"/>
      <c r="D193" s="3"/>
      <c r="E193" s="3"/>
      <c r="F193" s="4"/>
      <c r="G193" s="4"/>
      <c r="H193" s="4"/>
      <c r="I193" s="3"/>
      <c r="J193" s="1"/>
      <c r="K193" s="7"/>
      <c r="L193" s="90"/>
      <c r="M193" s="5"/>
      <c r="N193" s="91"/>
      <c r="O193" s="92"/>
      <c r="P193" s="5"/>
      <c r="Q193" s="5"/>
      <c r="R193" s="8"/>
      <c r="S193" s="5"/>
      <c r="T193" s="93"/>
      <c r="U193" s="80"/>
      <c r="V193" s="82"/>
      <c r="W193" s="83"/>
      <c r="X193" s="84" t="str">
        <f t="shared" si="59"/>
        <v xml:space="preserve"> </v>
      </c>
      <c r="Y193" s="85" t="str">
        <f t="shared" si="52"/>
        <v/>
      </c>
      <c r="AA193" s="86" t="str">
        <f t="shared" ca="1" si="53"/>
        <v/>
      </c>
      <c r="AB193" s="121"/>
      <c r="AC193" s="87" t="str">
        <f t="shared" si="65"/>
        <v/>
      </c>
      <c r="AD193" s="88" t="str">
        <f t="shared" si="60"/>
        <v/>
      </c>
      <c r="AE193" s="89" t="str">
        <f>IF(C193&lt;&gt;"",IF(VLOOKUP(C193,T_UO[#All],3,FALSE)="J",AF193+AG193,VLOOKUP(C193,T_UO[#All],4,FALSE)*G193),"")</f>
        <v/>
      </c>
      <c r="AF193" s="89" t="str">
        <f t="shared" si="54"/>
        <v/>
      </c>
      <c r="AG193" s="6"/>
      <c r="AH193" s="81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120"/>
      <c r="BA193" s="120"/>
      <c r="BB193" s="120"/>
      <c r="BC193" s="120"/>
      <c r="BD193" s="120"/>
      <c r="BE193" s="120"/>
      <c r="BF193" s="120"/>
      <c r="BG193" s="120"/>
      <c r="BH193" s="120"/>
      <c r="BI193" s="120"/>
      <c r="BJ193" s="120"/>
      <c r="BK193" s="120"/>
      <c r="BL193" s="120"/>
      <c r="BM193" s="120"/>
      <c r="BN193" s="120"/>
      <c r="BO193" s="120"/>
      <c r="BP193" s="120"/>
      <c r="BQ193" s="120"/>
      <c r="BR193" s="120"/>
      <c r="BS193" s="120"/>
      <c r="BT193" s="120"/>
      <c r="BU193" s="120"/>
      <c r="BV193" s="120"/>
      <c r="BW193" s="120"/>
      <c r="BX193" s="120"/>
      <c r="BY193" s="120"/>
      <c r="BZ193" s="120"/>
      <c r="CA193" s="120"/>
      <c r="CB193" s="120"/>
      <c r="CC193" s="120"/>
      <c r="CD193" s="120"/>
      <c r="CE193" s="120"/>
      <c r="CF193" s="120"/>
      <c r="CG193" s="120"/>
      <c r="CH193" s="120"/>
      <c r="CJ193" s="46"/>
      <c r="CK193" s="46"/>
      <c r="CL193" s="46"/>
      <c r="CN193" s="46">
        <f t="shared" ca="1" si="61"/>
        <v>0</v>
      </c>
      <c r="CO193" s="46">
        <f t="shared" si="55"/>
        <v>0</v>
      </c>
      <c r="CP193" s="46"/>
      <c r="CQ193" s="46">
        <f t="shared" si="56"/>
        <v>0</v>
      </c>
      <c r="CR193" s="46"/>
      <c r="CS193" s="46">
        <f>IF(C193&lt;&gt;"",IF(VLOOKUP(C193,T_UO[#All],3,FALSE)="PTS",IF(ISBLANK(G193),1,0),IF(ISBLANK(G193),0,1)),0)</f>
        <v>0</v>
      </c>
      <c r="CT193" s="46">
        <f t="shared" si="62"/>
        <v>0</v>
      </c>
      <c r="CU193" s="46"/>
      <c r="CV193" s="46"/>
      <c r="CW193" s="46"/>
      <c r="CX193" s="46"/>
      <c r="CY193" s="46"/>
      <c r="CZ193" s="46"/>
      <c r="DA193" s="46"/>
      <c r="DB193" s="46">
        <f t="shared" si="63"/>
        <v>0</v>
      </c>
      <c r="DC193" s="46">
        <f t="shared" ca="1" si="57"/>
        <v>0</v>
      </c>
      <c r="DD193" s="46"/>
      <c r="DE193" s="46">
        <f t="shared" si="64"/>
        <v>0</v>
      </c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>
        <f t="array" ref="DS193">IF(MAX(IF($AI193:$CH193&lt;&gt;0,$AI$7:$CH$7))&gt;$S193,1,0)</f>
        <v>0</v>
      </c>
    </row>
    <row r="194" spans="1:123" x14ac:dyDescent="0.25">
      <c r="A194" s="78">
        <v>187</v>
      </c>
      <c r="B194" s="79" t="str">
        <f t="shared" si="58"/>
        <v>K_LE MUT_2023_187</v>
      </c>
      <c r="C194" s="2"/>
      <c r="D194" s="3"/>
      <c r="E194" s="3"/>
      <c r="F194" s="4"/>
      <c r="G194" s="4"/>
      <c r="H194" s="4"/>
      <c r="I194" s="3"/>
      <c r="J194" s="1"/>
      <c r="K194" s="7"/>
      <c r="L194" s="90"/>
      <c r="M194" s="5"/>
      <c r="N194" s="91"/>
      <c r="O194" s="92"/>
      <c r="P194" s="5"/>
      <c r="Q194" s="5"/>
      <c r="R194" s="8"/>
      <c r="S194" s="5"/>
      <c r="T194" s="93"/>
      <c r="U194" s="80"/>
      <c r="V194" s="82"/>
      <c r="W194" s="83"/>
      <c r="X194" s="84" t="str">
        <f t="shared" si="59"/>
        <v xml:space="preserve"> </v>
      </c>
      <c r="Y194" s="85" t="str">
        <f t="shared" si="52"/>
        <v/>
      </c>
      <c r="AA194" s="86" t="str">
        <f t="shared" ca="1" si="53"/>
        <v/>
      </c>
      <c r="AB194" s="121"/>
      <c r="AC194" s="87" t="str">
        <f t="shared" si="65"/>
        <v/>
      </c>
      <c r="AD194" s="88" t="str">
        <f t="shared" si="60"/>
        <v/>
      </c>
      <c r="AE194" s="89" t="str">
        <f>IF(C194&lt;&gt;"",IF(VLOOKUP(C194,T_UO[#All],3,FALSE)="J",AF194+AG194,VLOOKUP(C194,T_UO[#All],4,FALSE)*G194),"")</f>
        <v/>
      </c>
      <c r="AF194" s="89" t="str">
        <f t="shared" si="54"/>
        <v/>
      </c>
      <c r="AG194" s="6"/>
      <c r="AH194" s="81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120"/>
      <c r="BA194" s="120"/>
      <c r="BB194" s="120"/>
      <c r="BC194" s="120"/>
      <c r="BD194" s="120"/>
      <c r="BE194" s="120"/>
      <c r="BF194" s="120"/>
      <c r="BG194" s="120"/>
      <c r="BH194" s="120"/>
      <c r="BI194" s="120"/>
      <c r="BJ194" s="120"/>
      <c r="BK194" s="120"/>
      <c r="BL194" s="120"/>
      <c r="BM194" s="120"/>
      <c r="BN194" s="120"/>
      <c r="BO194" s="120"/>
      <c r="BP194" s="120"/>
      <c r="BQ194" s="120"/>
      <c r="BR194" s="120"/>
      <c r="BS194" s="120"/>
      <c r="BT194" s="120"/>
      <c r="BU194" s="120"/>
      <c r="BV194" s="120"/>
      <c r="BW194" s="120"/>
      <c r="BX194" s="120"/>
      <c r="BY194" s="120"/>
      <c r="BZ194" s="120"/>
      <c r="CA194" s="120"/>
      <c r="CB194" s="120"/>
      <c r="CC194" s="120"/>
      <c r="CD194" s="120"/>
      <c r="CE194" s="120"/>
      <c r="CF194" s="120"/>
      <c r="CG194" s="120"/>
      <c r="CH194" s="120"/>
      <c r="CJ194" s="46"/>
      <c r="CK194" s="46"/>
      <c r="CL194" s="46"/>
      <c r="CN194" s="46">
        <f t="shared" ca="1" si="61"/>
        <v>0</v>
      </c>
      <c r="CO194" s="46">
        <f t="shared" si="55"/>
        <v>0</v>
      </c>
      <c r="CP194" s="46"/>
      <c r="CQ194" s="46">
        <f t="shared" si="56"/>
        <v>0</v>
      </c>
      <c r="CR194" s="46"/>
      <c r="CS194" s="46">
        <f>IF(C194&lt;&gt;"",IF(VLOOKUP(C194,T_UO[#All],3,FALSE)="PTS",IF(ISBLANK(G194),1,0),IF(ISBLANK(G194),0,1)),0)</f>
        <v>0</v>
      </c>
      <c r="CT194" s="46">
        <f t="shared" si="62"/>
        <v>0</v>
      </c>
      <c r="CU194" s="46"/>
      <c r="CV194" s="46"/>
      <c r="CW194" s="46"/>
      <c r="CX194" s="46"/>
      <c r="CY194" s="46"/>
      <c r="CZ194" s="46"/>
      <c r="DA194" s="46"/>
      <c r="DB194" s="46">
        <f t="shared" si="63"/>
        <v>0</v>
      </c>
      <c r="DC194" s="46">
        <f t="shared" ca="1" si="57"/>
        <v>0</v>
      </c>
      <c r="DD194" s="46"/>
      <c r="DE194" s="46">
        <f t="shared" si="64"/>
        <v>0</v>
      </c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>
        <f t="array" ref="DS194">IF(MAX(IF($AI194:$CH194&lt;&gt;0,$AI$7:$CH$7))&gt;$S194,1,0)</f>
        <v>0</v>
      </c>
    </row>
    <row r="195" spans="1:123" x14ac:dyDescent="0.25">
      <c r="A195" s="78">
        <v>188</v>
      </c>
      <c r="B195" s="79" t="str">
        <f t="shared" si="58"/>
        <v>K_LE MUT_2023_188</v>
      </c>
      <c r="C195" s="2"/>
      <c r="D195" s="3"/>
      <c r="E195" s="3"/>
      <c r="F195" s="4"/>
      <c r="G195" s="4"/>
      <c r="H195" s="4"/>
      <c r="I195" s="3"/>
      <c r="J195" s="1"/>
      <c r="K195" s="7"/>
      <c r="L195" s="90"/>
      <c r="M195" s="5"/>
      <c r="N195" s="91"/>
      <c r="O195" s="92"/>
      <c r="P195" s="5"/>
      <c r="Q195" s="5"/>
      <c r="R195" s="8"/>
      <c r="S195" s="5"/>
      <c r="T195" s="93"/>
      <c r="U195" s="80"/>
      <c r="V195" s="82"/>
      <c r="W195" s="83"/>
      <c r="X195" s="84" t="str">
        <f t="shared" si="59"/>
        <v xml:space="preserve"> </v>
      </c>
      <c r="Y195" s="85" t="str">
        <f t="shared" si="52"/>
        <v/>
      </c>
      <c r="AA195" s="86" t="str">
        <f t="shared" ca="1" si="53"/>
        <v/>
      </c>
      <c r="AB195" s="121"/>
      <c r="AC195" s="87" t="str">
        <f t="shared" si="65"/>
        <v/>
      </c>
      <c r="AD195" s="88" t="str">
        <f t="shared" si="60"/>
        <v/>
      </c>
      <c r="AE195" s="89" t="str">
        <f>IF(C195&lt;&gt;"",IF(VLOOKUP(C195,T_UO[#All],3,FALSE)="J",AF195+AG195,VLOOKUP(C195,T_UO[#All],4,FALSE)*G195),"")</f>
        <v/>
      </c>
      <c r="AF195" s="89" t="str">
        <f t="shared" si="54"/>
        <v/>
      </c>
      <c r="AG195" s="6"/>
      <c r="AH195" s="81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  <c r="AY195" s="120"/>
      <c r="AZ195" s="120"/>
      <c r="BA195" s="120"/>
      <c r="BB195" s="120"/>
      <c r="BC195" s="120"/>
      <c r="BD195" s="120"/>
      <c r="BE195" s="120"/>
      <c r="BF195" s="120"/>
      <c r="BG195" s="120"/>
      <c r="BH195" s="120"/>
      <c r="BI195" s="120"/>
      <c r="BJ195" s="120"/>
      <c r="BK195" s="120"/>
      <c r="BL195" s="120"/>
      <c r="BM195" s="120"/>
      <c r="BN195" s="120"/>
      <c r="BO195" s="120"/>
      <c r="BP195" s="120"/>
      <c r="BQ195" s="120"/>
      <c r="BR195" s="120"/>
      <c r="BS195" s="120"/>
      <c r="BT195" s="120"/>
      <c r="BU195" s="120"/>
      <c r="BV195" s="120"/>
      <c r="BW195" s="120"/>
      <c r="BX195" s="120"/>
      <c r="BY195" s="120"/>
      <c r="BZ195" s="120"/>
      <c r="CA195" s="120"/>
      <c r="CB195" s="120"/>
      <c r="CC195" s="120"/>
      <c r="CD195" s="120"/>
      <c r="CE195" s="120"/>
      <c r="CF195" s="120"/>
      <c r="CG195" s="120"/>
      <c r="CH195" s="120"/>
      <c r="CJ195" s="46"/>
      <c r="CK195" s="46"/>
      <c r="CL195" s="46"/>
      <c r="CN195" s="46">
        <f t="shared" ca="1" si="61"/>
        <v>0</v>
      </c>
      <c r="CO195" s="46">
        <f t="shared" si="55"/>
        <v>0</v>
      </c>
      <c r="CP195" s="46"/>
      <c r="CQ195" s="46">
        <f t="shared" si="56"/>
        <v>0</v>
      </c>
      <c r="CR195" s="46"/>
      <c r="CS195" s="46">
        <f>IF(C195&lt;&gt;"",IF(VLOOKUP(C195,T_UO[#All],3,FALSE)="PTS",IF(ISBLANK(G195),1,0),IF(ISBLANK(G195),0,1)),0)</f>
        <v>0</v>
      </c>
      <c r="CT195" s="46">
        <f t="shared" si="62"/>
        <v>0</v>
      </c>
      <c r="CU195" s="46"/>
      <c r="CV195" s="46"/>
      <c r="CW195" s="46"/>
      <c r="CX195" s="46"/>
      <c r="CY195" s="46"/>
      <c r="CZ195" s="46"/>
      <c r="DA195" s="46"/>
      <c r="DB195" s="46">
        <f t="shared" si="63"/>
        <v>0</v>
      </c>
      <c r="DC195" s="46">
        <f t="shared" ca="1" si="57"/>
        <v>0</v>
      </c>
      <c r="DD195" s="46"/>
      <c r="DE195" s="46">
        <f t="shared" si="64"/>
        <v>0</v>
      </c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>
        <f t="array" ref="DS195">IF(MAX(IF($AI195:$CH195&lt;&gt;0,$AI$7:$CH$7))&gt;$S195,1,0)</f>
        <v>0</v>
      </c>
    </row>
    <row r="196" spans="1:123" x14ac:dyDescent="0.25">
      <c r="A196" s="78">
        <v>189</v>
      </c>
      <c r="B196" s="79" t="str">
        <f t="shared" si="58"/>
        <v>K_LE MUT_2023_189</v>
      </c>
      <c r="C196" s="2"/>
      <c r="D196" s="3"/>
      <c r="E196" s="3"/>
      <c r="F196" s="4"/>
      <c r="G196" s="4"/>
      <c r="H196" s="4"/>
      <c r="I196" s="3"/>
      <c r="J196" s="1"/>
      <c r="K196" s="7"/>
      <c r="L196" s="90"/>
      <c r="M196" s="5"/>
      <c r="N196" s="91"/>
      <c r="O196" s="92"/>
      <c r="P196" s="5"/>
      <c r="Q196" s="5"/>
      <c r="R196" s="8"/>
      <c r="S196" s="5"/>
      <c r="T196" s="93"/>
      <c r="U196" s="80"/>
      <c r="V196" s="82"/>
      <c r="W196" s="83"/>
      <c r="X196" s="84" t="str">
        <f t="shared" si="59"/>
        <v xml:space="preserve"> </v>
      </c>
      <c r="Y196" s="85" t="str">
        <f t="shared" si="52"/>
        <v/>
      </c>
      <c r="AA196" s="86" t="str">
        <f t="shared" ca="1" si="53"/>
        <v/>
      </c>
      <c r="AB196" s="121"/>
      <c r="AC196" s="87" t="str">
        <f t="shared" si="65"/>
        <v/>
      </c>
      <c r="AD196" s="88" t="str">
        <f t="shared" si="60"/>
        <v/>
      </c>
      <c r="AE196" s="89" t="str">
        <f>IF(C196&lt;&gt;"",IF(VLOOKUP(C196,T_UO[#All],3,FALSE)="J",AF196+AG196,VLOOKUP(C196,T_UO[#All],4,FALSE)*G196),"")</f>
        <v/>
      </c>
      <c r="AF196" s="89" t="str">
        <f t="shared" si="54"/>
        <v/>
      </c>
      <c r="AG196" s="6"/>
      <c r="AH196" s="81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  <c r="AY196" s="120"/>
      <c r="AZ196" s="120"/>
      <c r="BA196" s="120"/>
      <c r="BB196" s="120"/>
      <c r="BC196" s="120"/>
      <c r="BD196" s="120"/>
      <c r="BE196" s="120"/>
      <c r="BF196" s="120"/>
      <c r="BG196" s="120"/>
      <c r="BH196" s="120"/>
      <c r="BI196" s="120"/>
      <c r="BJ196" s="120"/>
      <c r="BK196" s="120"/>
      <c r="BL196" s="120"/>
      <c r="BM196" s="120"/>
      <c r="BN196" s="120"/>
      <c r="BO196" s="120"/>
      <c r="BP196" s="120"/>
      <c r="BQ196" s="120"/>
      <c r="BR196" s="120"/>
      <c r="BS196" s="120"/>
      <c r="BT196" s="120"/>
      <c r="BU196" s="120"/>
      <c r="BV196" s="120"/>
      <c r="BW196" s="120"/>
      <c r="BX196" s="120"/>
      <c r="BY196" s="120"/>
      <c r="BZ196" s="120"/>
      <c r="CA196" s="120"/>
      <c r="CB196" s="120"/>
      <c r="CC196" s="120"/>
      <c r="CD196" s="120"/>
      <c r="CE196" s="120"/>
      <c r="CF196" s="120"/>
      <c r="CG196" s="120"/>
      <c r="CH196" s="120"/>
      <c r="CJ196" s="46"/>
      <c r="CK196" s="46"/>
      <c r="CL196" s="46"/>
      <c r="CN196" s="46">
        <f t="shared" ca="1" si="61"/>
        <v>0</v>
      </c>
      <c r="CO196" s="46">
        <f t="shared" si="55"/>
        <v>0</v>
      </c>
      <c r="CP196" s="46"/>
      <c r="CQ196" s="46">
        <f t="shared" si="56"/>
        <v>0</v>
      </c>
      <c r="CR196" s="46"/>
      <c r="CS196" s="46">
        <f>IF(C196&lt;&gt;"",IF(VLOOKUP(C196,T_UO[#All],3,FALSE)="PTS",IF(ISBLANK(G196),1,0),IF(ISBLANK(G196),0,1)),0)</f>
        <v>0</v>
      </c>
      <c r="CT196" s="46">
        <f t="shared" si="62"/>
        <v>0</v>
      </c>
      <c r="CU196" s="46"/>
      <c r="CV196" s="46"/>
      <c r="CW196" s="46"/>
      <c r="CX196" s="46"/>
      <c r="CY196" s="46"/>
      <c r="CZ196" s="46"/>
      <c r="DA196" s="46"/>
      <c r="DB196" s="46">
        <f t="shared" si="63"/>
        <v>0</v>
      </c>
      <c r="DC196" s="46">
        <f t="shared" ca="1" si="57"/>
        <v>0</v>
      </c>
      <c r="DD196" s="46"/>
      <c r="DE196" s="46">
        <f t="shared" si="64"/>
        <v>0</v>
      </c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>
        <f t="array" ref="DS196">IF(MAX(IF($AI196:$CH196&lt;&gt;0,$AI$7:$CH$7))&gt;$S196,1,0)</f>
        <v>0</v>
      </c>
    </row>
    <row r="197" spans="1:123" x14ac:dyDescent="0.25">
      <c r="A197" s="78">
        <v>190</v>
      </c>
      <c r="B197" s="79" t="str">
        <f t="shared" si="58"/>
        <v>K_LE MUT_2023_190</v>
      </c>
      <c r="C197" s="2"/>
      <c r="D197" s="3"/>
      <c r="E197" s="3"/>
      <c r="F197" s="4"/>
      <c r="G197" s="4"/>
      <c r="H197" s="4"/>
      <c r="I197" s="3"/>
      <c r="J197" s="1"/>
      <c r="K197" s="7"/>
      <c r="L197" s="90"/>
      <c r="M197" s="5"/>
      <c r="N197" s="91"/>
      <c r="O197" s="92"/>
      <c r="P197" s="5"/>
      <c r="Q197" s="5"/>
      <c r="R197" s="8"/>
      <c r="S197" s="5"/>
      <c r="T197" s="93"/>
      <c r="U197" s="80"/>
      <c r="V197" s="82"/>
      <c r="W197" s="83"/>
      <c r="X197" s="84" t="str">
        <f t="shared" si="59"/>
        <v xml:space="preserve"> </v>
      </c>
      <c r="Y197" s="85" t="str">
        <f t="shared" si="52"/>
        <v/>
      </c>
      <c r="AA197" s="86" t="str">
        <f t="shared" ca="1" si="53"/>
        <v/>
      </c>
      <c r="AB197" s="121"/>
      <c r="AC197" s="87" t="str">
        <f t="shared" si="65"/>
        <v/>
      </c>
      <c r="AD197" s="88" t="str">
        <f t="shared" si="60"/>
        <v/>
      </c>
      <c r="AE197" s="89" t="str">
        <f>IF(C197&lt;&gt;"",IF(VLOOKUP(C197,T_UO[#All],3,FALSE)="J",AF197+AG197,VLOOKUP(C197,T_UO[#All],4,FALSE)*G197),"")</f>
        <v/>
      </c>
      <c r="AF197" s="89" t="str">
        <f t="shared" si="54"/>
        <v/>
      </c>
      <c r="AG197" s="6"/>
      <c r="AH197" s="81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0"/>
      <c r="BD197" s="120"/>
      <c r="BE197" s="120"/>
      <c r="BF197" s="120"/>
      <c r="BG197" s="120"/>
      <c r="BH197" s="120"/>
      <c r="BI197" s="120"/>
      <c r="BJ197" s="120"/>
      <c r="BK197" s="120"/>
      <c r="BL197" s="120"/>
      <c r="BM197" s="120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J197" s="46"/>
      <c r="CK197" s="46"/>
      <c r="CL197" s="46"/>
      <c r="CN197" s="46">
        <f t="shared" ca="1" si="61"/>
        <v>0</v>
      </c>
      <c r="CO197" s="46">
        <f t="shared" si="55"/>
        <v>0</v>
      </c>
      <c r="CP197" s="46"/>
      <c r="CQ197" s="46">
        <f t="shared" si="56"/>
        <v>0</v>
      </c>
      <c r="CR197" s="46"/>
      <c r="CS197" s="46">
        <f>IF(C197&lt;&gt;"",IF(VLOOKUP(C197,T_UO[#All],3,FALSE)="PTS",IF(ISBLANK(G197),1,0),IF(ISBLANK(G197),0,1)),0)</f>
        <v>0</v>
      </c>
      <c r="CT197" s="46">
        <f t="shared" si="62"/>
        <v>0</v>
      </c>
      <c r="CU197" s="46"/>
      <c r="CV197" s="46"/>
      <c r="CW197" s="46"/>
      <c r="CX197" s="46"/>
      <c r="CY197" s="46"/>
      <c r="CZ197" s="46"/>
      <c r="DA197" s="46"/>
      <c r="DB197" s="46">
        <f t="shared" si="63"/>
        <v>0</v>
      </c>
      <c r="DC197" s="46">
        <f t="shared" ca="1" si="57"/>
        <v>0</v>
      </c>
      <c r="DD197" s="46"/>
      <c r="DE197" s="46">
        <f t="shared" si="64"/>
        <v>0</v>
      </c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>
        <f t="array" ref="DS197">IF(MAX(IF($AI197:$CH197&lt;&gt;0,$AI$7:$CH$7))&gt;$S197,1,0)</f>
        <v>0</v>
      </c>
    </row>
    <row r="198" spans="1:123" x14ac:dyDescent="0.25">
      <c r="A198" s="78">
        <v>191</v>
      </c>
      <c r="B198" s="79" t="str">
        <f t="shared" si="58"/>
        <v>K_LE MUT_2023_191</v>
      </c>
      <c r="C198" s="2"/>
      <c r="D198" s="3"/>
      <c r="E198" s="3"/>
      <c r="F198" s="4"/>
      <c r="G198" s="4"/>
      <c r="H198" s="4"/>
      <c r="I198" s="3"/>
      <c r="J198" s="1"/>
      <c r="K198" s="7"/>
      <c r="L198" s="90"/>
      <c r="M198" s="5"/>
      <c r="N198" s="91"/>
      <c r="O198" s="92"/>
      <c r="P198" s="5"/>
      <c r="Q198" s="5"/>
      <c r="R198" s="8"/>
      <c r="S198" s="5"/>
      <c r="T198" s="93"/>
      <c r="U198" s="80"/>
      <c r="V198" s="82"/>
      <c r="W198" s="83"/>
      <c r="X198" s="84" t="str">
        <f t="shared" si="59"/>
        <v xml:space="preserve"> </v>
      </c>
      <c r="Y198" s="85" t="str">
        <f t="shared" si="52"/>
        <v/>
      </c>
      <c r="AA198" s="86" t="str">
        <f t="shared" ca="1" si="53"/>
        <v/>
      </c>
      <c r="AB198" s="121"/>
      <c r="AC198" s="87" t="str">
        <f t="shared" si="65"/>
        <v/>
      </c>
      <c r="AD198" s="88" t="str">
        <f t="shared" si="60"/>
        <v/>
      </c>
      <c r="AE198" s="89" t="str">
        <f>IF(C198&lt;&gt;"",IF(VLOOKUP(C198,T_UO[#All],3,FALSE)="J",AF198+AG198,VLOOKUP(C198,T_UO[#All],4,FALSE)*G198),"")</f>
        <v/>
      </c>
      <c r="AF198" s="89" t="str">
        <f t="shared" si="54"/>
        <v/>
      </c>
      <c r="AG198" s="6"/>
      <c r="AH198" s="81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0"/>
      <c r="BJ198" s="120"/>
      <c r="BK198" s="120"/>
      <c r="BL198" s="120"/>
      <c r="BM198" s="120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  <c r="BX198" s="120"/>
      <c r="BY198" s="120"/>
      <c r="BZ198" s="120"/>
      <c r="CA198" s="120"/>
      <c r="CB198" s="120"/>
      <c r="CC198" s="120"/>
      <c r="CD198" s="120"/>
      <c r="CE198" s="120"/>
      <c r="CF198" s="120"/>
      <c r="CG198" s="120"/>
      <c r="CH198" s="120"/>
      <c r="CJ198" s="46"/>
      <c r="CK198" s="46"/>
      <c r="CL198" s="46"/>
      <c r="CN198" s="46">
        <f t="shared" ca="1" si="61"/>
        <v>0</v>
      </c>
      <c r="CO198" s="46">
        <f t="shared" si="55"/>
        <v>0</v>
      </c>
      <c r="CP198" s="46"/>
      <c r="CQ198" s="46">
        <f t="shared" si="56"/>
        <v>0</v>
      </c>
      <c r="CR198" s="46"/>
      <c r="CS198" s="46">
        <f>IF(C198&lt;&gt;"",IF(VLOOKUP(C198,T_UO[#All],3,FALSE)="PTS",IF(ISBLANK(G198),1,0),IF(ISBLANK(G198),0,1)),0)</f>
        <v>0</v>
      </c>
      <c r="CT198" s="46">
        <f t="shared" si="62"/>
        <v>0</v>
      </c>
      <c r="CU198" s="46"/>
      <c r="CV198" s="46"/>
      <c r="CW198" s="46"/>
      <c r="CX198" s="46"/>
      <c r="CY198" s="46"/>
      <c r="CZ198" s="46"/>
      <c r="DA198" s="46"/>
      <c r="DB198" s="46">
        <f t="shared" si="63"/>
        <v>0</v>
      </c>
      <c r="DC198" s="46">
        <f t="shared" ca="1" si="57"/>
        <v>0</v>
      </c>
      <c r="DD198" s="46"/>
      <c r="DE198" s="46">
        <f t="shared" si="64"/>
        <v>0</v>
      </c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>
        <f t="array" ref="DS198">IF(MAX(IF($AI198:$CH198&lt;&gt;0,$AI$7:$CH$7))&gt;$S198,1,0)</f>
        <v>0</v>
      </c>
    </row>
    <row r="199" spans="1:123" x14ac:dyDescent="0.25">
      <c r="A199" s="78">
        <v>192</v>
      </c>
      <c r="B199" s="79" t="str">
        <f t="shared" si="58"/>
        <v>K_LE MUT_2023_192</v>
      </c>
      <c r="C199" s="2"/>
      <c r="D199" s="3"/>
      <c r="E199" s="3"/>
      <c r="F199" s="4"/>
      <c r="G199" s="4"/>
      <c r="H199" s="4"/>
      <c r="I199" s="3"/>
      <c r="J199" s="1"/>
      <c r="K199" s="7"/>
      <c r="L199" s="90"/>
      <c r="M199" s="5"/>
      <c r="N199" s="91"/>
      <c r="O199" s="92"/>
      <c r="P199" s="5"/>
      <c r="Q199" s="5"/>
      <c r="R199" s="8"/>
      <c r="S199" s="5"/>
      <c r="T199" s="93"/>
      <c r="U199" s="80"/>
      <c r="V199" s="82"/>
      <c r="W199" s="83"/>
      <c r="X199" s="84" t="str">
        <f t="shared" si="59"/>
        <v xml:space="preserve"> </v>
      </c>
      <c r="Y199" s="85" t="str">
        <f t="shared" si="52"/>
        <v/>
      </c>
      <c r="AA199" s="86" t="str">
        <f t="shared" ca="1" si="53"/>
        <v/>
      </c>
      <c r="AB199" s="121"/>
      <c r="AC199" s="87" t="str">
        <f t="shared" si="65"/>
        <v/>
      </c>
      <c r="AD199" s="88" t="str">
        <f t="shared" si="60"/>
        <v/>
      </c>
      <c r="AE199" s="89" t="str">
        <f>IF(C199&lt;&gt;"",IF(VLOOKUP(C199,T_UO[#All],3,FALSE)="J",AF199+AG199,VLOOKUP(C199,T_UO[#All],4,FALSE)*G199),"")</f>
        <v/>
      </c>
      <c r="AF199" s="89" t="str">
        <f t="shared" si="54"/>
        <v/>
      </c>
      <c r="AG199" s="6"/>
      <c r="AH199" s="81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0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  <c r="CB199" s="120"/>
      <c r="CC199" s="120"/>
      <c r="CD199" s="120"/>
      <c r="CE199" s="120"/>
      <c r="CF199" s="120"/>
      <c r="CG199" s="120"/>
      <c r="CH199" s="120"/>
      <c r="CJ199" s="46"/>
      <c r="CK199" s="46"/>
      <c r="CL199" s="46"/>
      <c r="CN199" s="46">
        <f t="shared" ca="1" si="61"/>
        <v>0</v>
      </c>
      <c r="CO199" s="46">
        <f t="shared" si="55"/>
        <v>0</v>
      </c>
      <c r="CP199" s="46"/>
      <c r="CQ199" s="46">
        <f t="shared" si="56"/>
        <v>0</v>
      </c>
      <c r="CR199" s="46"/>
      <c r="CS199" s="46">
        <f>IF(C199&lt;&gt;"",IF(VLOOKUP(C199,T_UO[#All],3,FALSE)="PTS",IF(ISBLANK(G199),1,0),IF(ISBLANK(G199),0,1)),0)</f>
        <v>0</v>
      </c>
      <c r="CT199" s="46">
        <f t="shared" si="62"/>
        <v>0</v>
      </c>
      <c r="CU199" s="46"/>
      <c r="CV199" s="46"/>
      <c r="CW199" s="46"/>
      <c r="CX199" s="46"/>
      <c r="CY199" s="46"/>
      <c r="CZ199" s="46"/>
      <c r="DA199" s="46"/>
      <c r="DB199" s="46">
        <f t="shared" si="63"/>
        <v>0</v>
      </c>
      <c r="DC199" s="46">
        <f t="shared" ca="1" si="57"/>
        <v>0</v>
      </c>
      <c r="DD199" s="46"/>
      <c r="DE199" s="46">
        <f t="shared" si="64"/>
        <v>0</v>
      </c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>
        <f t="array" ref="DS199">IF(MAX(IF($AI199:$CH199&lt;&gt;0,$AI$7:$CH$7))&gt;$S199,1,0)</f>
        <v>0</v>
      </c>
    </row>
    <row r="200" spans="1:123" x14ac:dyDescent="0.25">
      <c r="A200" s="78">
        <v>193</v>
      </c>
      <c r="B200" s="79" t="str">
        <f t="shared" si="58"/>
        <v>K_LE MUT_2023_193</v>
      </c>
      <c r="C200" s="2"/>
      <c r="D200" s="3"/>
      <c r="E200" s="3"/>
      <c r="F200" s="4"/>
      <c r="G200" s="4"/>
      <c r="H200" s="4"/>
      <c r="I200" s="3"/>
      <c r="J200" s="1"/>
      <c r="K200" s="7"/>
      <c r="L200" s="90"/>
      <c r="M200" s="5"/>
      <c r="N200" s="91"/>
      <c r="O200" s="92"/>
      <c r="P200" s="5"/>
      <c r="Q200" s="5"/>
      <c r="R200" s="8"/>
      <c r="S200" s="5"/>
      <c r="T200" s="93"/>
      <c r="U200" s="80"/>
      <c r="V200" s="82"/>
      <c r="W200" s="83"/>
      <c r="X200" s="84" t="str">
        <f t="shared" si="59"/>
        <v xml:space="preserve"> </v>
      </c>
      <c r="Y200" s="85" t="str">
        <f t="shared" si="52"/>
        <v/>
      </c>
      <c r="AA200" s="86" t="str">
        <f t="shared" ca="1" si="53"/>
        <v/>
      </c>
      <c r="AB200" s="121"/>
      <c r="AC200" s="87" t="str">
        <f t="shared" si="65"/>
        <v/>
      </c>
      <c r="AD200" s="88" t="str">
        <f t="shared" si="60"/>
        <v/>
      </c>
      <c r="AE200" s="89" t="str">
        <f>IF(C200&lt;&gt;"",IF(VLOOKUP(C200,T_UO[#All],3,FALSE)="J",AF200+AG200,VLOOKUP(C200,T_UO[#All],4,FALSE)*G200),"")</f>
        <v/>
      </c>
      <c r="AF200" s="89" t="str">
        <f t="shared" si="54"/>
        <v/>
      </c>
      <c r="AG200" s="6"/>
      <c r="AH200" s="81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0"/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  <c r="BZ200" s="120"/>
      <c r="CA200" s="120"/>
      <c r="CB200" s="120"/>
      <c r="CC200" s="120"/>
      <c r="CD200" s="120"/>
      <c r="CE200" s="120"/>
      <c r="CF200" s="120"/>
      <c r="CG200" s="120"/>
      <c r="CH200" s="120"/>
      <c r="CJ200" s="46"/>
      <c r="CK200" s="46"/>
      <c r="CL200" s="46"/>
      <c r="CN200" s="46">
        <f t="shared" ca="1" si="61"/>
        <v>0</v>
      </c>
      <c r="CO200" s="46">
        <f t="shared" si="55"/>
        <v>0</v>
      </c>
      <c r="CP200" s="46"/>
      <c r="CQ200" s="46">
        <f t="shared" si="56"/>
        <v>0</v>
      </c>
      <c r="CR200" s="46"/>
      <c r="CS200" s="46">
        <f>IF(C200&lt;&gt;"",IF(VLOOKUP(C200,T_UO[#All],3,FALSE)="PTS",IF(ISBLANK(G200),1,0),IF(ISBLANK(G200),0,1)),0)</f>
        <v>0</v>
      </c>
      <c r="CT200" s="46">
        <f t="shared" si="62"/>
        <v>0</v>
      </c>
      <c r="CU200" s="46"/>
      <c r="CV200" s="46"/>
      <c r="CW200" s="46"/>
      <c r="CX200" s="46"/>
      <c r="CY200" s="46"/>
      <c r="CZ200" s="46"/>
      <c r="DA200" s="46"/>
      <c r="DB200" s="46">
        <f t="shared" si="63"/>
        <v>0</v>
      </c>
      <c r="DC200" s="46">
        <f t="shared" ca="1" si="57"/>
        <v>0</v>
      </c>
      <c r="DD200" s="46"/>
      <c r="DE200" s="46">
        <f t="shared" si="64"/>
        <v>0</v>
      </c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>
        <f t="array" ref="DS200">IF(MAX(IF($AI200:$CH200&lt;&gt;0,$AI$7:$CH$7))&gt;$S200,1,0)</f>
        <v>0</v>
      </c>
    </row>
    <row r="201" spans="1:123" x14ac:dyDescent="0.25">
      <c r="A201" s="78">
        <v>194</v>
      </c>
      <c r="B201" s="79" t="str">
        <f t="shared" si="58"/>
        <v>K_LE MUT_2023_194</v>
      </c>
      <c r="C201" s="2"/>
      <c r="D201" s="3"/>
      <c r="E201" s="3"/>
      <c r="F201" s="4"/>
      <c r="G201" s="4"/>
      <c r="H201" s="4"/>
      <c r="I201" s="3"/>
      <c r="J201" s="1"/>
      <c r="K201" s="7"/>
      <c r="L201" s="90"/>
      <c r="M201" s="5"/>
      <c r="N201" s="91"/>
      <c r="O201" s="92"/>
      <c r="P201" s="5"/>
      <c r="Q201" s="5"/>
      <c r="R201" s="8"/>
      <c r="S201" s="5"/>
      <c r="T201" s="93"/>
      <c r="U201" s="80"/>
      <c r="V201" s="82"/>
      <c r="W201" s="83"/>
      <c r="X201" s="84" t="str">
        <f t="shared" si="59"/>
        <v xml:space="preserve"> </v>
      </c>
      <c r="Y201" s="85" t="str">
        <f t="shared" si="52"/>
        <v/>
      </c>
      <c r="AA201" s="86" t="str">
        <f t="shared" ca="1" si="53"/>
        <v/>
      </c>
      <c r="AB201" s="121"/>
      <c r="AC201" s="87" t="str">
        <f t="shared" si="65"/>
        <v/>
      </c>
      <c r="AD201" s="88" t="str">
        <f t="shared" si="60"/>
        <v/>
      </c>
      <c r="AE201" s="89" t="str">
        <f>IF(C201&lt;&gt;"",IF(VLOOKUP(C201,T_UO[#All],3,FALSE)="J",AF201+AG201,VLOOKUP(C201,T_UO[#All],4,FALSE)*G201),"")</f>
        <v/>
      </c>
      <c r="AF201" s="89" t="str">
        <f t="shared" si="54"/>
        <v/>
      </c>
      <c r="AG201" s="6"/>
      <c r="AH201" s="81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0"/>
      <c r="BJ201" s="120"/>
      <c r="BK201" s="120"/>
      <c r="BL201" s="120"/>
      <c r="BM201" s="120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  <c r="BX201" s="120"/>
      <c r="BY201" s="120"/>
      <c r="BZ201" s="120"/>
      <c r="CA201" s="120"/>
      <c r="CB201" s="120"/>
      <c r="CC201" s="120"/>
      <c r="CD201" s="120"/>
      <c r="CE201" s="120"/>
      <c r="CF201" s="120"/>
      <c r="CG201" s="120"/>
      <c r="CH201" s="120"/>
      <c r="CJ201" s="46"/>
      <c r="CK201" s="46"/>
      <c r="CL201" s="46"/>
      <c r="CN201" s="46">
        <f t="shared" ca="1" si="61"/>
        <v>0</v>
      </c>
      <c r="CO201" s="46">
        <f t="shared" si="55"/>
        <v>0</v>
      </c>
      <c r="CP201" s="46"/>
      <c r="CQ201" s="46">
        <f t="shared" si="56"/>
        <v>0</v>
      </c>
      <c r="CR201" s="46"/>
      <c r="CS201" s="46">
        <f>IF(C201&lt;&gt;"",IF(VLOOKUP(C201,T_UO[#All],3,FALSE)="PTS",IF(ISBLANK(G201),1,0),IF(ISBLANK(G201),0,1)),0)</f>
        <v>0</v>
      </c>
      <c r="CT201" s="46">
        <f t="shared" si="62"/>
        <v>0</v>
      </c>
      <c r="CU201" s="46"/>
      <c r="CV201" s="46"/>
      <c r="CW201" s="46"/>
      <c r="CX201" s="46"/>
      <c r="CY201" s="46"/>
      <c r="CZ201" s="46"/>
      <c r="DA201" s="46"/>
      <c r="DB201" s="46">
        <f t="shared" si="63"/>
        <v>0</v>
      </c>
      <c r="DC201" s="46">
        <f t="shared" ca="1" si="57"/>
        <v>0</v>
      </c>
      <c r="DD201" s="46"/>
      <c r="DE201" s="46">
        <f t="shared" si="64"/>
        <v>0</v>
      </c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>
        <f t="array" ref="DS201">IF(MAX(IF($AI201:$CH201&lt;&gt;0,$AI$7:$CH$7))&gt;$S201,1,0)</f>
        <v>0</v>
      </c>
    </row>
    <row r="202" spans="1:123" x14ac:dyDescent="0.25">
      <c r="A202" s="78">
        <v>195</v>
      </c>
      <c r="B202" s="79" t="str">
        <f t="shared" si="58"/>
        <v>K_LE MUT_2023_195</v>
      </c>
      <c r="C202" s="2"/>
      <c r="D202" s="3"/>
      <c r="E202" s="3"/>
      <c r="F202" s="4"/>
      <c r="G202" s="4"/>
      <c r="H202" s="4"/>
      <c r="I202" s="3"/>
      <c r="J202" s="1"/>
      <c r="K202" s="7"/>
      <c r="L202" s="90"/>
      <c r="M202" s="5"/>
      <c r="N202" s="91"/>
      <c r="O202" s="92"/>
      <c r="P202" s="5"/>
      <c r="Q202" s="5"/>
      <c r="R202" s="8"/>
      <c r="S202" s="5"/>
      <c r="T202" s="93"/>
      <c r="U202" s="80"/>
      <c r="V202" s="82"/>
      <c r="W202" s="83"/>
      <c r="X202" s="84" t="str">
        <f t="shared" si="59"/>
        <v xml:space="preserve"> </v>
      </c>
      <c r="Y202" s="85" t="str">
        <f t="shared" si="52"/>
        <v/>
      </c>
      <c r="AA202" s="86" t="str">
        <f t="shared" ca="1" si="53"/>
        <v/>
      </c>
      <c r="AB202" s="121"/>
      <c r="AC202" s="87" t="str">
        <f t="shared" si="65"/>
        <v/>
      </c>
      <c r="AD202" s="88" t="str">
        <f t="shared" si="60"/>
        <v/>
      </c>
      <c r="AE202" s="89" t="str">
        <f>IF(C202&lt;&gt;"",IF(VLOOKUP(C202,T_UO[#All],3,FALSE)="J",AF202+AG202,VLOOKUP(C202,T_UO[#All],4,FALSE)*G202),"")</f>
        <v/>
      </c>
      <c r="AF202" s="89" t="str">
        <f t="shared" si="54"/>
        <v/>
      </c>
      <c r="AG202" s="6"/>
      <c r="AH202" s="81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0"/>
      <c r="BJ202" s="120"/>
      <c r="BK202" s="120"/>
      <c r="BL202" s="120"/>
      <c r="BM202" s="120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  <c r="BX202" s="120"/>
      <c r="BY202" s="120"/>
      <c r="BZ202" s="120"/>
      <c r="CA202" s="120"/>
      <c r="CB202" s="120"/>
      <c r="CC202" s="120"/>
      <c r="CD202" s="120"/>
      <c r="CE202" s="120"/>
      <c r="CF202" s="120"/>
      <c r="CG202" s="120"/>
      <c r="CH202" s="120"/>
      <c r="CJ202" s="46"/>
      <c r="CK202" s="46"/>
      <c r="CL202" s="46"/>
      <c r="CN202" s="46">
        <f t="shared" ca="1" si="61"/>
        <v>0</v>
      </c>
      <c r="CO202" s="46">
        <f t="shared" si="55"/>
        <v>0</v>
      </c>
      <c r="CP202" s="46"/>
      <c r="CQ202" s="46">
        <f t="shared" si="56"/>
        <v>0</v>
      </c>
      <c r="CR202" s="46"/>
      <c r="CS202" s="46">
        <f>IF(C202&lt;&gt;"",IF(VLOOKUP(C202,T_UO[#All],3,FALSE)="PTS",IF(ISBLANK(G202),1,0),IF(ISBLANK(G202),0,1)),0)</f>
        <v>0</v>
      </c>
      <c r="CT202" s="46">
        <f t="shared" si="62"/>
        <v>0</v>
      </c>
      <c r="CU202" s="46"/>
      <c r="CV202" s="46"/>
      <c r="CW202" s="46"/>
      <c r="CX202" s="46"/>
      <c r="CY202" s="46"/>
      <c r="CZ202" s="46"/>
      <c r="DA202" s="46"/>
      <c r="DB202" s="46">
        <f t="shared" si="63"/>
        <v>0</v>
      </c>
      <c r="DC202" s="46">
        <f t="shared" ca="1" si="57"/>
        <v>0</v>
      </c>
      <c r="DD202" s="46"/>
      <c r="DE202" s="46">
        <f t="shared" si="64"/>
        <v>0</v>
      </c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>
        <f t="array" ref="DS202">IF(MAX(IF($AI202:$CH202&lt;&gt;0,$AI$7:$CH$7))&gt;$S202,1,0)</f>
        <v>0</v>
      </c>
    </row>
    <row r="203" spans="1:123" x14ac:dyDescent="0.25">
      <c r="A203" s="78">
        <v>196</v>
      </c>
      <c r="B203" s="79" t="str">
        <f t="shared" si="58"/>
        <v>K_LE MUT_2023_196</v>
      </c>
      <c r="C203" s="2"/>
      <c r="D203" s="3"/>
      <c r="E203" s="3"/>
      <c r="F203" s="4"/>
      <c r="G203" s="4"/>
      <c r="H203" s="4"/>
      <c r="I203" s="3"/>
      <c r="J203" s="1"/>
      <c r="K203" s="7"/>
      <c r="L203" s="90"/>
      <c r="M203" s="5"/>
      <c r="N203" s="91"/>
      <c r="O203" s="92"/>
      <c r="P203" s="5"/>
      <c r="Q203" s="5"/>
      <c r="R203" s="8"/>
      <c r="S203" s="5"/>
      <c r="T203" s="93"/>
      <c r="U203" s="80"/>
      <c r="V203" s="82"/>
      <c r="W203" s="83"/>
      <c r="X203" s="84" t="str">
        <f t="shared" si="59"/>
        <v xml:space="preserve"> </v>
      </c>
      <c r="Y203" s="85" t="str">
        <f t="shared" si="52"/>
        <v/>
      </c>
      <c r="AA203" s="86" t="str">
        <f t="shared" ca="1" si="53"/>
        <v/>
      </c>
      <c r="AB203" s="121"/>
      <c r="AC203" s="87" t="str">
        <f t="shared" si="65"/>
        <v/>
      </c>
      <c r="AD203" s="88" t="str">
        <f t="shared" si="60"/>
        <v/>
      </c>
      <c r="AE203" s="89" t="str">
        <f>IF(C203&lt;&gt;"",IF(VLOOKUP(C203,T_UO[#All],3,FALSE)="J",AF203+AG203,VLOOKUP(C203,T_UO[#All],4,FALSE)*G203),"")</f>
        <v/>
      </c>
      <c r="AF203" s="89" t="str">
        <f t="shared" si="54"/>
        <v/>
      </c>
      <c r="AG203" s="6"/>
      <c r="AH203" s="81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0"/>
      <c r="BI203" s="120"/>
      <c r="BJ203" s="120"/>
      <c r="BK203" s="120"/>
      <c r="BL203" s="120"/>
      <c r="BM203" s="120"/>
      <c r="BN203" s="120"/>
      <c r="BO203" s="120"/>
      <c r="BP203" s="120"/>
      <c r="BQ203" s="120"/>
      <c r="BR203" s="120"/>
      <c r="BS203" s="120"/>
      <c r="BT203" s="120"/>
      <c r="BU203" s="120"/>
      <c r="BV203" s="120"/>
      <c r="BW203" s="120"/>
      <c r="BX203" s="120"/>
      <c r="BY203" s="120"/>
      <c r="BZ203" s="120"/>
      <c r="CA203" s="120"/>
      <c r="CB203" s="120"/>
      <c r="CC203" s="120"/>
      <c r="CD203" s="120"/>
      <c r="CE203" s="120"/>
      <c r="CF203" s="120"/>
      <c r="CG203" s="120"/>
      <c r="CH203" s="120"/>
      <c r="CJ203" s="46"/>
      <c r="CK203" s="46"/>
      <c r="CL203" s="46"/>
      <c r="CN203" s="46">
        <f t="shared" ca="1" si="61"/>
        <v>0</v>
      </c>
      <c r="CO203" s="46">
        <f t="shared" si="55"/>
        <v>0</v>
      </c>
      <c r="CP203" s="46"/>
      <c r="CQ203" s="46">
        <f t="shared" si="56"/>
        <v>0</v>
      </c>
      <c r="CR203" s="46"/>
      <c r="CS203" s="46">
        <f>IF(C203&lt;&gt;"",IF(VLOOKUP(C203,T_UO[#All],3,FALSE)="PTS",IF(ISBLANK(G203),1,0),IF(ISBLANK(G203),0,1)),0)</f>
        <v>0</v>
      </c>
      <c r="CT203" s="46">
        <f t="shared" si="62"/>
        <v>0</v>
      </c>
      <c r="CU203" s="46"/>
      <c r="CV203" s="46"/>
      <c r="CW203" s="46"/>
      <c r="CX203" s="46"/>
      <c r="CY203" s="46"/>
      <c r="CZ203" s="46"/>
      <c r="DA203" s="46"/>
      <c r="DB203" s="46">
        <f t="shared" si="63"/>
        <v>0</v>
      </c>
      <c r="DC203" s="46">
        <f t="shared" ca="1" si="57"/>
        <v>0</v>
      </c>
      <c r="DD203" s="46"/>
      <c r="DE203" s="46">
        <f t="shared" si="64"/>
        <v>0</v>
      </c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>
        <f t="array" ref="DS203">IF(MAX(IF($AI203:$CH203&lt;&gt;0,$AI$7:$CH$7))&gt;$S203,1,0)</f>
        <v>0</v>
      </c>
    </row>
    <row r="204" spans="1:123" x14ac:dyDescent="0.25">
      <c r="A204" s="78">
        <v>197</v>
      </c>
      <c r="B204" s="79" t="str">
        <f t="shared" si="58"/>
        <v>K_LE MUT_2023_197</v>
      </c>
      <c r="C204" s="2"/>
      <c r="D204" s="3"/>
      <c r="E204" s="3"/>
      <c r="F204" s="4"/>
      <c r="G204" s="4"/>
      <c r="H204" s="4"/>
      <c r="I204" s="3"/>
      <c r="J204" s="1"/>
      <c r="K204" s="7"/>
      <c r="L204" s="90"/>
      <c r="M204" s="5"/>
      <c r="N204" s="91"/>
      <c r="O204" s="92"/>
      <c r="P204" s="5"/>
      <c r="Q204" s="5"/>
      <c r="R204" s="8"/>
      <c r="S204" s="5"/>
      <c r="T204" s="93"/>
      <c r="U204" s="80"/>
      <c r="V204" s="82"/>
      <c r="W204" s="83"/>
      <c r="X204" s="84" t="str">
        <f t="shared" si="59"/>
        <v xml:space="preserve"> </v>
      </c>
      <c r="Y204" s="85" t="str">
        <f t="shared" ref="Y204:Y267" si="66">IF(P204="?","A planifier",IF(P204&lt;&gt;0,IF(OR(AA204&lt;=0,AA204="OK"),IF(OR(X204="Livré",X204="Soldé"),IF(ISBLANK(Q204),IF(S204&lt;=P204,"A l'heure","En retard"),IF(S204&lt;=Q204,"A l'heure","En retard")),"En cours"),"Non livré"),""))</f>
        <v/>
      </c>
      <c r="AA204" s="86" t="str">
        <f t="shared" ref="AA204:AA267" ca="1" si="67">IF(C204&lt;&gt;"",IF(P204="","A planifier",IF(X204="Annulé","Annulé",IF(ISBLANK($S204),-NETWORKDAYS(TODAY(),IF(ISBLANK(Q204),P204,Q204),N_Ferie),"OK"))),"")</f>
        <v/>
      </c>
      <c r="AB204" s="121"/>
      <c r="AC204" s="87" t="str">
        <f t="shared" si="65"/>
        <v/>
      </c>
      <c r="AD204" s="88" t="str">
        <f t="shared" si="60"/>
        <v/>
      </c>
      <c r="AE204" s="89" t="str">
        <f>IF(C204&lt;&gt;"",IF(VLOOKUP(C204,T_UO[#All],3,FALSE)="J",AF204+AG204,VLOOKUP(C204,T_UO[#All],4,FALSE)*G204),"")</f>
        <v/>
      </c>
      <c r="AF204" s="89" t="str">
        <f t="shared" ref="AF204:AF267" si="68">IF(AND(C204&lt;&gt;"",C204&lt;&gt;"CR hebdo"),SUM(AH204:CH204),"")</f>
        <v/>
      </c>
      <c r="AG204" s="6"/>
      <c r="AH204" s="81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0"/>
      <c r="BJ204" s="120"/>
      <c r="BK204" s="120"/>
      <c r="BL204" s="120"/>
      <c r="BM204" s="120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J204" s="46"/>
      <c r="CK204" s="46"/>
      <c r="CL204" s="46"/>
      <c r="CN204" s="46">
        <f t="shared" ca="1" si="61"/>
        <v>0</v>
      </c>
      <c r="CO204" s="46">
        <f t="shared" ref="CO204:CO267" si="69">IF(C204&lt;&gt;"",0,IF(ABS(COUNTA(D204:W204,AG204,AI204:CH204))&gt;0,1,0))</f>
        <v>0</v>
      </c>
      <c r="CP204" s="46"/>
      <c r="CQ204" s="46">
        <f t="shared" ref="CQ204:CQ267" si="70">IF(C204&lt;&gt;"",ABS(COUNTA(E204)-1),0)</f>
        <v>0</v>
      </c>
      <c r="CR204" s="46"/>
      <c r="CS204" s="46">
        <f>IF(C204&lt;&gt;"",IF(VLOOKUP(C204,T_UO[#All],3,FALSE)="PTS",IF(ISBLANK(G204),1,0),IF(ISBLANK(G204),0,1)),0)</f>
        <v>0</v>
      </c>
      <c r="CT204" s="46">
        <f t="shared" si="62"/>
        <v>0</v>
      </c>
      <c r="CU204" s="46"/>
      <c r="CV204" s="46"/>
      <c r="CW204" s="46"/>
      <c r="CX204" s="46"/>
      <c r="CY204" s="46"/>
      <c r="CZ204" s="46"/>
      <c r="DA204" s="46"/>
      <c r="DB204" s="46">
        <f t="shared" si="63"/>
        <v>0</v>
      </c>
      <c r="DC204" s="46">
        <f t="shared" ref="DC204:DC267" ca="1" si="71">IF(AND(P204&lt;&gt;"",S204=""),IF(NETWORKDAYS(TODAY(),P204,N_Ferie)&gt;AG204,0,1),0)</f>
        <v>0</v>
      </c>
      <c r="DD204" s="46"/>
      <c r="DE204" s="46">
        <f t="shared" si="64"/>
        <v>0</v>
      </c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>
        <f t="array" ref="DS204">IF(MAX(IF($AI204:$CH204&lt;&gt;0,$AI$7:$CH$7))&gt;$S204,1,0)</f>
        <v>0</v>
      </c>
    </row>
    <row r="205" spans="1:123" x14ac:dyDescent="0.25">
      <c r="A205" s="78">
        <v>198</v>
      </c>
      <c r="B205" s="79" t="str">
        <f t="shared" ref="B205:B268" si="72">$E$3&amp;"_"&amp;TEXT(A205,"000")</f>
        <v>K_LE MUT_2023_198</v>
      </c>
      <c r="C205" s="2"/>
      <c r="D205" s="3"/>
      <c r="E205" s="3"/>
      <c r="F205" s="4"/>
      <c r="G205" s="4"/>
      <c r="H205" s="4"/>
      <c r="I205" s="3"/>
      <c r="J205" s="1"/>
      <c r="K205" s="7"/>
      <c r="L205" s="90"/>
      <c r="M205" s="5"/>
      <c r="N205" s="91"/>
      <c r="O205" s="92"/>
      <c r="P205" s="5"/>
      <c r="Q205" s="5"/>
      <c r="R205" s="8"/>
      <c r="S205" s="5"/>
      <c r="T205" s="93"/>
      <c r="U205" s="80"/>
      <c r="V205" s="82"/>
      <c r="W205" s="83"/>
      <c r="X205" s="84" t="str">
        <f t="shared" ref="X205:X268" si="73">IF(P205="?","A planifier",IF(AND(S205&lt;&gt;"",ISBLANK(W205)),"Livré",IF(AND(S205&lt;&gt;"",V205&lt;&gt;"",W205&lt;&gt;""),"Soldé",IF(E205="Travail annulé","Annulé"," "))))</f>
        <v xml:space="preserve"> </v>
      </c>
      <c r="Y205" s="85" t="str">
        <f t="shared" si="66"/>
        <v/>
      </c>
      <c r="AA205" s="86" t="str">
        <f t="shared" ca="1" si="67"/>
        <v/>
      </c>
      <c r="AB205" s="121"/>
      <c r="AC205" s="87" t="str">
        <f t="shared" si="65"/>
        <v/>
      </c>
      <c r="AD205" s="88" t="str">
        <f t="shared" ref="AD205:AD268" si="74">IF(OR(ISBLANK(C205),AF205=""),"",AF205/(AF205+AG205))</f>
        <v/>
      </c>
      <c r="AE205" s="89" t="str">
        <f>IF(C205&lt;&gt;"",IF(VLOOKUP(C205,T_UO[#All],3,FALSE)="J",AF205+AG205,VLOOKUP(C205,T_UO[#All],4,FALSE)*G205),"")</f>
        <v/>
      </c>
      <c r="AF205" s="89" t="str">
        <f t="shared" si="68"/>
        <v/>
      </c>
      <c r="AG205" s="6"/>
      <c r="AH205" s="81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0"/>
      <c r="BD205" s="120"/>
      <c r="BE205" s="120"/>
      <c r="BF205" s="120"/>
      <c r="BG205" s="120"/>
      <c r="BH205" s="120"/>
      <c r="BI205" s="120"/>
      <c r="BJ205" s="120"/>
      <c r="BK205" s="120"/>
      <c r="BL205" s="120"/>
      <c r="BM205" s="120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J205" s="46"/>
      <c r="CK205" s="46"/>
      <c r="CL205" s="46"/>
      <c r="CN205" s="46">
        <f t="shared" ref="CN205:CN268" ca="1" si="75">SUM(CO205:DS205)</f>
        <v>0</v>
      </c>
      <c r="CO205" s="46">
        <f t="shared" si="69"/>
        <v>0</v>
      </c>
      <c r="CP205" s="46"/>
      <c r="CQ205" s="46">
        <f t="shared" si="70"/>
        <v>0</v>
      </c>
      <c r="CR205" s="46"/>
      <c r="CS205" s="46">
        <f>IF(C205&lt;&gt;"",IF(VLOOKUP(C205,T_UO[#All],3,FALSE)="PTS",IF(ISBLANK(G205),1,0),IF(ISBLANK(G205),0,1)),0)</f>
        <v>0</v>
      </c>
      <c r="CT205" s="46">
        <f t="shared" ref="CT205:CT268" si="76">IF(S205&lt;&gt;"",IF(ISBLANK(H205),1,0),IF(ISBLANK(H205),0,1))</f>
        <v>0</v>
      </c>
      <c r="CU205" s="46"/>
      <c r="CV205" s="46"/>
      <c r="CW205" s="46"/>
      <c r="CX205" s="46"/>
      <c r="CY205" s="46"/>
      <c r="CZ205" s="46"/>
      <c r="DA205" s="46"/>
      <c r="DB205" s="46">
        <f t="shared" ref="DB205:DB268" si="77">IF(C205&lt;&gt;"",ABS(COUNTA(P205)-1),0)</f>
        <v>0</v>
      </c>
      <c r="DC205" s="46">
        <f t="shared" ca="1" si="71"/>
        <v>0</v>
      </c>
      <c r="DD205" s="46"/>
      <c r="DE205" s="46">
        <f t="shared" ref="DE205:DE268" si="78">IF(AND(C205&lt;&gt;"",ISBLANK(S205),AG205=0),1,0)</f>
        <v>0</v>
      </c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>
        <f t="array" ref="DS205">IF(MAX(IF($AI205:$CH205&lt;&gt;0,$AI$7:$CH$7))&gt;$S205,1,0)</f>
        <v>0</v>
      </c>
    </row>
    <row r="206" spans="1:123" x14ac:dyDescent="0.25">
      <c r="A206" s="78">
        <v>199</v>
      </c>
      <c r="B206" s="79" t="str">
        <f t="shared" si="72"/>
        <v>K_LE MUT_2023_199</v>
      </c>
      <c r="C206" s="2"/>
      <c r="D206" s="3"/>
      <c r="E206" s="3"/>
      <c r="F206" s="4"/>
      <c r="G206" s="4"/>
      <c r="H206" s="4"/>
      <c r="I206" s="3"/>
      <c r="J206" s="1"/>
      <c r="K206" s="7"/>
      <c r="L206" s="90"/>
      <c r="M206" s="5"/>
      <c r="N206" s="91"/>
      <c r="O206" s="92"/>
      <c r="P206" s="5"/>
      <c r="Q206" s="5"/>
      <c r="R206" s="8"/>
      <c r="S206" s="5"/>
      <c r="T206" s="93"/>
      <c r="U206" s="80"/>
      <c r="V206" s="82"/>
      <c r="W206" s="83"/>
      <c r="X206" s="84" t="str">
        <f t="shared" si="73"/>
        <v xml:space="preserve"> </v>
      </c>
      <c r="Y206" s="85" t="str">
        <f t="shared" si="66"/>
        <v/>
      </c>
      <c r="AA206" s="86" t="str">
        <f t="shared" ca="1" si="67"/>
        <v/>
      </c>
      <c r="AB206" s="121"/>
      <c r="AC206" s="87" t="str">
        <f t="shared" si="65"/>
        <v/>
      </c>
      <c r="AD206" s="88" t="str">
        <f t="shared" si="74"/>
        <v/>
      </c>
      <c r="AE206" s="89" t="str">
        <f>IF(C206&lt;&gt;"",IF(VLOOKUP(C206,T_UO[#All],3,FALSE)="J",AF206+AG206,VLOOKUP(C206,T_UO[#All],4,FALSE)*G206),"")</f>
        <v/>
      </c>
      <c r="AF206" s="89" t="str">
        <f t="shared" si="68"/>
        <v/>
      </c>
      <c r="AG206" s="6"/>
      <c r="AH206" s="81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0"/>
      <c r="BD206" s="120"/>
      <c r="BE206" s="120"/>
      <c r="BF206" s="120"/>
      <c r="BG206" s="120"/>
      <c r="BH206" s="120"/>
      <c r="BI206" s="120"/>
      <c r="BJ206" s="120"/>
      <c r="BK206" s="120"/>
      <c r="BL206" s="120"/>
      <c r="BM206" s="120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J206" s="46"/>
      <c r="CK206" s="46"/>
      <c r="CL206" s="46"/>
      <c r="CN206" s="46">
        <f t="shared" ca="1" si="75"/>
        <v>0</v>
      </c>
      <c r="CO206" s="46">
        <f t="shared" si="69"/>
        <v>0</v>
      </c>
      <c r="CP206" s="46"/>
      <c r="CQ206" s="46">
        <f t="shared" si="70"/>
        <v>0</v>
      </c>
      <c r="CR206" s="46"/>
      <c r="CS206" s="46">
        <f>IF(C206&lt;&gt;"",IF(VLOOKUP(C206,T_UO[#All],3,FALSE)="PTS",IF(ISBLANK(G206),1,0),IF(ISBLANK(G206),0,1)),0)</f>
        <v>0</v>
      </c>
      <c r="CT206" s="46">
        <f t="shared" si="76"/>
        <v>0</v>
      </c>
      <c r="CU206" s="46"/>
      <c r="CV206" s="46"/>
      <c r="CW206" s="46"/>
      <c r="CX206" s="46"/>
      <c r="CY206" s="46"/>
      <c r="CZ206" s="46"/>
      <c r="DA206" s="46"/>
      <c r="DB206" s="46">
        <f t="shared" si="77"/>
        <v>0</v>
      </c>
      <c r="DC206" s="46">
        <f t="shared" ca="1" si="71"/>
        <v>0</v>
      </c>
      <c r="DD206" s="46"/>
      <c r="DE206" s="46">
        <f t="shared" si="78"/>
        <v>0</v>
      </c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>
        <f t="array" ref="DS206">IF(MAX(IF($AI206:$CH206&lt;&gt;0,$AI$7:$CH$7))&gt;$S206,1,0)</f>
        <v>0</v>
      </c>
    </row>
    <row r="207" spans="1:123" x14ac:dyDescent="0.25">
      <c r="A207" s="78">
        <v>200</v>
      </c>
      <c r="B207" s="79" t="str">
        <f t="shared" si="72"/>
        <v>K_LE MUT_2023_200</v>
      </c>
      <c r="C207" s="2"/>
      <c r="D207" s="3"/>
      <c r="E207" s="3"/>
      <c r="F207" s="4"/>
      <c r="G207" s="4"/>
      <c r="H207" s="4"/>
      <c r="I207" s="3"/>
      <c r="J207" s="1"/>
      <c r="K207" s="7"/>
      <c r="L207" s="90"/>
      <c r="M207" s="5"/>
      <c r="N207" s="91"/>
      <c r="O207" s="92"/>
      <c r="P207" s="5"/>
      <c r="Q207" s="5"/>
      <c r="R207" s="8"/>
      <c r="S207" s="5"/>
      <c r="T207" s="93"/>
      <c r="U207" s="80"/>
      <c r="V207" s="82"/>
      <c r="W207" s="83"/>
      <c r="X207" s="84" t="str">
        <f t="shared" si="73"/>
        <v xml:space="preserve"> </v>
      </c>
      <c r="Y207" s="85" t="str">
        <f t="shared" si="66"/>
        <v/>
      </c>
      <c r="AA207" s="86" t="str">
        <f t="shared" ca="1" si="67"/>
        <v/>
      </c>
      <c r="AB207" s="121"/>
      <c r="AC207" s="87" t="str">
        <f t="shared" ref="AC207:AC270" si="79">IF(C207&lt;&gt;"",(AF207+AG207)/AE207,"")</f>
        <v/>
      </c>
      <c r="AD207" s="88" t="str">
        <f t="shared" si="74"/>
        <v/>
      </c>
      <c r="AE207" s="89" t="str">
        <f>IF(C207&lt;&gt;"",IF(VLOOKUP(C207,T_UO[#All],3,FALSE)="J",AF207+AG207,VLOOKUP(C207,T_UO[#All],4,FALSE)*G207),"")</f>
        <v/>
      </c>
      <c r="AF207" s="89" t="str">
        <f t="shared" si="68"/>
        <v/>
      </c>
      <c r="AG207" s="6"/>
      <c r="AH207" s="81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J207" s="46"/>
      <c r="CK207" s="46"/>
      <c r="CL207" s="46"/>
      <c r="CN207" s="46">
        <f t="shared" ca="1" si="75"/>
        <v>0</v>
      </c>
      <c r="CO207" s="46">
        <f t="shared" si="69"/>
        <v>0</v>
      </c>
      <c r="CP207" s="46"/>
      <c r="CQ207" s="46">
        <f t="shared" si="70"/>
        <v>0</v>
      </c>
      <c r="CR207" s="46"/>
      <c r="CS207" s="46">
        <f>IF(C207&lt;&gt;"",IF(VLOOKUP(C207,T_UO[#All],3,FALSE)="PTS",IF(ISBLANK(G207),1,0),IF(ISBLANK(G207),0,1)),0)</f>
        <v>0</v>
      </c>
      <c r="CT207" s="46">
        <f t="shared" si="76"/>
        <v>0</v>
      </c>
      <c r="CU207" s="46"/>
      <c r="CV207" s="46"/>
      <c r="CW207" s="46"/>
      <c r="CX207" s="46"/>
      <c r="CY207" s="46"/>
      <c r="CZ207" s="46"/>
      <c r="DA207" s="46"/>
      <c r="DB207" s="46">
        <f t="shared" si="77"/>
        <v>0</v>
      </c>
      <c r="DC207" s="46">
        <f t="shared" ca="1" si="71"/>
        <v>0</v>
      </c>
      <c r="DD207" s="46"/>
      <c r="DE207" s="46">
        <f t="shared" si="78"/>
        <v>0</v>
      </c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>
        <f t="array" ref="DS207">IF(MAX(IF($AI207:$CH207&lt;&gt;0,$AI$7:$CH$7))&gt;$S207,1,0)</f>
        <v>0</v>
      </c>
    </row>
    <row r="208" spans="1:123" x14ac:dyDescent="0.25">
      <c r="A208" s="78">
        <v>201</v>
      </c>
      <c r="B208" s="79" t="str">
        <f t="shared" si="72"/>
        <v>K_LE MUT_2023_201</v>
      </c>
      <c r="C208" s="2"/>
      <c r="D208" s="3"/>
      <c r="E208" s="3"/>
      <c r="F208" s="4"/>
      <c r="G208" s="4"/>
      <c r="H208" s="4"/>
      <c r="I208" s="3"/>
      <c r="J208" s="1"/>
      <c r="K208" s="7"/>
      <c r="L208" s="90"/>
      <c r="M208" s="5"/>
      <c r="N208" s="91"/>
      <c r="O208" s="92"/>
      <c r="P208" s="5"/>
      <c r="Q208" s="5"/>
      <c r="R208" s="8"/>
      <c r="S208" s="5"/>
      <c r="T208" s="93"/>
      <c r="U208" s="80"/>
      <c r="V208" s="82"/>
      <c r="W208" s="83"/>
      <c r="X208" s="84" t="str">
        <f t="shared" si="73"/>
        <v xml:space="preserve"> </v>
      </c>
      <c r="Y208" s="85" t="str">
        <f t="shared" si="66"/>
        <v/>
      </c>
      <c r="AA208" s="86" t="str">
        <f t="shared" ca="1" si="67"/>
        <v/>
      </c>
      <c r="AB208" s="121"/>
      <c r="AC208" s="87" t="str">
        <f t="shared" si="79"/>
        <v/>
      </c>
      <c r="AD208" s="88" t="str">
        <f t="shared" si="74"/>
        <v/>
      </c>
      <c r="AE208" s="89" t="str">
        <f>IF(C208&lt;&gt;"",IF(VLOOKUP(C208,T_UO[#All],3,FALSE)="J",AF208+AG208,VLOOKUP(C208,T_UO[#All],4,FALSE)*G208),"")</f>
        <v/>
      </c>
      <c r="AF208" s="89" t="str">
        <f t="shared" si="68"/>
        <v/>
      </c>
      <c r="AG208" s="6"/>
      <c r="AH208" s="81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  <c r="BF208" s="120"/>
      <c r="BG208" s="120"/>
      <c r="BH208" s="120"/>
      <c r="BI208" s="120"/>
      <c r="BJ208" s="120"/>
      <c r="BK208" s="120"/>
      <c r="BL208" s="120"/>
      <c r="BM208" s="120"/>
      <c r="BN208" s="120"/>
      <c r="BO208" s="120"/>
      <c r="BP208" s="120"/>
      <c r="BQ208" s="120"/>
      <c r="BR208" s="120"/>
      <c r="BS208" s="120"/>
      <c r="BT208" s="120"/>
      <c r="BU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J208" s="46"/>
      <c r="CK208" s="46"/>
      <c r="CL208" s="46"/>
      <c r="CN208" s="46">
        <f t="shared" ca="1" si="75"/>
        <v>0</v>
      </c>
      <c r="CO208" s="46">
        <f t="shared" si="69"/>
        <v>0</v>
      </c>
      <c r="CP208" s="46"/>
      <c r="CQ208" s="46">
        <f t="shared" si="70"/>
        <v>0</v>
      </c>
      <c r="CR208" s="46"/>
      <c r="CS208" s="46">
        <f>IF(C208&lt;&gt;"",IF(VLOOKUP(C208,T_UO[#All],3,FALSE)="PTS",IF(ISBLANK(G208),1,0),IF(ISBLANK(G208),0,1)),0)</f>
        <v>0</v>
      </c>
      <c r="CT208" s="46">
        <f t="shared" si="76"/>
        <v>0</v>
      </c>
      <c r="CU208" s="46"/>
      <c r="CV208" s="46"/>
      <c r="CW208" s="46"/>
      <c r="CX208" s="46"/>
      <c r="CY208" s="46"/>
      <c r="CZ208" s="46"/>
      <c r="DA208" s="46"/>
      <c r="DB208" s="46">
        <f t="shared" si="77"/>
        <v>0</v>
      </c>
      <c r="DC208" s="46">
        <f t="shared" ca="1" si="71"/>
        <v>0</v>
      </c>
      <c r="DD208" s="46"/>
      <c r="DE208" s="46">
        <f t="shared" si="78"/>
        <v>0</v>
      </c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>
        <f t="array" ref="DS208">IF(MAX(IF($AI208:$CH208&lt;&gt;0,$AI$7:$CH$7))&gt;$S208,1,0)</f>
        <v>0</v>
      </c>
    </row>
    <row r="209" spans="1:123" x14ac:dyDescent="0.25">
      <c r="A209" s="78">
        <v>202</v>
      </c>
      <c r="B209" s="79" t="str">
        <f t="shared" si="72"/>
        <v>K_LE MUT_2023_202</v>
      </c>
      <c r="C209" s="2"/>
      <c r="D209" s="3"/>
      <c r="E209" s="3"/>
      <c r="F209" s="4"/>
      <c r="G209" s="4"/>
      <c r="H209" s="4"/>
      <c r="I209" s="3"/>
      <c r="J209" s="1"/>
      <c r="K209" s="7"/>
      <c r="L209" s="90"/>
      <c r="M209" s="5"/>
      <c r="N209" s="91"/>
      <c r="O209" s="92"/>
      <c r="P209" s="5"/>
      <c r="Q209" s="5"/>
      <c r="R209" s="8"/>
      <c r="S209" s="5"/>
      <c r="T209" s="93"/>
      <c r="U209" s="80"/>
      <c r="V209" s="82"/>
      <c r="W209" s="83"/>
      <c r="X209" s="84" t="str">
        <f t="shared" si="73"/>
        <v xml:space="preserve"> </v>
      </c>
      <c r="Y209" s="85" t="str">
        <f t="shared" si="66"/>
        <v/>
      </c>
      <c r="AA209" s="86" t="str">
        <f t="shared" ca="1" si="67"/>
        <v/>
      </c>
      <c r="AB209" s="121"/>
      <c r="AC209" s="87" t="str">
        <f t="shared" si="79"/>
        <v/>
      </c>
      <c r="AD209" s="88" t="str">
        <f t="shared" si="74"/>
        <v/>
      </c>
      <c r="AE209" s="89" t="str">
        <f>IF(C209&lt;&gt;"",IF(VLOOKUP(C209,T_UO[#All],3,FALSE)="J",AF209+AG209,VLOOKUP(C209,T_UO[#All],4,FALSE)*G209),"")</f>
        <v/>
      </c>
      <c r="AF209" s="89" t="str">
        <f t="shared" si="68"/>
        <v/>
      </c>
      <c r="AG209" s="6"/>
      <c r="AH209" s="81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0"/>
      <c r="BD209" s="120"/>
      <c r="BE209" s="120"/>
      <c r="BF209" s="120"/>
      <c r="BG209" s="120"/>
      <c r="BH209" s="120"/>
      <c r="BI209" s="120"/>
      <c r="BJ209" s="120"/>
      <c r="BK209" s="120"/>
      <c r="BL209" s="120"/>
      <c r="BM209" s="120"/>
      <c r="BN209" s="120"/>
      <c r="BO209" s="120"/>
      <c r="BP209" s="120"/>
      <c r="BQ209" s="120"/>
      <c r="BR209" s="120"/>
      <c r="BS209" s="120"/>
      <c r="BT209" s="120"/>
      <c r="BU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J209" s="46"/>
      <c r="CK209" s="46"/>
      <c r="CL209" s="46"/>
      <c r="CN209" s="46">
        <f t="shared" ca="1" si="75"/>
        <v>0</v>
      </c>
      <c r="CO209" s="46">
        <f t="shared" si="69"/>
        <v>0</v>
      </c>
      <c r="CP209" s="46"/>
      <c r="CQ209" s="46">
        <f t="shared" si="70"/>
        <v>0</v>
      </c>
      <c r="CR209" s="46"/>
      <c r="CS209" s="46">
        <f>IF(C209&lt;&gt;"",IF(VLOOKUP(C209,T_UO[#All],3,FALSE)="PTS",IF(ISBLANK(G209),1,0),IF(ISBLANK(G209),0,1)),0)</f>
        <v>0</v>
      </c>
      <c r="CT209" s="46">
        <f t="shared" si="76"/>
        <v>0</v>
      </c>
      <c r="CU209" s="46"/>
      <c r="CV209" s="46"/>
      <c r="CW209" s="46"/>
      <c r="CX209" s="46"/>
      <c r="CY209" s="46"/>
      <c r="CZ209" s="46"/>
      <c r="DA209" s="46"/>
      <c r="DB209" s="46">
        <f t="shared" si="77"/>
        <v>0</v>
      </c>
      <c r="DC209" s="46">
        <f t="shared" ca="1" si="71"/>
        <v>0</v>
      </c>
      <c r="DD209" s="46"/>
      <c r="DE209" s="46">
        <f t="shared" si="78"/>
        <v>0</v>
      </c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>
        <f t="array" ref="DS209">IF(MAX(IF($AI209:$CH209&lt;&gt;0,$AI$7:$CH$7))&gt;$S209,1,0)</f>
        <v>0</v>
      </c>
    </row>
    <row r="210" spans="1:123" x14ac:dyDescent="0.25">
      <c r="A210" s="78">
        <v>203</v>
      </c>
      <c r="B210" s="79" t="str">
        <f t="shared" si="72"/>
        <v>K_LE MUT_2023_203</v>
      </c>
      <c r="C210" s="2"/>
      <c r="D210" s="3"/>
      <c r="E210" s="3"/>
      <c r="F210" s="4"/>
      <c r="G210" s="4"/>
      <c r="H210" s="4"/>
      <c r="I210" s="3"/>
      <c r="J210" s="1"/>
      <c r="K210" s="7"/>
      <c r="L210" s="90"/>
      <c r="M210" s="5"/>
      <c r="N210" s="91"/>
      <c r="O210" s="92"/>
      <c r="P210" s="5"/>
      <c r="Q210" s="5"/>
      <c r="R210" s="8"/>
      <c r="S210" s="5"/>
      <c r="T210" s="93"/>
      <c r="U210" s="80"/>
      <c r="V210" s="82"/>
      <c r="W210" s="83"/>
      <c r="X210" s="84" t="str">
        <f t="shared" si="73"/>
        <v xml:space="preserve"> </v>
      </c>
      <c r="Y210" s="85" t="str">
        <f t="shared" si="66"/>
        <v/>
      </c>
      <c r="AA210" s="86" t="str">
        <f t="shared" ca="1" si="67"/>
        <v/>
      </c>
      <c r="AB210" s="121"/>
      <c r="AC210" s="87" t="str">
        <f t="shared" si="79"/>
        <v/>
      </c>
      <c r="AD210" s="88" t="str">
        <f t="shared" si="74"/>
        <v/>
      </c>
      <c r="AE210" s="89" t="str">
        <f>IF(C210&lt;&gt;"",IF(VLOOKUP(C210,T_UO[#All],3,FALSE)="J",AF210+AG210,VLOOKUP(C210,T_UO[#All],4,FALSE)*G210),"")</f>
        <v/>
      </c>
      <c r="AF210" s="89" t="str">
        <f t="shared" si="68"/>
        <v/>
      </c>
      <c r="AG210" s="6"/>
      <c r="AH210" s="81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0"/>
      <c r="BD210" s="120"/>
      <c r="BE210" s="120"/>
      <c r="BF210" s="120"/>
      <c r="BG210" s="120"/>
      <c r="BH210" s="120"/>
      <c r="BI210" s="120"/>
      <c r="BJ210" s="120"/>
      <c r="BK210" s="120"/>
      <c r="BL210" s="120"/>
      <c r="BM210" s="120"/>
      <c r="BN210" s="120"/>
      <c r="BO210" s="120"/>
      <c r="BP210" s="120"/>
      <c r="BQ210" s="120"/>
      <c r="BR210" s="120"/>
      <c r="BS210" s="120"/>
      <c r="BT210" s="120"/>
      <c r="BU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J210" s="46"/>
      <c r="CK210" s="46"/>
      <c r="CL210" s="46"/>
      <c r="CN210" s="46">
        <f t="shared" ca="1" si="75"/>
        <v>0</v>
      </c>
      <c r="CO210" s="46">
        <f t="shared" si="69"/>
        <v>0</v>
      </c>
      <c r="CP210" s="46"/>
      <c r="CQ210" s="46">
        <f t="shared" si="70"/>
        <v>0</v>
      </c>
      <c r="CR210" s="46"/>
      <c r="CS210" s="46">
        <f>IF(C210&lt;&gt;"",IF(VLOOKUP(C210,T_UO[#All],3,FALSE)="PTS",IF(ISBLANK(G210),1,0),IF(ISBLANK(G210),0,1)),0)</f>
        <v>0</v>
      </c>
      <c r="CT210" s="46">
        <f t="shared" si="76"/>
        <v>0</v>
      </c>
      <c r="CU210" s="46"/>
      <c r="CV210" s="46"/>
      <c r="CW210" s="46"/>
      <c r="CX210" s="46"/>
      <c r="CY210" s="46"/>
      <c r="CZ210" s="46"/>
      <c r="DA210" s="46"/>
      <c r="DB210" s="46">
        <f t="shared" si="77"/>
        <v>0</v>
      </c>
      <c r="DC210" s="46">
        <f t="shared" ca="1" si="71"/>
        <v>0</v>
      </c>
      <c r="DD210" s="46"/>
      <c r="DE210" s="46">
        <f t="shared" si="78"/>
        <v>0</v>
      </c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>
        <f t="array" ref="DS210">IF(MAX(IF($AI210:$CH210&lt;&gt;0,$AI$7:$CH$7))&gt;$S210,1,0)</f>
        <v>0</v>
      </c>
    </row>
    <row r="211" spans="1:123" x14ac:dyDescent="0.25">
      <c r="A211" s="78">
        <v>204</v>
      </c>
      <c r="B211" s="79" t="str">
        <f t="shared" si="72"/>
        <v>K_LE MUT_2023_204</v>
      </c>
      <c r="C211" s="2"/>
      <c r="D211" s="3"/>
      <c r="E211" s="3"/>
      <c r="F211" s="4"/>
      <c r="G211" s="4"/>
      <c r="H211" s="4"/>
      <c r="I211" s="3"/>
      <c r="J211" s="1"/>
      <c r="K211" s="7"/>
      <c r="L211" s="90"/>
      <c r="M211" s="5"/>
      <c r="N211" s="91"/>
      <c r="O211" s="92"/>
      <c r="P211" s="5"/>
      <c r="Q211" s="5"/>
      <c r="R211" s="8"/>
      <c r="S211" s="5"/>
      <c r="T211" s="93"/>
      <c r="U211" s="80"/>
      <c r="V211" s="82"/>
      <c r="W211" s="83"/>
      <c r="X211" s="84" t="str">
        <f t="shared" si="73"/>
        <v xml:space="preserve"> </v>
      </c>
      <c r="Y211" s="85" t="str">
        <f t="shared" si="66"/>
        <v/>
      </c>
      <c r="AA211" s="86" t="str">
        <f t="shared" ca="1" si="67"/>
        <v/>
      </c>
      <c r="AB211" s="121"/>
      <c r="AC211" s="87" t="str">
        <f t="shared" si="79"/>
        <v/>
      </c>
      <c r="AD211" s="88" t="str">
        <f t="shared" si="74"/>
        <v/>
      </c>
      <c r="AE211" s="89" t="str">
        <f>IF(C211&lt;&gt;"",IF(VLOOKUP(C211,T_UO[#All],3,FALSE)="J",AF211+AG211,VLOOKUP(C211,T_UO[#All],4,FALSE)*G211),"")</f>
        <v/>
      </c>
      <c r="AF211" s="89" t="str">
        <f t="shared" si="68"/>
        <v/>
      </c>
      <c r="AG211" s="6"/>
      <c r="AH211" s="81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0"/>
      <c r="BD211" s="120"/>
      <c r="BE211" s="120"/>
      <c r="BF211" s="120"/>
      <c r="BG211" s="120"/>
      <c r="BH211" s="120"/>
      <c r="BI211" s="120"/>
      <c r="BJ211" s="120"/>
      <c r="BK211" s="120"/>
      <c r="BL211" s="120"/>
      <c r="BM211" s="120"/>
      <c r="BN211" s="120"/>
      <c r="BO211" s="120"/>
      <c r="BP211" s="120"/>
      <c r="BQ211" s="120"/>
      <c r="BR211" s="120"/>
      <c r="BS211" s="120"/>
      <c r="BT211" s="120"/>
      <c r="BU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J211" s="46"/>
      <c r="CK211" s="46"/>
      <c r="CL211" s="46"/>
      <c r="CN211" s="46">
        <f t="shared" ca="1" si="75"/>
        <v>0</v>
      </c>
      <c r="CO211" s="46">
        <f t="shared" si="69"/>
        <v>0</v>
      </c>
      <c r="CP211" s="46"/>
      <c r="CQ211" s="46">
        <f t="shared" si="70"/>
        <v>0</v>
      </c>
      <c r="CR211" s="46"/>
      <c r="CS211" s="46">
        <f>IF(C211&lt;&gt;"",IF(VLOOKUP(C211,T_UO[#All],3,FALSE)="PTS",IF(ISBLANK(G211),1,0),IF(ISBLANK(G211),0,1)),0)</f>
        <v>0</v>
      </c>
      <c r="CT211" s="46">
        <f t="shared" si="76"/>
        <v>0</v>
      </c>
      <c r="CU211" s="46"/>
      <c r="CV211" s="46"/>
      <c r="CW211" s="46"/>
      <c r="CX211" s="46"/>
      <c r="CY211" s="46"/>
      <c r="CZ211" s="46"/>
      <c r="DA211" s="46"/>
      <c r="DB211" s="46">
        <f t="shared" si="77"/>
        <v>0</v>
      </c>
      <c r="DC211" s="46">
        <f t="shared" ca="1" si="71"/>
        <v>0</v>
      </c>
      <c r="DD211" s="46"/>
      <c r="DE211" s="46">
        <f t="shared" si="78"/>
        <v>0</v>
      </c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>
        <f t="array" ref="DS211">IF(MAX(IF($AI211:$CH211&lt;&gt;0,$AI$7:$CH$7))&gt;$S211,1,0)</f>
        <v>0</v>
      </c>
    </row>
    <row r="212" spans="1:123" x14ac:dyDescent="0.25">
      <c r="A212" s="78">
        <v>205</v>
      </c>
      <c r="B212" s="79" t="str">
        <f t="shared" si="72"/>
        <v>K_LE MUT_2023_205</v>
      </c>
      <c r="C212" s="2"/>
      <c r="D212" s="3"/>
      <c r="E212" s="3"/>
      <c r="F212" s="4"/>
      <c r="G212" s="4"/>
      <c r="H212" s="4"/>
      <c r="I212" s="3"/>
      <c r="J212" s="1"/>
      <c r="K212" s="7"/>
      <c r="L212" s="90"/>
      <c r="M212" s="5"/>
      <c r="N212" s="91"/>
      <c r="O212" s="92"/>
      <c r="P212" s="5"/>
      <c r="Q212" s="5"/>
      <c r="R212" s="8"/>
      <c r="S212" s="5"/>
      <c r="T212" s="93"/>
      <c r="U212" s="80"/>
      <c r="V212" s="82"/>
      <c r="W212" s="83"/>
      <c r="X212" s="84" t="str">
        <f t="shared" si="73"/>
        <v xml:space="preserve"> </v>
      </c>
      <c r="Y212" s="85" t="str">
        <f t="shared" si="66"/>
        <v/>
      </c>
      <c r="AA212" s="86" t="str">
        <f t="shared" ca="1" si="67"/>
        <v/>
      </c>
      <c r="AB212" s="121"/>
      <c r="AC212" s="87" t="str">
        <f t="shared" si="79"/>
        <v/>
      </c>
      <c r="AD212" s="88" t="str">
        <f t="shared" si="74"/>
        <v/>
      </c>
      <c r="AE212" s="89" t="str">
        <f>IF(C212&lt;&gt;"",IF(VLOOKUP(C212,T_UO[#All],3,FALSE)="J",AF212+AG212,VLOOKUP(C212,T_UO[#All],4,FALSE)*G212),"")</f>
        <v/>
      </c>
      <c r="AF212" s="89" t="str">
        <f t="shared" si="68"/>
        <v/>
      </c>
      <c r="AG212" s="6"/>
      <c r="AH212" s="81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0"/>
      <c r="BD212" s="120"/>
      <c r="BE212" s="120"/>
      <c r="BF212" s="120"/>
      <c r="BG212" s="120"/>
      <c r="BH212" s="120"/>
      <c r="BI212" s="120"/>
      <c r="BJ212" s="120"/>
      <c r="BK212" s="120"/>
      <c r="BL212" s="120"/>
      <c r="BM212" s="120"/>
      <c r="BN212" s="120"/>
      <c r="BO212" s="120"/>
      <c r="BP212" s="120"/>
      <c r="BQ212" s="120"/>
      <c r="BR212" s="120"/>
      <c r="BS212" s="120"/>
      <c r="BT212" s="120"/>
      <c r="BU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J212" s="46"/>
      <c r="CK212" s="46"/>
      <c r="CL212" s="46"/>
      <c r="CN212" s="46">
        <f t="shared" ca="1" si="75"/>
        <v>0</v>
      </c>
      <c r="CO212" s="46">
        <f t="shared" si="69"/>
        <v>0</v>
      </c>
      <c r="CP212" s="46"/>
      <c r="CQ212" s="46">
        <f t="shared" si="70"/>
        <v>0</v>
      </c>
      <c r="CR212" s="46"/>
      <c r="CS212" s="46">
        <f>IF(C212&lt;&gt;"",IF(VLOOKUP(C212,T_UO[#All],3,FALSE)="PTS",IF(ISBLANK(G212),1,0),IF(ISBLANK(G212),0,1)),0)</f>
        <v>0</v>
      </c>
      <c r="CT212" s="46">
        <f t="shared" si="76"/>
        <v>0</v>
      </c>
      <c r="CU212" s="46"/>
      <c r="CV212" s="46"/>
      <c r="CW212" s="46"/>
      <c r="CX212" s="46"/>
      <c r="CY212" s="46"/>
      <c r="CZ212" s="46"/>
      <c r="DA212" s="46"/>
      <c r="DB212" s="46">
        <f t="shared" si="77"/>
        <v>0</v>
      </c>
      <c r="DC212" s="46">
        <f t="shared" ca="1" si="71"/>
        <v>0</v>
      </c>
      <c r="DD212" s="46"/>
      <c r="DE212" s="46">
        <f t="shared" si="78"/>
        <v>0</v>
      </c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>
        <f t="array" ref="DS212">IF(MAX(IF($AI212:$CH212&lt;&gt;0,$AI$7:$CH$7))&gt;$S212,1,0)</f>
        <v>0</v>
      </c>
    </row>
    <row r="213" spans="1:123" x14ac:dyDescent="0.25">
      <c r="A213" s="78">
        <v>206</v>
      </c>
      <c r="B213" s="79" t="str">
        <f t="shared" si="72"/>
        <v>K_LE MUT_2023_206</v>
      </c>
      <c r="C213" s="2"/>
      <c r="D213" s="3"/>
      <c r="E213" s="3"/>
      <c r="F213" s="4"/>
      <c r="G213" s="4"/>
      <c r="H213" s="4"/>
      <c r="I213" s="3"/>
      <c r="J213" s="1"/>
      <c r="K213" s="7"/>
      <c r="L213" s="90"/>
      <c r="M213" s="5"/>
      <c r="N213" s="91"/>
      <c r="O213" s="92"/>
      <c r="P213" s="5"/>
      <c r="Q213" s="5"/>
      <c r="R213" s="8"/>
      <c r="S213" s="5"/>
      <c r="T213" s="93"/>
      <c r="U213" s="80"/>
      <c r="V213" s="82"/>
      <c r="W213" s="83"/>
      <c r="X213" s="84" t="str">
        <f t="shared" si="73"/>
        <v xml:space="preserve"> </v>
      </c>
      <c r="Y213" s="85" t="str">
        <f t="shared" si="66"/>
        <v/>
      </c>
      <c r="AA213" s="86" t="str">
        <f t="shared" ca="1" si="67"/>
        <v/>
      </c>
      <c r="AB213" s="121"/>
      <c r="AC213" s="87" t="str">
        <f t="shared" si="79"/>
        <v/>
      </c>
      <c r="AD213" s="88" t="str">
        <f t="shared" si="74"/>
        <v/>
      </c>
      <c r="AE213" s="89" t="str">
        <f>IF(C213&lt;&gt;"",IF(VLOOKUP(C213,T_UO[#All],3,FALSE)="J",AF213+AG213,VLOOKUP(C213,T_UO[#All],4,FALSE)*G213),"")</f>
        <v/>
      </c>
      <c r="AF213" s="89" t="str">
        <f t="shared" si="68"/>
        <v/>
      </c>
      <c r="AG213" s="6"/>
      <c r="AH213" s="81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J213" s="46"/>
      <c r="CK213" s="46"/>
      <c r="CL213" s="46"/>
      <c r="CN213" s="46">
        <f t="shared" ca="1" si="75"/>
        <v>0</v>
      </c>
      <c r="CO213" s="46">
        <f t="shared" si="69"/>
        <v>0</v>
      </c>
      <c r="CP213" s="46"/>
      <c r="CQ213" s="46">
        <f t="shared" si="70"/>
        <v>0</v>
      </c>
      <c r="CR213" s="46"/>
      <c r="CS213" s="46">
        <f>IF(C213&lt;&gt;"",IF(VLOOKUP(C213,T_UO[#All],3,FALSE)="PTS",IF(ISBLANK(G213),1,0),IF(ISBLANK(G213),0,1)),0)</f>
        <v>0</v>
      </c>
      <c r="CT213" s="46">
        <f t="shared" si="76"/>
        <v>0</v>
      </c>
      <c r="CU213" s="46"/>
      <c r="CV213" s="46"/>
      <c r="CW213" s="46"/>
      <c r="CX213" s="46"/>
      <c r="CY213" s="46"/>
      <c r="CZ213" s="46"/>
      <c r="DA213" s="46"/>
      <c r="DB213" s="46">
        <f t="shared" si="77"/>
        <v>0</v>
      </c>
      <c r="DC213" s="46">
        <f t="shared" ca="1" si="71"/>
        <v>0</v>
      </c>
      <c r="DD213" s="46"/>
      <c r="DE213" s="46">
        <f t="shared" si="78"/>
        <v>0</v>
      </c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>
        <f t="array" ref="DS213">IF(MAX(IF($AI213:$CH213&lt;&gt;0,$AI$7:$CH$7))&gt;$S213,1,0)</f>
        <v>0</v>
      </c>
    </row>
    <row r="214" spans="1:123" x14ac:dyDescent="0.25">
      <c r="A214" s="78">
        <v>207</v>
      </c>
      <c r="B214" s="79" t="str">
        <f t="shared" si="72"/>
        <v>K_LE MUT_2023_207</v>
      </c>
      <c r="C214" s="2"/>
      <c r="D214" s="3"/>
      <c r="E214" s="3"/>
      <c r="F214" s="4"/>
      <c r="G214" s="4"/>
      <c r="H214" s="4"/>
      <c r="I214" s="3"/>
      <c r="J214" s="1"/>
      <c r="K214" s="7"/>
      <c r="L214" s="90"/>
      <c r="M214" s="5"/>
      <c r="N214" s="91"/>
      <c r="O214" s="92"/>
      <c r="P214" s="5"/>
      <c r="Q214" s="5"/>
      <c r="R214" s="8"/>
      <c r="S214" s="5"/>
      <c r="T214" s="93"/>
      <c r="U214" s="80"/>
      <c r="V214" s="82"/>
      <c r="W214" s="83"/>
      <c r="X214" s="84" t="str">
        <f t="shared" si="73"/>
        <v xml:space="preserve"> </v>
      </c>
      <c r="Y214" s="85" t="str">
        <f t="shared" si="66"/>
        <v/>
      </c>
      <c r="AA214" s="86" t="str">
        <f t="shared" ca="1" si="67"/>
        <v/>
      </c>
      <c r="AB214" s="121"/>
      <c r="AC214" s="87" t="str">
        <f t="shared" si="79"/>
        <v/>
      </c>
      <c r="AD214" s="88" t="str">
        <f t="shared" si="74"/>
        <v/>
      </c>
      <c r="AE214" s="89" t="str">
        <f>IF(C214&lt;&gt;"",IF(VLOOKUP(C214,T_UO[#All],3,FALSE)="J",AF214+AG214,VLOOKUP(C214,T_UO[#All],4,FALSE)*G214),"")</f>
        <v/>
      </c>
      <c r="AF214" s="89" t="str">
        <f t="shared" si="68"/>
        <v/>
      </c>
      <c r="AG214" s="6"/>
      <c r="AH214" s="81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  <c r="BU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J214" s="46"/>
      <c r="CK214" s="46"/>
      <c r="CL214" s="46"/>
      <c r="CN214" s="46">
        <f t="shared" ca="1" si="75"/>
        <v>0</v>
      </c>
      <c r="CO214" s="46">
        <f t="shared" si="69"/>
        <v>0</v>
      </c>
      <c r="CP214" s="46"/>
      <c r="CQ214" s="46">
        <f t="shared" si="70"/>
        <v>0</v>
      </c>
      <c r="CR214" s="46"/>
      <c r="CS214" s="46">
        <f>IF(C214&lt;&gt;"",IF(VLOOKUP(C214,T_UO[#All],3,FALSE)="PTS",IF(ISBLANK(G214),1,0),IF(ISBLANK(G214),0,1)),0)</f>
        <v>0</v>
      </c>
      <c r="CT214" s="46">
        <f t="shared" si="76"/>
        <v>0</v>
      </c>
      <c r="CU214" s="46"/>
      <c r="CV214" s="46"/>
      <c r="CW214" s="46"/>
      <c r="CX214" s="46"/>
      <c r="CY214" s="46"/>
      <c r="CZ214" s="46"/>
      <c r="DA214" s="46"/>
      <c r="DB214" s="46">
        <f t="shared" si="77"/>
        <v>0</v>
      </c>
      <c r="DC214" s="46">
        <f t="shared" ca="1" si="71"/>
        <v>0</v>
      </c>
      <c r="DD214" s="46"/>
      <c r="DE214" s="46">
        <f t="shared" si="78"/>
        <v>0</v>
      </c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>
        <f t="array" ref="DS214">IF(MAX(IF($AI214:$CH214&lt;&gt;0,$AI$7:$CH$7))&gt;$S214,1,0)</f>
        <v>0</v>
      </c>
    </row>
    <row r="215" spans="1:123" x14ac:dyDescent="0.25">
      <c r="A215" s="78">
        <v>208</v>
      </c>
      <c r="B215" s="79" t="str">
        <f t="shared" si="72"/>
        <v>K_LE MUT_2023_208</v>
      </c>
      <c r="C215" s="2"/>
      <c r="D215" s="3"/>
      <c r="E215" s="3"/>
      <c r="F215" s="4"/>
      <c r="G215" s="4"/>
      <c r="H215" s="4"/>
      <c r="I215" s="3"/>
      <c r="J215" s="1"/>
      <c r="K215" s="7"/>
      <c r="L215" s="90"/>
      <c r="M215" s="5"/>
      <c r="N215" s="91"/>
      <c r="O215" s="92"/>
      <c r="P215" s="5"/>
      <c r="Q215" s="5"/>
      <c r="R215" s="8"/>
      <c r="S215" s="5"/>
      <c r="T215" s="93"/>
      <c r="U215" s="80"/>
      <c r="V215" s="82"/>
      <c r="W215" s="83"/>
      <c r="X215" s="84" t="str">
        <f t="shared" si="73"/>
        <v xml:space="preserve"> </v>
      </c>
      <c r="Y215" s="85" t="str">
        <f t="shared" si="66"/>
        <v/>
      </c>
      <c r="AA215" s="86" t="str">
        <f t="shared" ca="1" si="67"/>
        <v/>
      </c>
      <c r="AB215" s="121"/>
      <c r="AC215" s="87" t="str">
        <f t="shared" si="79"/>
        <v/>
      </c>
      <c r="AD215" s="88" t="str">
        <f t="shared" si="74"/>
        <v/>
      </c>
      <c r="AE215" s="89" t="str">
        <f>IF(C215&lt;&gt;"",IF(VLOOKUP(C215,T_UO[#All],3,FALSE)="J",AF215+AG215,VLOOKUP(C215,T_UO[#All],4,FALSE)*G215),"")</f>
        <v/>
      </c>
      <c r="AF215" s="89" t="str">
        <f t="shared" si="68"/>
        <v/>
      </c>
      <c r="AG215" s="6"/>
      <c r="AH215" s="81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0"/>
      <c r="BD215" s="120"/>
      <c r="BE215" s="120"/>
      <c r="BF215" s="120"/>
      <c r="BG215" s="120"/>
      <c r="BH215" s="120"/>
      <c r="BI215" s="120"/>
      <c r="BJ215" s="120"/>
      <c r="BK215" s="120"/>
      <c r="BL215" s="120"/>
      <c r="BM215" s="120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J215" s="46"/>
      <c r="CK215" s="46"/>
      <c r="CL215" s="46"/>
      <c r="CN215" s="46">
        <f t="shared" ca="1" si="75"/>
        <v>0</v>
      </c>
      <c r="CO215" s="46">
        <f t="shared" si="69"/>
        <v>0</v>
      </c>
      <c r="CP215" s="46"/>
      <c r="CQ215" s="46">
        <f t="shared" si="70"/>
        <v>0</v>
      </c>
      <c r="CR215" s="46"/>
      <c r="CS215" s="46">
        <f>IF(C215&lt;&gt;"",IF(VLOOKUP(C215,T_UO[#All],3,FALSE)="PTS",IF(ISBLANK(G215),1,0),IF(ISBLANK(G215),0,1)),0)</f>
        <v>0</v>
      </c>
      <c r="CT215" s="46">
        <f t="shared" si="76"/>
        <v>0</v>
      </c>
      <c r="CU215" s="46"/>
      <c r="CV215" s="46"/>
      <c r="CW215" s="46"/>
      <c r="CX215" s="46"/>
      <c r="CY215" s="46"/>
      <c r="CZ215" s="46"/>
      <c r="DA215" s="46"/>
      <c r="DB215" s="46">
        <f t="shared" si="77"/>
        <v>0</v>
      </c>
      <c r="DC215" s="46">
        <f t="shared" ca="1" si="71"/>
        <v>0</v>
      </c>
      <c r="DD215" s="46"/>
      <c r="DE215" s="46">
        <f t="shared" si="78"/>
        <v>0</v>
      </c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>
        <f t="array" ref="DS215">IF(MAX(IF($AI215:$CH215&lt;&gt;0,$AI$7:$CH$7))&gt;$S215,1,0)</f>
        <v>0</v>
      </c>
    </row>
    <row r="216" spans="1:123" x14ac:dyDescent="0.25">
      <c r="A216" s="78">
        <v>209</v>
      </c>
      <c r="B216" s="79" t="str">
        <f t="shared" si="72"/>
        <v>K_LE MUT_2023_209</v>
      </c>
      <c r="C216" s="2"/>
      <c r="D216" s="3"/>
      <c r="E216" s="3"/>
      <c r="F216" s="4"/>
      <c r="G216" s="4"/>
      <c r="H216" s="4"/>
      <c r="I216" s="3"/>
      <c r="J216" s="1"/>
      <c r="K216" s="7"/>
      <c r="L216" s="90"/>
      <c r="M216" s="5"/>
      <c r="N216" s="91"/>
      <c r="O216" s="92"/>
      <c r="P216" s="5"/>
      <c r="Q216" s="5"/>
      <c r="R216" s="8"/>
      <c r="S216" s="5"/>
      <c r="T216" s="93"/>
      <c r="U216" s="80"/>
      <c r="V216" s="82"/>
      <c r="W216" s="83"/>
      <c r="X216" s="84" t="str">
        <f t="shared" si="73"/>
        <v xml:space="preserve"> </v>
      </c>
      <c r="Y216" s="85" t="str">
        <f t="shared" si="66"/>
        <v/>
      </c>
      <c r="AA216" s="86" t="str">
        <f t="shared" ca="1" si="67"/>
        <v/>
      </c>
      <c r="AB216" s="121"/>
      <c r="AC216" s="87" t="str">
        <f t="shared" si="79"/>
        <v/>
      </c>
      <c r="AD216" s="88" t="str">
        <f t="shared" si="74"/>
        <v/>
      </c>
      <c r="AE216" s="89" t="str">
        <f>IF(C216&lt;&gt;"",IF(VLOOKUP(C216,T_UO[#All],3,FALSE)="J",AF216+AG216,VLOOKUP(C216,T_UO[#All],4,FALSE)*G216),"")</f>
        <v/>
      </c>
      <c r="AF216" s="89" t="str">
        <f t="shared" si="68"/>
        <v/>
      </c>
      <c r="AG216" s="6"/>
      <c r="AH216" s="81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0"/>
      <c r="BD216" s="120"/>
      <c r="BE216" s="120"/>
      <c r="BF216" s="120"/>
      <c r="BG216" s="120"/>
      <c r="BH216" s="120"/>
      <c r="BI216" s="120"/>
      <c r="BJ216" s="120"/>
      <c r="BK216" s="120"/>
      <c r="BL216" s="120"/>
      <c r="BM216" s="120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J216" s="46"/>
      <c r="CK216" s="46"/>
      <c r="CL216" s="46"/>
      <c r="CN216" s="46">
        <f t="shared" ca="1" si="75"/>
        <v>0</v>
      </c>
      <c r="CO216" s="46">
        <f t="shared" si="69"/>
        <v>0</v>
      </c>
      <c r="CP216" s="46"/>
      <c r="CQ216" s="46">
        <f t="shared" si="70"/>
        <v>0</v>
      </c>
      <c r="CR216" s="46"/>
      <c r="CS216" s="46">
        <f>IF(C216&lt;&gt;"",IF(VLOOKUP(C216,T_UO[#All],3,FALSE)="PTS",IF(ISBLANK(G216),1,0),IF(ISBLANK(G216),0,1)),0)</f>
        <v>0</v>
      </c>
      <c r="CT216" s="46">
        <f t="shared" si="76"/>
        <v>0</v>
      </c>
      <c r="CU216" s="46"/>
      <c r="CV216" s="46"/>
      <c r="CW216" s="46"/>
      <c r="CX216" s="46"/>
      <c r="CY216" s="46"/>
      <c r="CZ216" s="46"/>
      <c r="DA216" s="46"/>
      <c r="DB216" s="46">
        <f t="shared" si="77"/>
        <v>0</v>
      </c>
      <c r="DC216" s="46">
        <f t="shared" ca="1" si="71"/>
        <v>0</v>
      </c>
      <c r="DD216" s="46"/>
      <c r="DE216" s="46">
        <f t="shared" si="78"/>
        <v>0</v>
      </c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>
        <f t="array" ref="DS216">IF(MAX(IF($AI216:$CH216&lt;&gt;0,$AI$7:$CH$7))&gt;$S216,1,0)</f>
        <v>0</v>
      </c>
    </row>
    <row r="217" spans="1:123" x14ac:dyDescent="0.25">
      <c r="A217" s="78">
        <v>210</v>
      </c>
      <c r="B217" s="79" t="str">
        <f t="shared" si="72"/>
        <v>K_LE MUT_2023_210</v>
      </c>
      <c r="C217" s="2"/>
      <c r="D217" s="3"/>
      <c r="E217" s="3"/>
      <c r="F217" s="4"/>
      <c r="G217" s="4"/>
      <c r="H217" s="4"/>
      <c r="I217" s="3"/>
      <c r="J217" s="1"/>
      <c r="K217" s="7"/>
      <c r="L217" s="90"/>
      <c r="M217" s="5"/>
      <c r="N217" s="91"/>
      <c r="O217" s="92"/>
      <c r="P217" s="5"/>
      <c r="Q217" s="5"/>
      <c r="R217" s="8"/>
      <c r="S217" s="5"/>
      <c r="T217" s="93"/>
      <c r="U217" s="80"/>
      <c r="V217" s="82"/>
      <c r="W217" s="83"/>
      <c r="X217" s="84" t="str">
        <f t="shared" si="73"/>
        <v xml:space="preserve"> </v>
      </c>
      <c r="Y217" s="85" t="str">
        <f t="shared" si="66"/>
        <v/>
      </c>
      <c r="AA217" s="86" t="str">
        <f t="shared" ca="1" si="67"/>
        <v/>
      </c>
      <c r="AB217" s="121"/>
      <c r="AC217" s="87" t="str">
        <f t="shared" si="79"/>
        <v/>
      </c>
      <c r="AD217" s="88" t="str">
        <f t="shared" si="74"/>
        <v/>
      </c>
      <c r="AE217" s="89" t="str">
        <f>IF(C217&lt;&gt;"",IF(VLOOKUP(C217,T_UO[#All],3,FALSE)="J",AF217+AG217,VLOOKUP(C217,T_UO[#All],4,FALSE)*G217),"")</f>
        <v/>
      </c>
      <c r="AF217" s="89" t="str">
        <f t="shared" si="68"/>
        <v/>
      </c>
      <c r="AG217" s="6"/>
      <c r="AH217" s="81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0"/>
      <c r="BD217" s="120"/>
      <c r="BE217" s="120"/>
      <c r="BF217" s="120"/>
      <c r="BG217" s="120"/>
      <c r="BH217" s="120"/>
      <c r="BI217" s="120"/>
      <c r="BJ217" s="120"/>
      <c r="BK217" s="120"/>
      <c r="BL217" s="120"/>
      <c r="BM217" s="120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J217" s="46"/>
      <c r="CK217" s="46"/>
      <c r="CL217" s="46"/>
      <c r="CN217" s="46">
        <f t="shared" ca="1" si="75"/>
        <v>0</v>
      </c>
      <c r="CO217" s="46">
        <f t="shared" si="69"/>
        <v>0</v>
      </c>
      <c r="CP217" s="46"/>
      <c r="CQ217" s="46">
        <f t="shared" si="70"/>
        <v>0</v>
      </c>
      <c r="CR217" s="46"/>
      <c r="CS217" s="46">
        <f>IF(C217&lt;&gt;"",IF(VLOOKUP(C217,T_UO[#All],3,FALSE)="PTS",IF(ISBLANK(G217),1,0),IF(ISBLANK(G217),0,1)),0)</f>
        <v>0</v>
      </c>
      <c r="CT217" s="46">
        <f t="shared" si="76"/>
        <v>0</v>
      </c>
      <c r="CU217" s="46"/>
      <c r="CV217" s="46"/>
      <c r="CW217" s="46"/>
      <c r="CX217" s="46"/>
      <c r="CY217" s="46"/>
      <c r="CZ217" s="46"/>
      <c r="DA217" s="46"/>
      <c r="DB217" s="46">
        <f t="shared" si="77"/>
        <v>0</v>
      </c>
      <c r="DC217" s="46">
        <f t="shared" ca="1" si="71"/>
        <v>0</v>
      </c>
      <c r="DD217" s="46"/>
      <c r="DE217" s="46">
        <f t="shared" si="78"/>
        <v>0</v>
      </c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>
        <f t="array" ref="DS217">IF(MAX(IF($AI217:$CH217&lt;&gt;0,$AI$7:$CH$7))&gt;$S217,1,0)</f>
        <v>0</v>
      </c>
    </row>
    <row r="218" spans="1:123" x14ac:dyDescent="0.25">
      <c r="A218" s="78">
        <v>211</v>
      </c>
      <c r="B218" s="79" t="str">
        <f t="shared" si="72"/>
        <v>K_LE MUT_2023_211</v>
      </c>
      <c r="C218" s="2"/>
      <c r="D218" s="3"/>
      <c r="E218" s="3"/>
      <c r="F218" s="4"/>
      <c r="G218" s="4"/>
      <c r="H218" s="4"/>
      <c r="I218" s="3"/>
      <c r="J218" s="1"/>
      <c r="K218" s="7"/>
      <c r="L218" s="90"/>
      <c r="M218" s="5"/>
      <c r="N218" s="91"/>
      <c r="O218" s="92"/>
      <c r="P218" s="5"/>
      <c r="Q218" s="5"/>
      <c r="R218" s="8"/>
      <c r="S218" s="5"/>
      <c r="T218" s="93"/>
      <c r="U218" s="80"/>
      <c r="V218" s="82"/>
      <c r="W218" s="83"/>
      <c r="X218" s="84" t="str">
        <f t="shared" si="73"/>
        <v xml:space="preserve"> </v>
      </c>
      <c r="Y218" s="85" t="str">
        <f t="shared" si="66"/>
        <v/>
      </c>
      <c r="AA218" s="86" t="str">
        <f t="shared" ca="1" si="67"/>
        <v/>
      </c>
      <c r="AB218" s="121"/>
      <c r="AC218" s="87" t="str">
        <f t="shared" si="79"/>
        <v/>
      </c>
      <c r="AD218" s="88" t="str">
        <f t="shared" si="74"/>
        <v/>
      </c>
      <c r="AE218" s="89" t="str">
        <f>IF(C218&lt;&gt;"",IF(VLOOKUP(C218,T_UO[#All],3,FALSE)="J",AF218+AG218,VLOOKUP(C218,T_UO[#All],4,FALSE)*G218),"")</f>
        <v/>
      </c>
      <c r="AF218" s="89" t="str">
        <f t="shared" si="68"/>
        <v/>
      </c>
      <c r="AG218" s="6"/>
      <c r="AH218" s="81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0"/>
      <c r="BD218" s="120"/>
      <c r="BE218" s="120"/>
      <c r="BF218" s="120"/>
      <c r="BG218" s="120"/>
      <c r="BH218" s="120"/>
      <c r="BI218" s="120"/>
      <c r="BJ218" s="120"/>
      <c r="BK218" s="120"/>
      <c r="BL218" s="120"/>
      <c r="BM218" s="120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J218" s="46"/>
      <c r="CK218" s="46"/>
      <c r="CL218" s="46"/>
      <c r="CN218" s="46">
        <f t="shared" ca="1" si="75"/>
        <v>0</v>
      </c>
      <c r="CO218" s="46">
        <f t="shared" si="69"/>
        <v>0</v>
      </c>
      <c r="CP218" s="46"/>
      <c r="CQ218" s="46">
        <f t="shared" si="70"/>
        <v>0</v>
      </c>
      <c r="CR218" s="46"/>
      <c r="CS218" s="46">
        <f>IF(C218&lt;&gt;"",IF(VLOOKUP(C218,T_UO[#All],3,FALSE)="PTS",IF(ISBLANK(G218),1,0),IF(ISBLANK(G218),0,1)),0)</f>
        <v>0</v>
      </c>
      <c r="CT218" s="46">
        <f t="shared" si="76"/>
        <v>0</v>
      </c>
      <c r="CU218" s="46"/>
      <c r="CV218" s="46"/>
      <c r="CW218" s="46"/>
      <c r="CX218" s="46"/>
      <c r="CY218" s="46"/>
      <c r="CZ218" s="46"/>
      <c r="DA218" s="46"/>
      <c r="DB218" s="46">
        <f t="shared" si="77"/>
        <v>0</v>
      </c>
      <c r="DC218" s="46">
        <f t="shared" ca="1" si="71"/>
        <v>0</v>
      </c>
      <c r="DD218" s="46"/>
      <c r="DE218" s="46">
        <f t="shared" si="78"/>
        <v>0</v>
      </c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>
        <f t="array" ref="DS218">IF(MAX(IF($AI218:$CH218&lt;&gt;0,$AI$7:$CH$7))&gt;$S218,1,0)</f>
        <v>0</v>
      </c>
    </row>
    <row r="219" spans="1:123" x14ac:dyDescent="0.25">
      <c r="A219" s="78">
        <v>212</v>
      </c>
      <c r="B219" s="79" t="str">
        <f t="shared" si="72"/>
        <v>K_LE MUT_2023_212</v>
      </c>
      <c r="C219" s="2"/>
      <c r="D219" s="3"/>
      <c r="E219" s="3"/>
      <c r="F219" s="4"/>
      <c r="G219" s="4"/>
      <c r="H219" s="4"/>
      <c r="I219" s="3"/>
      <c r="J219" s="1"/>
      <c r="K219" s="7"/>
      <c r="L219" s="90"/>
      <c r="M219" s="5"/>
      <c r="N219" s="91"/>
      <c r="O219" s="92"/>
      <c r="P219" s="5"/>
      <c r="Q219" s="5"/>
      <c r="R219" s="8"/>
      <c r="S219" s="5"/>
      <c r="T219" s="93"/>
      <c r="U219" s="80"/>
      <c r="V219" s="82"/>
      <c r="W219" s="83"/>
      <c r="X219" s="84" t="str">
        <f t="shared" si="73"/>
        <v xml:space="preserve"> </v>
      </c>
      <c r="Y219" s="85" t="str">
        <f t="shared" si="66"/>
        <v/>
      </c>
      <c r="AA219" s="86" t="str">
        <f t="shared" ca="1" si="67"/>
        <v/>
      </c>
      <c r="AB219" s="121"/>
      <c r="AC219" s="87" t="str">
        <f t="shared" si="79"/>
        <v/>
      </c>
      <c r="AD219" s="88" t="str">
        <f t="shared" si="74"/>
        <v/>
      </c>
      <c r="AE219" s="89" t="str">
        <f>IF(C219&lt;&gt;"",IF(VLOOKUP(C219,T_UO[#All],3,FALSE)="J",AF219+AG219,VLOOKUP(C219,T_UO[#All],4,FALSE)*G219),"")</f>
        <v/>
      </c>
      <c r="AF219" s="89" t="str">
        <f t="shared" si="68"/>
        <v/>
      </c>
      <c r="AG219" s="6"/>
      <c r="AH219" s="81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0"/>
      <c r="BD219" s="120"/>
      <c r="BE219" s="120"/>
      <c r="BF219" s="120"/>
      <c r="BG219" s="120"/>
      <c r="BH219" s="120"/>
      <c r="BI219" s="120"/>
      <c r="BJ219" s="120"/>
      <c r="BK219" s="120"/>
      <c r="BL219" s="120"/>
      <c r="BM219" s="120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J219" s="46"/>
      <c r="CK219" s="46"/>
      <c r="CL219" s="46"/>
      <c r="CN219" s="46">
        <f t="shared" ca="1" si="75"/>
        <v>0</v>
      </c>
      <c r="CO219" s="46">
        <f t="shared" si="69"/>
        <v>0</v>
      </c>
      <c r="CP219" s="46"/>
      <c r="CQ219" s="46">
        <f t="shared" si="70"/>
        <v>0</v>
      </c>
      <c r="CR219" s="46"/>
      <c r="CS219" s="46">
        <f>IF(C219&lt;&gt;"",IF(VLOOKUP(C219,T_UO[#All],3,FALSE)="PTS",IF(ISBLANK(G219),1,0),IF(ISBLANK(G219),0,1)),0)</f>
        <v>0</v>
      </c>
      <c r="CT219" s="46">
        <f t="shared" si="76"/>
        <v>0</v>
      </c>
      <c r="CU219" s="46"/>
      <c r="CV219" s="46"/>
      <c r="CW219" s="46"/>
      <c r="CX219" s="46"/>
      <c r="CY219" s="46"/>
      <c r="CZ219" s="46"/>
      <c r="DA219" s="46"/>
      <c r="DB219" s="46">
        <f t="shared" si="77"/>
        <v>0</v>
      </c>
      <c r="DC219" s="46">
        <f t="shared" ca="1" si="71"/>
        <v>0</v>
      </c>
      <c r="DD219" s="46"/>
      <c r="DE219" s="46">
        <f t="shared" si="78"/>
        <v>0</v>
      </c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>
        <f t="array" ref="DS219">IF(MAX(IF($AI219:$CH219&lt;&gt;0,$AI$7:$CH$7))&gt;$S219,1,0)</f>
        <v>0</v>
      </c>
    </row>
    <row r="220" spans="1:123" x14ac:dyDescent="0.25">
      <c r="A220" s="78">
        <v>213</v>
      </c>
      <c r="B220" s="79" t="str">
        <f t="shared" si="72"/>
        <v>K_LE MUT_2023_213</v>
      </c>
      <c r="C220" s="2"/>
      <c r="D220" s="3"/>
      <c r="E220" s="3"/>
      <c r="F220" s="4"/>
      <c r="G220" s="4"/>
      <c r="H220" s="4"/>
      <c r="I220" s="3"/>
      <c r="J220" s="1"/>
      <c r="K220" s="7"/>
      <c r="L220" s="90"/>
      <c r="M220" s="5"/>
      <c r="N220" s="91"/>
      <c r="O220" s="92"/>
      <c r="P220" s="5"/>
      <c r="Q220" s="5"/>
      <c r="R220" s="8"/>
      <c r="S220" s="5"/>
      <c r="T220" s="93"/>
      <c r="U220" s="80"/>
      <c r="V220" s="82"/>
      <c r="W220" s="83"/>
      <c r="X220" s="84" t="str">
        <f t="shared" si="73"/>
        <v xml:space="preserve"> </v>
      </c>
      <c r="Y220" s="85" t="str">
        <f t="shared" si="66"/>
        <v/>
      </c>
      <c r="AA220" s="86" t="str">
        <f t="shared" ca="1" si="67"/>
        <v/>
      </c>
      <c r="AB220" s="121"/>
      <c r="AC220" s="87" t="str">
        <f t="shared" si="79"/>
        <v/>
      </c>
      <c r="AD220" s="88" t="str">
        <f t="shared" si="74"/>
        <v/>
      </c>
      <c r="AE220" s="89" t="str">
        <f>IF(C220&lt;&gt;"",IF(VLOOKUP(C220,T_UO[#All],3,FALSE)="J",AF220+AG220,VLOOKUP(C220,T_UO[#All],4,FALSE)*G220),"")</f>
        <v/>
      </c>
      <c r="AF220" s="89" t="str">
        <f t="shared" si="68"/>
        <v/>
      </c>
      <c r="AG220" s="6"/>
      <c r="AH220" s="81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0"/>
      <c r="BD220" s="120"/>
      <c r="BE220" s="120"/>
      <c r="BF220" s="120"/>
      <c r="BG220" s="120"/>
      <c r="BH220" s="120"/>
      <c r="BI220" s="120"/>
      <c r="BJ220" s="120"/>
      <c r="BK220" s="120"/>
      <c r="BL220" s="120"/>
      <c r="BM220" s="120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J220" s="46"/>
      <c r="CK220" s="46"/>
      <c r="CL220" s="46"/>
      <c r="CN220" s="46">
        <f t="shared" ca="1" si="75"/>
        <v>0</v>
      </c>
      <c r="CO220" s="46">
        <f t="shared" si="69"/>
        <v>0</v>
      </c>
      <c r="CP220" s="46"/>
      <c r="CQ220" s="46">
        <f t="shared" si="70"/>
        <v>0</v>
      </c>
      <c r="CR220" s="46"/>
      <c r="CS220" s="46">
        <f>IF(C220&lt;&gt;"",IF(VLOOKUP(C220,T_UO[#All],3,FALSE)="PTS",IF(ISBLANK(G220),1,0),IF(ISBLANK(G220),0,1)),0)</f>
        <v>0</v>
      </c>
      <c r="CT220" s="46">
        <f t="shared" si="76"/>
        <v>0</v>
      </c>
      <c r="CU220" s="46"/>
      <c r="CV220" s="46"/>
      <c r="CW220" s="46"/>
      <c r="CX220" s="46"/>
      <c r="CY220" s="46"/>
      <c r="CZ220" s="46"/>
      <c r="DA220" s="46"/>
      <c r="DB220" s="46">
        <f t="shared" si="77"/>
        <v>0</v>
      </c>
      <c r="DC220" s="46">
        <f t="shared" ca="1" si="71"/>
        <v>0</v>
      </c>
      <c r="DD220" s="46"/>
      <c r="DE220" s="46">
        <f t="shared" si="78"/>
        <v>0</v>
      </c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>
        <f t="array" ref="DS220">IF(MAX(IF($AI220:$CH220&lt;&gt;0,$AI$7:$CH$7))&gt;$S220,1,0)</f>
        <v>0</v>
      </c>
    </row>
    <row r="221" spans="1:123" x14ac:dyDescent="0.25">
      <c r="A221" s="78">
        <v>214</v>
      </c>
      <c r="B221" s="79" t="str">
        <f t="shared" si="72"/>
        <v>K_LE MUT_2023_214</v>
      </c>
      <c r="C221" s="2"/>
      <c r="D221" s="3"/>
      <c r="E221" s="3"/>
      <c r="F221" s="4"/>
      <c r="G221" s="4"/>
      <c r="H221" s="4"/>
      <c r="I221" s="3"/>
      <c r="J221" s="1"/>
      <c r="K221" s="7"/>
      <c r="L221" s="90"/>
      <c r="M221" s="5"/>
      <c r="N221" s="91"/>
      <c r="O221" s="92"/>
      <c r="P221" s="5"/>
      <c r="Q221" s="5"/>
      <c r="R221" s="8"/>
      <c r="S221" s="5"/>
      <c r="T221" s="93"/>
      <c r="U221" s="80"/>
      <c r="V221" s="82"/>
      <c r="W221" s="83"/>
      <c r="X221" s="84" t="str">
        <f t="shared" si="73"/>
        <v xml:space="preserve"> </v>
      </c>
      <c r="Y221" s="85" t="str">
        <f t="shared" si="66"/>
        <v/>
      </c>
      <c r="AA221" s="86" t="str">
        <f t="shared" ca="1" si="67"/>
        <v/>
      </c>
      <c r="AB221" s="121"/>
      <c r="AC221" s="87" t="str">
        <f t="shared" si="79"/>
        <v/>
      </c>
      <c r="AD221" s="88" t="str">
        <f t="shared" si="74"/>
        <v/>
      </c>
      <c r="AE221" s="89" t="str">
        <f>IF(C221&lt;&gt;"",IF(VLOOKUP(C221,T_UO[#All],3,FALSE)="J",AF221+AG221,VLOOKUP(C221,T_UO[#All],4,FALSE)*G221),"")</f>
        <v/>
      </c>
      <c r="AF221" s="89" t="str">
        <f t="shared" si="68"/>
        <v/>
      </c>
      <c r="AG221" s="6"/>
      <c r="AH221" s="81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0"/>
      <c r="BD221" s="120"/>
      <c r="BE221" s="120"/>
      <c r="BF221" s="120"/>
      <c r="BG221" s="120"/>
      <c r="BH221" s="120"/>
      <c r="BI221" s="120"/>
      <c r="BJ221" s="120"/>
      <c r="BK221" s="120"/>
      <c r="BL221" s="120"/>
      <c r="BM221" s="120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J221" s="46"/>
      <c r="CK221" s="46"/>
      <c r="CL221" s="46"/>
      <c r="CN221" s="46">
        <f t="shared" ca="1" si="75"/>
        <v>0</v>
      </c>
      <c r="CO221" s="46">
        <f t="shared" si="69"/>
        <v>0</v>
      </c>
      <c r="CP221" s="46"/>
      <c r="CQ221" s="46">
        <f t="shared" si="70"/>
        <v>0</v>
      </c>
      <c r="CR221" s="46"/>
      <c r="CS221" s="46">
        <f>IF(C221&lt;&gt;"",IF(VLOOKUP(C221,T_UO[#All],3,FALSE)="PTS",IF(ISBLANK(G221),1,0),IF(ISBLANK(G221),0,1)),0)</f>
        <v>0</v>
      </c>
      <c r="CT221" s="46">
        <f t="shared" si="76"/>
        <v>0</v>
      </c>
      <c r="CU221" s="46"/>
      <c r="CV221" s="46"/>
      <c r="CW221" s="46"/>
      <c r="CX221" s="46"/>
      <c r="CY221" s="46"/>
      <c r="CZ221" s="46"/>
      <c r="DA221" s="46"/>
      <c r="DB221" s="46">
        <f t="shared" si="77"/>
        <v>0</v>
      </c>
      <c r="DC221" s="46">
        <f t="shared" ca="1" si="71"/>
        <v>0</v>
      </c>
      <c r="DD221" s="46"/>
      <c r="DE221" s="46">
        <f t="shared" si="78"/>
        <v>0</v>
      </c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>
        <f t="array" ref="DS221">IF(MAX(IF($AI221:$CH221&lt;&gt;0,$AI$7:$CH$7))&gt;$S221,1,0)</f>
        <v>0</v>
      </c>
    </row>
    <row r="222" spans="1:123" x14ac:dyDescent="0.25">
      <c r="A222" s="78">
        <v>215</v>
      </c>
      <c r="B222" s="79" t="str">
        <f t="shared" si="72"/>
        <v>K_LE MUT_2023_215</v>
      </c>
      <c r="C222" s="2"/>
      <c r="D222" s="3"/>
      <c r="E222" s="3"/>
      <c r="F222" s="4"/>
      <c r="G222" s="4"/>
      <c r="H222" s="4"/>
      <c r="I222" s="3"/>
      <c r="J222" s="1"/>
      <c r="K222" s="7"/>
      <c r="L222" s="90"/>
      <c r="M222" s="5"/>
      <c r="N222" s="91"/>
      <c r="O222" s="92"/>
      <c r="P222" s="5"/>
      <c r="Q222" s="5"/>
      <c r="R222" s="8"/>
      <c r="S222" s="5"/>
      <c r="T222" s="93"/>
      <c r="U222" s="80"/>
      <c r="V222" s="82"/>
      <c r="W222" s="83"/>
      <c r="X222" s="84" t="str">
        <f t="shared" si="73"/>
        <v xml:space="preserve"> </v>
      </c>
      <c r="Y222" s="85" t="str">
        <f t="shared" si="66"/>
        <v/>
      </c>
      <c r="AA222" s="86" t="str">
        <f t="shared" ca="1" si="67"/>
        <v/>
      </c>
      <c r="AB222" s="121"/>
      <c r="AC222" s="87" t="str">
        <f t="shared" si="79"/>
        <v/>
      </c>
      <c r="AD222" s="88" t="str">
        <f t="shared" si="74"/>
        <v/>
      </c>
      <c r="AE222" s="89" t="str">
        <f>IF(C222&lt;&gt;"",IF(VLOOKUP(C222,T_UO[#All],3,FALSE)="J",AF222+AG222,VLOOKUP(C222,T_UO[#All],4,FALSE)*G222),"")</f>
        <v/>
      </c>
      <c r="AF222" s="89" t="str">
        <f t="shared" si="68"/>
        <v/>
      </c>
      <c r="AG222" s="6"/>
      <c r="AH222" s="81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0"/>
      <c r="BD222" s="120"/>
      <c r="BE222" s="120"/>
      <c r="BF222" s="120"/>
      <c r="BG222" s="120"/>
      <c r="BH222" s="120"/>
      <c r="BI222" s="120"/>
      <c r="BJ222" s="120"/>
      <c r="BK222" s="120"/>
      <c r="BL222" s="120"/>
      <c r="BM222" s="120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J222" s="46"/>
      <c r="CK222" s="46"/>
      <c r="CL222" s="46"/>
      <c r="CN222" s="46">
        <f t="shared" ca="1" si="75"/>
        <v>0</v>
      </c>
      <c r="CO222" s="46">
        <f t="shared" si="69"/>
        <v>0</v>
      </c>
      <c r="CP222" s="46"/>
      <c r="CQ222" s="46">
        <f t="shared" si="70"/>
        <v>0</v>
      </c>
      <c r="CR222" s="46"/>
      <c r="CS222" s="46">
        <f>IF(C222&lt;&gt;"",IF(VLOOKUP(C222,T_UO[#All],3,FALSE)="PTS",IF(ISBLANK(G222),1,0),IF(ISBLANK(G222),0,1)),0)</f>
        <v>0</v>
      </c>
      <c r="CT222" s="46">
        <f t="shared" si="76"/>
        <v>0</v>
      </c>
      <c r="CU222" s="46"/>
      <c r="CV222" s="46"/>
      <c r="CW222" s="46"/>
      <c r="CX222" s="46"/>
      <c r="CY222" s="46"/>
      <c r="CZ222" s="46"/>
      <c r="DA222" s="46"/>
      <c r="DB222" s="46">
        <f t="shared" si="77"/>
        <v>0</v>
      </c>
      <c r="DC222" s="46">
        <f t="shared" ca="1" si="71"/>
        <v>0</v>
      </c>
      <c r="DD222" s="46"/>
      <c r="DE222" s="46">
        <f t="shared" si="78"/>
        <v>0</v>
      </c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>
        <f t="array" ref="DS222">IF(MAX(IF($AI222:$CH222&lt;&gt;0,$AI$7:$CH$7))&gt;$S222,1,0)</f>
        <v>0</v>
      </c>
    </row>
    <row r="223" spans="1:123" x14ac:dyDescent="0.25">
      <c r="A223" s="78">
        <v>216</v>
      </c>
      <c r="B223" s="79" t="str">
        <f t="shared" si="72"/>
        <v>K_LE MUT_2023_216</v>
      </c>
      <c r="C223" s="2"/>
      <c r="D223" s="3"/>
      <c r="E223" s="3"/>
      <c r="F223" s="4"/>
      <c r="G223" s="4"/>
      <c r="H223" s="4"/>
      <c r="I223" s="3"/>
      <c r="J223" s="1"/>
      <c r="K223" s="7"/>
      <c r="L223" s="90"/>
      <c r="M223" s="5"/>
      <c r="N223" s="91"/>
      <c r="O223" s="92"/>
      <c r="P223" s="5"/>
      <c r="Q223" s="5"/>
      <c r="R223" s="8"/>
      <c r="S223" s="5"/>
      <c r="T223" s="93"/>
      <c r="U223" s="80"/>
      <c r="V223" s="82"/>
      <c r="W223" s="83"/>
      <c r="X223" s="84" t="str">
        <f t="shared" si="73"/>
        <v xml:space="preserve"> </v>
      </c>
      <c r="Y223" s="85" t="str">
        <f t="shared" si="66"/>
        <v/>
      </c>
      <c r="AA223" s="86" t="str">
        <f t="shared" ca="1" si="67"/>
        <v/>
      </c>
      <c r="AB223" s="121"/>
      <c r="AC223" s="87" t="str">
        <f t="shared" si="79"/>
        <v/>
      </c>
      <c r="AD223" s="88" t="str">
        <f t="shared" si="74"/>
        <v/>
      </c>
      <c r="AE223" s="89" t="str">
        <f>IF(C223&lt;&gt;"",IF(VLOOKUP(C223,T_UO[#All],3,FALSE)="J",AF223+AG223,VLOOKUP(C223,T_UO[#All],4,FALSE)*G223),"")</f>
        <v/>
      </c>
      <c r="AF223" s="89" t="str">
        <f t="shared" si="68"/>
        <v/>
      </c>
      <c r="AG223" s="6"/>
      <c r="AH223" s="81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0"/>
      <c r="BD223" s="120"/>
      <c r="BE223" s="120"/>
      <c r="BF223" s="120"/>
      <c r="BG223" s="120"/>
      <c r="BH223" s="120"/>
      <c r="BI223" s="120"/>
      <c r="BJ223" s="120"/>
      <c r="BK223" s="120"/>
      <c r="BL223" s="120"/>
      <c r="BM223" s="120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J223" s="46"/>
      <c r="CK223" s="46"/>
      <c r="CL223" s="46"/>
      <c r="CN223" s="46">
        <f t="shared" ca="1" si="75"/>
        <v>0</v>
      </c>
      <c r="CO223" s="46">
        <f t="shared" si="69"/>
        <v>0</v>
      </c>
      <c r="CP223" s="46"/>
      <c r="CQ223" s="46">
        <f t="shared" si="70"/>
        <v>0</v>
      </c>
      <c r="CR223" s="46"/>
      <c r="CS223" s="46">
        <f>IF(C223&lt;&gt;"",IF(VLOOKUP(C223,T_UO[#All],3,FALSE)="PTS",IF(ISBLANK(G223),1,0),IF(ISBLANK(G223),0,1)),0)</f>
        <v>0</v>
      </c>
      <c r="CT223" s="46">
        <f t="shared" si="76"/>
        <v>0</v>
      </c>
      <c r="CU223" s="46"/>
      <c r="CV223" s="46"/>
      <c r="CW223" s="46"/>
      <c r="CX223" s="46"/>
      <c r="CY223" s="46"/>
      <c r="CZ223" s="46"/>
      <c r="DA223" s="46"/>
      <c r="DB223" s="46">
        <f t="shared" si="77"/>
        <v>0</v>
      </c>
      <c r="DC223" s="46">
        <f t="shared" ca="1" si="71"/>
        <v>0</v>
      </c>
      <c r="DD223" s="46"/>
      <c r="DE223" s="46">
        <f t="shared" si="78"/>
        <v>0</v>
      </c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>
        <f t="array" ref="DS223">IF(MAX(IF($AI223:$CH223&lt;&gt;0,$AI$7:$CH$7))&gt;$S223,1,0)</f>
        <v>0</v>
      </c>
    </row>
    <row r="224" spans="1:123" x14ac:dyDescent="0.25">
      <c r="A224" s="78">
        <v>217</v>
      </c>
      <c r="B224" s="79" t="str">
        <f t="shared" si="72"/>
        <v>K_LE MUT_2023_217</v>
      </c>
      <c r="C224" s="2"/>
      <c r="D224" s="3"/>
      <c r="E224" s="3"/>
      <c r="F224" s="4"/>
      <c r="G224" s="4"/>
      <c r="H224" s="4"/>
      <c r="I224" s="3"/>
      <c r="J224" s="1"/>
      <c r="K224" s="7"/>
      <c r="L224" s="90"/>
      <c r="M224" s="5"/>
      <c r="N224" s="91"/>
      <c r="O224" s="92"/>
      <c r="P224" s="5"/>
      <c r="Q224" s="5"/>
      <c r="R224" s="8"/>
      <c r="S224" s="5"/>
      <c r="T224" s="93"/>
      <c r="U224" s="80"/>
      <c r="V224" s="82"/>
      <c r="W224" s="83"/>
      <c r="X224" s="84" t="str">
        <f t="shared" si="73"/>
        <v xml:space="preserve"> </v>
      </c>
      <c r="Y224" s="85" t="str">
        <f t="shared" si="66"/>
        <v/>
      </c>
      <c r="AA224" s="86" t="str">
        <f t="shared" ca="1" si="67"/>
        <v/>
      </c>
      <c r="AB224" s="121"/>
      <c r="AC224" s="87" t="str">
        <f t="shared" si="79"/>
        <v/>
      </c>
      <c r="AD224" s="88" t="str">
        <f t="shared" si="74"/>
        <v/>
      </c>
      <c r="AE224" s="89" t="str">
        <f>IF(C224&lt;&gt;"",IF(VLOOKUP(C224,T_UO[#All],3,FALSE)="J",AF224+AG224,VLOOKUP(C224,T_UO[#All],4,FALSE)*G224),"")</f>
        <v/>
      </c>
      <c r="AF224" s="89" t="str">
        <f t="shared" si="68"/>
        <v/>
      </c>
      <c r="AG224" s="6"/>
      <c r="AH224" s="81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0"/>
      <c r="BD224" s="120"/>
      <c r="BE224" s="120"/>
      <c r="BF224" s="120"/>
      <c r="BG224" s="120"/>
      <c r="BH224" s="120"/>
      <c r="BI224" s="120"/>
      <c r="BJ224" s="120"/>
      <c r="BK224" s="120"/>
      <c r="BL224" s="120"/>
      <c r="BM224" s="120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J224" s="46"/>
      <c r="CK224" s="46"/>
      <c r="CL224" s="46"/>
      <c r="CN224" s="46">
        <f t="shared" ca="1" si="75"/>
        <v>0</v>
      </c>
      <c r="CO224" s="46">
        <f t="shared" si="69"/>
        <v>0</v>
      </c>
      <c r="CP224" s="46"/>
      <c r="CQ224" s="46">
        <f t="shared" si="70"/>
        <v>0</v>
      </c>
      <c r="CR224" s="46"/>
      <c r="CS224" s="46">
        <f>IF(C224&lt;&gt;"",IF(VLOOKUP(C224,T_UO[#All],3,FALSE)="PTS",IF(ISBLANK(G224),1,0),IF(ISBLANK(G224),0,1)),0)</f>
        <v>0</v>
      </c>
      <c r="CT224" s="46">
        <f t="shared" si="76"/>
        <v>0</v>
      </c>
      <c r="CU224" s="46"/>
      <c r="CV224" s="46"/>
      <c r="CW224" s="46"/>
      <c r="CX224" s="46"/>
      <c r="CY224" s="46"/>
      <c r="CZ224" s="46"/>
      <c r="DA224" s="46"/>
      <c r="DB224" s="46">
        <f t="shared" si="77"/>
        <v>0</v>
      </c>
      <c r="DC224" s="46">
        <f t="shared" ca="1" si="71"/>
        <v>0</v>
      </c>
      <c r="DD224" s="46"/>
      <c r="DE224" s="46">
        <f t="shared" si="78"/>
        <v>0</v>
      </c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>
        <f t="array" ref="DS224">IF(MAX(IF($AI224:$CH224&lt;&gt;0,$AI$7:$CH$7))&gt;$S224,1,0)</f>
        <v>0</v>
      </c>
    </row>
    <row r="225" spans="1:123" x14ac:dyDescent="0.25">
      <c r="A225" s="78">
        <v>218</v>
      </c>
      <c r="B225" s="79" t="str">
        <f t="shared" si="72"/>
        <v>K_LE MUT_2023_218</v>
      </c>
      <c r="C225" s="2"/>
      <c r="D225" s="3"/>
      <c r="E225" s="3"/>
      <c r="F225" s="4"/>
      <c r="G225" s="4"/>
      <c r="H225" s="4"/>
      <c r="I225" s="3"/>
      <c r="J225" s="1"/>
      <c r="K225" s="7"/>
      <c r="L225" s="90"/>
      <c r="M225" s="5"/>
      <c r="N225" s="91"/>
      <c r="O225" s="92"/>
      <c r="P225" s="5"/>
      <c r="Q225" s="5"/>
      <c r="R225" s="8"/>
      <c r="S225" s="5"/>
      <c r="T225" s="93"/>
      <c r="U225" s="80"/>
      <c r="V225" s="82"/>
      <c r="W225" s="83"/>
      <c r="X225" s="84" t="str">
        <f t="shared" si="73"/>
        <v xml:space="preserve"> </v>
      </c>
      <c r="Y225" s="85" t="str">
        <f t="shared" si="66"/>
        <v/>
      </c>
      <c r="AA225" s="86" t="str">
        <f t="shared" ca="1" si="67"/>
        <v/>
      </c>
      <c r="AB225" s="121"/>
      <c r="AC225" s="87" t="str">
        <f t="shared" si="79"/>
        <v/>
      </c>
      <c r="AD225" s="88" t="str">
        <f t="shared" si="74"/>
        <v/>
      </c>
      <c r="AE225" s="89" t="str">
        <f>IF(C225&lt;&gt;"",IF(VLOOKUP(C225,T_UO[#All],3,FALSE)="J",AF225+AG225,VLOOKUP(C225,T_UO[#All],4,FALSE)*G225),"")</f>
        <v/>
      </c>
      <c r="AF225" s="89" t="str">
        <f t="shared" si="68"/>
        <v/>
      </c>
      <c r="AG225" s="6"/>
      <c r="AH225" s="81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0"/>
      <c r="BD225" s="120"/>
      <c r="BE225" s="120"/>
      <c r="BF225" s="120"/>
      <c r="BG225" s="120"/>
      <c r="BH225" s="120"/>
      <c r="BI225" s="120"/>
      <c r="BJ225" s="120"/>
      <c r="BK225" s="120"/>
      <c r="BL225" s="120"/>
      <c r="BM225" s="120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J225" s="46"/>
      <c r="CK225" s="46"/>
      <c r="CL225" s="46"/>
      <c r="CN225" s="46">
        <f t="shared" ca="1" si="75"/>
        <v>0</v>
      </c>
      <c r="CO225" s="46">
        <f t="shared" si="69"/>
        <v>0</v>
      </c>
      <c r="CP225" s="46"/>
      <c r="CQ225" s="46">
        <f t="shared" si="70"/>
        <v>0</v>
      </c>
      <c r="CR225" s="46"/>
      <c r="CS225" s="46">
        <f>IF(C225&lt;&gt;"",IF(VLOOKUP(C225,T_UO[#All],3,FALSE)="PTS",IF(ISBLANK(G225),1,0),IF(ISBLANK(G225),0,1)),0)</f>
        <v>0</v>
      </c>
      <c r="CT225" s="46">
        <f t="shared" si="76"/>
        <v>0</v>
      </c>
      <c r="CU225" s="46"/>
      <c r="CV225" s="46"/>
      <c r="CW225" s="46"/>
      <c r="CX225" s="46"/>
      <c r="CY225" s="46"/>
      <c r="CZ225" s="46"/>
      <c r="DA225" s="46"/>
      <c r="DB225" s="46">
        <f t="shared" si="77"/>
        <v>0</v>
      </c>
      <c r="DC225" s="46">
        <f t="shared" ca="1" si="71"/>
        <v>0</v>
      </c>
      <c r="DD225" s="46"/>
      <c r="DE225" s="46">
        <f t="shared" si="78"/>
        <v>0</v>
      </c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>
        <f t="array" ref="DS225">IF(MAX(IF($AI225:$CH225&lt;&gt;0,$AI$7:$CH$7))&gt;$S225,1,0)</f>
        <v>0</v>
      </c>
    </row>
    <row r="226" spans="1:123" x14ac:dyDescent="0.25">
      <c r="A226" s="78">
        <v>219</v>
      </c>
      <c r="B226" s="79" t="str">
        <f t="shared" si="72"/>
        <v>K_LE MUT_2023_219</v>
      </c>
      <c r="C226" s="2"/>
      <c r="D226" s="3"/>
      <c r="E226" s="3"/>
      <c r="F226" s="4"/>
      <c r="G226" s="4"/>
      <c r="H226" s="4"/>
      <c r="I226" s="3"/>
      <c r="J226" s="1"/>
      <c r="K226" s="7"/>
      <c r="L226" s="90"/>
      <c r="M226" s="5"/>
      <c r="N226" s="91"/>
      <c r="O226" s="92"/>
      <c r="P226" s="5"/>
      <c r="Q226" s="5"/>
      <c r="R226" s="8"/>
      <c r="S226" s="5"/>
      <c r="T226" s="93"/>
      <c r="U226" s="80"/>
      <c r="V226" s="82"/>
      <c r="W226" s="83"/>
      <c r="X226" s="84" t="str">
        <f t="shared" si="73"/>
        <v xml:space="preserve"> </v>
      </c>
      <c r="Y226" s="85" t="str">
        <f t="shared" si="66"/>
        <v/>
      </c>
      <c r="AA226" s="86" t="str">
        <f t="shared" ca="1" si="67"/>
        <v/>
      </c>
      <c r="AB226" s="121"/>
      <c r="AC226" s="87" t="str">
        <f t="shared" si="79"/>
        <v/>
      </c>
      <c r="AD226" s="88" t="str">
        <f t="shared" si="74"/>
        <v/>
      </c>
      <c r="AE226" s="89" t="str">
        <f>IF(C226&lt;&gt;"",IF(VLOOKUP(C226,T_UO[#All],3,FALSE)="J",AF226+AG226,VLOOKUP(C226,T_UO[#All],4,FALSE)*G226),"")</f>
        <v/>
      </c>
      <c r="AF226" s="89" t="str">
        <f t="shared" si="68"/>
        <v/>
      </c>
      <c r="AG226" s="6"/>
      <c r="AH226" s="81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0"/>
      <c r="BD226" s="120"/>
      <c r="BE226" s="120"/>
      <c r="BF226" s="120"/>
      <c r="BG226" s="120"/>
      <c r="BH226" s="120"/>
      <c r="BI226" s="120"/>
      <c r="BJ226" s="120"/>
      <c r="BK226" s="120"/>
      <c r="BL226" s="120"/>
      <c r="BM226" s="120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J226" s="46"/>
      <c r="CK226" s="46"/>
      <c r="CL226" s="46"/>
      <c r="CN226" s="46">
        <f t="shared" ca="1" si="75"/>
        <v>0</v>
      </c>
      <c r="CO226" s="46">
        <f t="shared" si="69"/>
        <v>0</v>
      </c>
      <c r="CP226" s="46"/>
      <c r="CQ226" s="46">
        <f t="shared" si="70"/>
        <v>0</v>
      </c>
      <c r="CR226" s="46"/>
      <c r="CS226" s="46">
        <f>IF(C226&lt;&gt;"",IF(VLOOKUP(C226,T_UO[#All],3,FALSE)="PTS",IF(ISBLANK(G226),1,0),IF(ISBLANK(G226),0,1)),0)</f>
        <v>0</v>
      </c>
      <c r="CT226" s="46">
        <f t="shared" si="76"/>
        <v>0</v>
      </c>
      <c r="CU226" s="46"/>
      <c r="CV226" s="46"/>
      <c r="CW226" s="46"/>
      <c r="CX226" s="46"/>
      <c r="CY226" s="46"/>
      <c r="CZ226" s="46"/>
      <c r="DA226" s="46"/>
      <c r="DB226" s="46">
        <f t="shared" si="77"/>
        <v>0</v>
      </c>
      <c r="DC226" s="46">
        <f t="shared" ca="1" si="71"/>
        <v>0</v>
      </c>
      <c r="DD226" s="46"/>
      <c r="DE226" s="46">
        <f t="shared" si="78"/>
        <v>0</v>
      </c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>
        <f t="array" ref="DS226">IF(MAX(IF($AI226:$CH226&lt;&gt;0,$AI$7:$CH$7))&gt;$S226,1,0)</f>
        <v>0</v>
      </c>
    </row>
    <row r="227" spans="1:123" x14ac:dyDescent="0.25">
      <c r="A227" s="78">
        <v>220</v>
      </c>
      <c r="B227" s="79" t="str">
        <f t="shared" si="72"/>
        <v>K_LE MUT_2023_220</v>
      </c>
      <c r="C227" s="2"/>
      <c r="D227" s="3"/>
      <c r="E227" s="3"/>
      <c r="F227" s="4"/>
      <c r="G227" s="4"/>
      <c r="H227" s="4"/>
      <c r="I227" s="3"/>
      <c r="J227" s="1"/>
      <c r="K227" s="7"/>
      <c r="L227" s="90"/>
      <c r="M227" s="5"/>
      <c r="N227" s="91"/>
      <c r="O227" s="92"/>
      <c r="P227" s="5"/>
      <c r="Q227" s="5"/>
      <c r="R227" s="8"/>
      <c r="S227" s="5"/>
      <c r="T227" s="93"/>
      <c r="U227" s="80"/>
      <c r="V227" s="82"/>
      <c r="W227" s="83"/>
      <c r="X227" s="84" t="str">
        <f t="shared" si="73"/>
        <v xml:space="preserve"> </v>
      </c>
      <c r="Y227" s="85" t="str">
        <f t="shared" si="66"/>
        <v/>
      </c>
      <c r="AA227" s="86" t="str">
        <f t="shared" ca="1" si="67"/>
        <v/>
      </c>
      <c r="AB227" s="121"/>
      <c r="AC227" s="87" t="str">
        <f t="shared" si="79"/>
        <v/>
      </c>
      <c r="AD227" s="88" t="str">
        <f t="shared" si="74"/>
        <v/>
      </c>
      <c r="AE227" s="89" t="str">
        <f>IF(C227&lt;&gt;"",IF(VLOOKUP(C227,T_UO[#All],3,FALSE)="J",AF227+AG227,VLOOKUP(C227,T_UO[#All],4,FALSE)*G227),"")</f>
        <v/>
      </c>
      <c r="AF227" s="89" t="str">
        <f t="shared" si="68"/>
        <v/>
      </c>
      <c r="AG227" s="6"/>
      <c r="AH227" s="81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0"/>
      <c r="BD227" s="120"/>
      <c r="BE227" s="120"/>
      <c r="BF227" s="120"/>
      <c r="BG227" s="120"/>
      <c r="BH227" s="120"/>
      <c r="BI227" s="120"/>
      <c r="BJ227" s="120"/>
      <c r="BK227" s="120"/>
      <c r="BL227" s="120"/>
      <c r="BM227" s="120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J227" s="46"/>
      <c r="CK227" s="46"/>
      <c r="CL227" s="46"/>
      <c r="CN227" s="46">
        <f t="shared" ca="1" si="75"/>
        <v>0</v>
      </c>
      <c r="CO227" s="46">
        <f t="shared" si="69"/>
        <v>0</v>
      </c>
      <c r="CP227" s="46"/>
      <c r="CQ227" s="46">
        <f t="shared" si="70"/>
        <v>0</v>
      </c>
      <c r="CR227" s="46"/>
      <c r="CS227" s="46">
        <f>IF(C227&lt;&gt;"",IF(VLOOKUP(C227,T_UO[#All],3,FALSE)="PTS",IF(ISBLANK(G227),1,0),IF(ISBLANK(G227),0,1)),0)</f>
        <v>0</v>
      </c>
      <c r="CT227" s="46">
        <f t="shared" si="76"/>
        <v>0</v>
      </c>
      <c r="CU227" s="46"/>
      <c r="CV227" s="46"/>
      <c r="CW227" s="46"/>
      <c r="CX227" s="46"/>
      <c r="CY227" s="46"/>
      <c r="CZ227" s="46"/>
      <c r="DA227" s="46"/>
      <c r="DB227" s="46">
        <f t="shared" si="77"/>
        <v>0</v>
      </c>
      <c r="DC227" s="46">
        <f t="shared" ca="1" si="71"/>
        <v>0</v>
      </c>
      <c r="DD227" s="46"/>
      <c r="DE227" s="46">
        <f t="shared" si="78"/>
        <v>0</v>
      </c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>
        <f t="array" ref="DS227">IF(MAX(IF($AI227:$CH227&lt;&gt;0,$AI$7:$CH$7))&gt;$S227,1,0)</f>
        <v>0</v>
      </c>
    </row>
    <row r="228" spans="1:123" x14ac:dyDescent="0.25">
      <c r="A228" s="78">
        <v>221</v>
      </c>
      <c r="B228" s="79" t="str">
        <f t="shared" si="72"/>
        <v>K_LE MUT_2023_221</v>
      </c>
      <c r="C228" s="2"/>
      <c r="D228" s="3"/>
      <c r="E228" s="3"/>
      <c r="F228" s="4"/>
      <c r="G228" s="4"/>
      <c r="H228" s="4"/>
      <c r="I228" s="3"/>
      <c r="J228" s="1"/>
      <c r="K228" s="7"/>
      <c r="L228" s="90"/>
      <c r="M228" s="5"/>
      <c r="N228" s="91"/>
      <c r="O228" s="92"/>
      <c r="P228" s="5"/>
      <c r="Q228" s="5"/>
      <c r="R228" s="8"/>
      <c r="S228" s="5"/>
      <c r="T228" s="93"/>
      <c r="U228" s="80"/>
      <c r="V228" s="82"/>
      <c r="W228" s="83"/>
      <c r="X228" s="84" t="str">
        <f t="shared" si="73"/>
        <v xml:space="preserve"> </v>
      </c>
      <c r="Y228" s="85" t="str">
        <f t="shared" si="66"/>
        <v/>
      </c>
      <c r="AA228" s="86" t="str">
        <f t="shared" ca="1" si="67"/>
        <v/>
      </c>
      <c r="AB228" s="121"/>
      <c r="AC228" s="87" t="str">
        <f t="shared" si="79"/>
        <v/>
      </c>
      <c r="AD228" s="88" t="str">
        <f t="shared" si="74"/>
        <v/>
      </c>
      <c r="AE228" s="89" t="str">
        <f>IF(C228&lt;&gt;"",IF(VLOOKUP(C228,T_UO[#All],3,FALSE)="J",AF228+AG228,VLOOKUP(C228,T_UO[#All],4,FALSE)*G228),"")</f>
        <v/>
      </c>
      <c r="AF228" s="89" t="str">
        <f t="shared" si="68"/>
        <v/>
      </c>
      <c r="AG228" s="6"/>
      <c r="AH228" s="81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0"/>
      <c r="BD228" s="120"/>
      <c r="BE228" s="120"/>
      <c r="BF228" s="120"/>
      <c r="BG228" s="120"/>
      <c r="BH228" s="120"/>
      <c r="BI228" s="120"/>
      <c r="BJ228" s="120"/>
      <c r="BK228" s="120"/>
      <c r="BL228" s="120"/>
      <c r="BM228" s="120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J228" s="46"/>
      <c r="CK228" s="46"/>
      <c r="CL228" s="46"/>
      <c r="CN228" s="46">
        <f t="shared" ca="1" si="75"/>
        <v>0</v>
      </c>
      <c r="CO228" s="46">
        <f t="shared" si="69"/>
        <v>0</v>
      </c>
      <c r="CP228" s="46"/>
      <c r="CQ228" s="46">
        <f t="shared" si="70"/>
        <v>0</v>
      </c>
      <c r="CR228" s="46"/>
      <c r="CS228" s="46">
        <f>IF(C228&lt;&gt;"",IF(VLOOKUP(C228,T_UO[#All],3,FALSE)="PTS",IF(ISBLANK(G228),1,0),IF(ISBLANK(G228),0,1)),0)</f>
        <v>0</v>
      </c>
      <c r="CT228" s="46">
        <f t="shared" si="76"/>
        <v>0</v>
      </c>
      <c r="CU228" s="46"/>
      <c r="CV228" s="46"/>
      <c r="CW228" s="46"/>
      <c r="CX228" s="46"/>
      <c r="CY228" s="46"/>
      <c r="CZ228" s="46"/>
      <c r="DA228" s="46"/>
      <c r="DB228" s="46">
        <f t="shared" si="77"/>
        <v>0</v>
      </c>
      <c r="DC228" s="46">
        <f t="shared" ca="1" si="71"/>
        <v>0</v>
      </c>
      <c r="DD228" s="46"/>
      <c r="DE228" s="46">
        <f t="shared" si="78"/>
        <v>0</v>
      </c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>
        <f t="array" ref="DS228">IF(MAX(IF($AI228:$CH228&lt;&gt;0,$AI$7:$CH$7))&gt;$S228,1,0)</f>
        <v>0</v>
      </c>
    </row>
    <row r="229" spans="1:123" x14ac:dyDescent="0.25">
      <c r="A229" s="78">
        <v>222</v>
      </c>
      <c r="B229" s="79" t="str">
        <f t="shared" si="72"/>
        <v>K_LE MUT_2023_222</v>
      </c>
      <c r="C229" s="2"/>
      <c r="D229" s="3"/>
      <c r="E229" s="3"/>
      <c r="F229" s="4"/>
      <c r="G229" s="4"/>
      <c r="H229" s="4"/>
      <c r="I229" s="3"/>
      <c r="J229" s="1"/>
      <c r="K229" s="7"/>
      <c r="L229" s="90"/>
      <c r="M229" s="5"/>
      <c r="N229" s="91"/>
      <c r="O229" s="92"/>
      <c r="P229" s="5"/>
      <c r="Q229" s="5"/>
      <c r="R229" s="8"/>
      <c r="S229" s="5"/>
      <c r="T229" s="93"/>
      <c r="U229" s="80"/>
      <c r="V229" s="82"/>
      <c r="W229" s="83"/>
      <c r="X229" s="84" t="str">
        <f t="shared" si="73"/>
        <v xml:space="preserve"> </v>
      </c>
      <c r="Y229" s="85" t="str">
        <f t="shared" si="66"/>
        <v/>
      </c>
      <c r="AA229" s="86" t="str">
        <f t="shared" ca="1" si="67"/>
        <v/>
      </c>
      <c r="AB229" s="121"/>
      <c r="AC229" s="87" t="str">
        <f t="shared" si="79"/>
        <v/>
      </c>
      <c r="AD229" s="88" t="str">
        <f t="shared" si="74"/>
        <v/>
      </c>
      <c r="AE229" s="89" t="str">
        <f>IF(C229&lt;&gt;"",IF(VLOOKUP(C229,T_UO[#All],3,FALSE)="J",AF229+AG229,VLOOKUP(C229,T_UO[#All],4,FALSE)*G229),"")</f>
        <v/>
      </c>
      <c r="AF229" s="89" t="str">
        <f t="shared" si="68"/>
        <v/>
      </c>
      <c r="AG229" s="6"/>
      <c r="AH229" s="81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J229" s="46"/>
      <c r="CK229" s="46"/>
      <c r="CL229" s="46"/>
      <c r="CN229" s="46">
        <f t="shared" ca="1" si="75"/>
        <v>0</v>
      </c>
      <c r="CO229" s="46">
        <f t="shared" si="69"/>
        <v>0</v>
      </c>
      <c r="CP229" s="46"/>
      <c r="CQ229" s="46">
        <f t="shared" si="70"/>
        <v>0</v>
      </c>
      <c r="CR229" s="46"/>
      <c r="CS229" s="46">
        <f>IF(C229&lt;&gt;"",IF(VLOOKUP(C229,T_UO[#All],3,FALSE)="PTS",IF(ISBLANK(G229),1,0),IF(ISBLANK(G229),0,1)),0)</f>
        <v>0</v>
      </c>
      <c r="CT229" s="46">
        <f t="shared" si="76"/>
        <v>0</v>
      </c>
      <c r="CU229" s="46"/>
      <c r="CV229" s="46"/>
      <c r="CW229" s="46"/>
      <c r="CX229" s="46"/>
      <c r="CY229" s="46"/>
      <c r="CZ229" s="46"/>
      <c r="DA229" s="46"/>
      <c r="DB229" s="46">
        <f t="shared" si="77"/>
        <v>0</v>
      </c>
      <c r="DC229" s="46">
        <f t="shared" ca="1" si="71"/>
        <v>0</v>
      </c>
      <c r="DD229" s="46"/>
      <c r="DE229" s="46">
        <f t="shared" si="78"/>
        <v>0</v>
      </c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>
        <f t="array" ref="DS229">IF(MAX(IF($AI229:$CH229&lt;&gt;0,$AI$7:$CH$7))&gt;$S229,1,0)</f>
        <v>0</v>
      </c>
    </row>
    <row r="230" spans="1:123" x14ac:dyDescent="0.25">
      <c r="A230" s="78">
        <v>223</v>
      </c>
      <c r="B230" s="79" t="str">
        <f t="shared" si="72"/>
        <v>K_LE MUT_2023_223</v>
      </c>
      <c r="C230" s="2"/>
      <c r="D230" s="3"/>
      <c r="E230" s="3"/>
      <c r="F230" s="4"/>
      <c r="G230" s="4"/>
      <c r="H230" s="4"/>
      <c r="I230" s="3"/>
      <c r="J230" s="1"/>
      <c r="K230" s="7"/>
      <c r="L230" s="90"/>
      <c r="M230" s="5"/>
      <c r="N230" s="91"/>
      <c r="O230" s="92"/>
      <c r="P230" s="5"/>
      <c r="Q230" s="5"/>
      <c r="R230" s="8"/>
      <c r="S230" s="5"/>
      <c r="T230" s="93"/>
      <c r="U230" s="80"/>
      <c r="V230" s="82"/>
      <c r="W230" s="83"/>
      <c r="X230" s="84" t="str">
        <f t="shared" si="73"/>
        <v xml:space="preserve"> </v>
      </c>
      <c r="Y230" s="85" t="str">
        <f t="shared" si="66"/>
        <v/>
      </c>
      <c r="AA230" s="86" t="str">
        <f t="shared" ca="1" si="67"/>
        <v/>
      </c>
      <c r="AB230" s="121"/>
      <c r="AC230" s="87" t="str">
        <f t="shared" si="79"/>
        <v/>
      </c>
      <c r="AD230" s="88" t="str">
        <f t="shared" si="74"/>
        <v/>
      </c>
      <c r="AE230" s="89" t="str">
        <f>IF(C230&lt;&gt;"",IF(VLOOKUP(C230,T_UO[#All],3,FALSE)="J",AF230+AG230,VLOOKUP(C230,T_UO[#All],4,FALSE)*G230),"")</f>
        <v/>
      </c>
      <c r="AF230" s="89" t="str">
        <f t="shared" si="68"/>
        <v/>
      </c>
      <c r="AG230" s="6"/>
      <c r="AH230" s="81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J230" s="46"/>
      <c r="CK230" s="46"/>
      <c r="CL230" s="46"/>
      <c r="CN230" s="46">
        <f t="shared" ca="1" si="75"/>
        <v>0</v>
      </c>
      <c r="CO230" s="46">
        <f t="shared" si="69"/>
        <v>0</v>
      </c>
      <c r="CP230" s="46"/>
      <c r="CQ230" s="46">
        <f t="shared" si="70"/>
        <v>0</v>
      </c>
      <c r="CR230" s="46"/>
      <c r="CS230" s="46">
        <f>IF(C230&lt;&gt;"",IF(VLOOKUP(C230,T_UO[#All],3,FALSE)="PTS",IF(ISBLANK(G230),1,0),IF(ISBLANK(G230),0,1)),0)</f>
        <v>0</v>
      </c>
      <c r="CT230" s="46">
        <f t="shared" si="76"/>
        <v>0</v>
      </c>
      <c r="CU230" s="46"/>
      <c r="CV230" s="46"/>
      <c r="CW230" s="46"/>
      <c r="CX230" s="46"/>
      <c r="CY230" s="46"/>
      <c r="CZ230" s="46"/>
      <c r="DA230" s="46"/>
      <c r="DB230" s="46">
        <f t="shared" si="77"/>
        <v>0</v>
      </c>
      <c r="DC230" s="46">
        <f t="shared" ca="1" si="71"/>
        <v>0</v>
      </c>
      <c r="DD230" s="46"/>
      <c r="DE230" s="46">
        <f t="shared" si="78"/>
        <v>0</v>
      </c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>
        <f t="array" ref="DS230">IF(MAX(IF($AI230:$CH230&lt;&gt;0,$AI$7:$CH$7))&gt;$S230,1,0)</f>
        <v>0</v>
      </c>
    </row>
    <row r="231" spans="1:123" x14ac:dyDescent="0.25">
      <c r="A231" s="78">
        <v>224</v>
      </c>
      <c r="B231" s="79" t="str">
        <f t="shared" si="72"/>
        <v>K_LE MUT_2023_224</v>
      </c>
      <c r="C231" s="2"/>
      <c r="D231" s="3"/>
      <c r="E231" s="3"/>
      <c r="F231" s="4"/>
      <c r="G231" s="4"/>
      <c r="H231" s="4"/>
      <c r="I231" s="3"/>
      <c r="J231" s="1"/>
      <c r="K231" s="7"/>
      <c r="L231" s="90"/>
      <c r="M231" s="5"/>
      <c r="N231" s="91"/>
      <c r="O231" s="92"/>
      <c r="P231" s="5"/>
      <c r="Q231" s="5"/>
      <c r="R231" s="8"/>
      <c r="S231" s="5"/>
      <c r="T231" s="93"/>
      <c r="U231" s="80"/>
      <c r="V231" s="82"/>
      <c r="W231" s="83"/>
      <c r="X231" s="84" t="str">
        <f t="shared" si="73"/>
        <v xml:space="preserve"> </v>
      </c>
      <c r="Y231" s="85" t="str">
        <f t="shared" si="66"/>
        <v/>
      </c>
      <c r="AA231" s="86" t="str">
        <f t="shared" ca="1" si="67"/>
        <v/>
      </c>
      <c r="AB231" s="121"/>
      <c r="AC231" s="87" t="str">
        <f t="shared" si="79"/>
        <v/>
      </c>
      <c r="AD231" s="88" t="str">
        <f t="shared" si="74"/>
        <v/>
      </c>
      <c r="AE231" s="89" t="str">
        <f>IF(C231&lt;&gt;"",IF(VLOOKUP(C231,T_UO[#All],3,FALSE)="J",AF231+AG231,VLOOKUP(C231,T_UO[#All],4,FALSE)*G231),"")</f>
        <v/>
      </c>
      <c r="AF231" s="89" t="str">
        <f t="shared" si="68"/>
        <v/>
      </c>
      <c r="AG231" s="6"/>
      <c r="AH231" s="81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  <c r="BE231" s="120"/>
      <c r="BF231" s="120"/>
      <c r="BG231" s="120"/>
      <c r="BH231" s="120"/>
      <c r="BI231" s="120"/>
      <c r="BJ231" s="120"/>
      <c r="BK231" s="120"/>
      <c r="BL231" s="120"/>
      <c r="BM231" s="120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J231" s="46"/>
      <c r="CK231" s="46"/>
      <c r="CL231" s="46"/>
      <c r="CN231" s="46">
        <f t="shared" ca="1" si="75"/>
        <v>0</v>
      </c>
      <c r="CO231" s="46">
        <f t="shared" si="69"/>
        <v>0</v>
      </c>
      <c r="CP231" s="46"/>
      <c r="CQ231" s="46">
        <f t="shared" si="70"/>
        <v>0</v>
      </c>
      <c r="CR231" s="46"/>
      <c r="CS231" s="46">
        <f>IF(C231&lt;&gt;"",IF(VLOOKUP(C231,T_UO[#All],3,FALSE)="PTS",IF(ISBLANK(G231),1,0),IF(ISBLANK(G231),0,1)),0)</f>
        <v>0</v>
      </c>
      <c r="CT231" s="46">
        <f t="shared" si="76"/>
        <v>0</v>
      </c>
      <c r="CU231" s="46"/>
      <c r="CV231" s="46"/>
      <c r="CW231" s="46"/>
      <c r="CX231" s="46"/>
      <c r="CY231" s="46"/>
      <c r="CZ231" s="46"/>
      <c r="DA231" s="46"/>
      <c r="DB231" s="46">
        <f t="shared" si="77"/>
        <v>0</v>
      </c>
      <c r="DC231" s="46">
        <f t="shared" ca="1" si="71"/>
        <v>0</v>
      </c>
      <c r="DD231" s="46"/>
      <c r="DE231" s="46">
        <f t="shared" si="78"/>
        <v>0</v>
      </c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>
        <f t="array" ref="DS231">IF(MAX(IF($AI231:$CH231&lt;&gt;0,$AI$7:$CH$7))&gt;$S231,1,0)</f>
        <v>0</v>
      </c>
    </row>
    <row r="232" spans="1:123" x14ac:dyDescent="0.25">
      <c r="A232" s="78">
        <v>225</v>
      </c>
      <c r="B232" s="79" t="str">
        <f t="shared" si="72"/>
        <v>K_LE MUT_2023_225</v>
      </c>
      <c r="C232" s="2"/>
      <c r="D232" s="3"/>
      <c r="E232" s="3"/>
      <c r="F232" s="4"/>
      <c r="G232" s="4"/>
      <c r="H232" s="4"/>
      <c r="I232" s="3"/>
      <c r="J232" s="1"/>
      <c r="K232" s="7"/>
      <c r="L232" s="90"/>
      <c r="M232" s="5"/>
      <c r="N232" s="91"/>
      <c r="O232" s="92"/>
      <c r="P232" s="5"/>
      <c r="Q232" s="5"/>
      <c r="R232" s="8"/>
      <c r="S232" s="5"/>
      <c r="T232" s="93"/>
      <c r="U232" s="80"/>
      <c r="V232" s="82"/>
      <c r="W232" s="83"/>
      <c r="X232" s="84" t="str">
        <f t="shared" si="73"/>
        <v xml:space="preserve"> </v>
      </c>
      <c r="Y232" s="85" t="str">
        <f t="shared" si="66"/>
        <v/>
      </c>
      <c r="AA232" s="86" t="str">
        <f t="shared" ca="1" si="67"/>
        <v/>
      </c>
      <c r="AB232" s="121"/>
      <c r="AC232" s="87" t="str">
        <f t="shared" si="79"/>
        <v/>
      </c>
      <c r="AD232" s="88" t="str">
        <f t="shared" si="74"/>
        <v/>
      </c>
      <c r="AE232" s="89" t="str">
        <f>IF(C232&lt;&gt;"",IF(VLOOKUP(C232,T_UO[#All],3,FALSE)="J",AF232+AG232,VLOOKUP(C232,T_UO[#All],4,FALSE)*G232),"")</f>
        <v/>
      </c>
      <c r="AF232" s="89" t="str">
        <f t="shared" si="68"/>
        <v/>
      </c>
      <c r="AG232" s="6"/>
      <c r="AH232" s="81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0"/>
      <c r="BD232" s="120"/>
      <c r="BE232" s="120"/>
      <c r="BF232" s="120"/>
      <c r="BG232" s="120"/>
      <c r="BH232" s="120"/>
      <c r="BI232" s="120"/>
      <c r="BJ232" s="120"/>
      <c r="BK232" s="120"/>
      <c r="BL232" s="120"/>
      <c r="BM232" s="120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J232" s="46"/>
      <c r="CK232" s="46"/>
      <c r="CL232" s="46"/>
      <c r="CN232" s="46">
        <f t="shared" ca="1" si="75"/>
        <v>0</v>
      </c>
      <c r="CO232" s="46">
        <f t="shared" si="69"/>
        <v>0</v>
      </c>
      <c r="CP232" s="46"/>
      <c r="CQ232" s="46">
        <f t="shared" si="70"/>
        <v>0</v>
      </c>
      <c r="CR232" s="46"/>
      <c r="CS232" s="46">
        <f>IF(C232&lt;&gt;"",IF(VLOOKUP(C232,T_UO[#All],3,FALSE)="PTS",IF(ISBLANK(G232),1,0),IF(ISBLANK(G232),0,1)),0)</f>
        <v>0</v>
      </c>
      <c r="CT232" s="46">
        <f t="shared" si="76"/>
        <v>0</v>
      </c>
      <c r="CU232" s="46"/>
      <c r="CV232" s="46"/>
      <c r="CW232" s="46"/>
      <c r="CX232" s="46"/>
      <c r="CY232" s="46"/>
      <c r="CZ232" s="46"/>
      <c r="DA232" s="46"/>
      <c r="DB232" s="46">
        <f t="shared" si="77"/>
        <v>0</v>
      </c>
      <c r="DC232" s="46">
        <f t="shared" ca="1" si="71"/>
        <v>0</v>
      </c>
      <c r="DD232" s="46"/>
      <c r="DE232" s="46">
        <f t="shared" si="78"/>
        <v>0</v>
      </c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>
        <f t="array" ref="DS232">IF(MAX(IF($AI232:$CH232&lt;&gt;0,$AI$7:$CH$7))&gt;$S232,1,0)</f>
        <v>0</v>
      </c>
    </row>
    <row r="233" spans="1:123" x14ac:dyDescent="0.25">
      <c r="A233" s="78">
        <v>226</v>
      </c>
      <c r="B233" s="79" t="str">
        <f t="shared" si="72"/>
        <v>K_LE MUT_2023_226</v>
      </c>
      <c r="C233" s="2"/>
      <c r="D233" s="3"/>
      <c r="E233" s="3"/>
      <c r="F233" s="4"/>
      <c r="G233" s="4"/>
      <c r="H233" s="4"/>
      <c r="I233" s="3"/>
      <c r="J233" s="1"/>
      <c r="K233" s="7"/>
      <c r="L233" s="90"/>
      <c r="M233" s="5"/>
      <c r="N233" s="91"/>
      <c r="O233" s="92"/>
      <c r="P233" s="5"/>
      <c r="Q233" s="5"/>
      <c r="R233" s="8"/>
      <c r="S233" s="5"/>
      <c r="T233" s="93"/>
      <c r="U233" s="80"/>
      <c r="V233" s="82"/>
      <c r="W233" s="83"/>
      <c r="X233" s="84" t="str">
        <f t="shared" si="73"/>
        <v xml:space="preserve"> </v>
      </c>
      <c r="Y233" s="85" t="str">
        <f t="shared" si="66"/>
        <v/>
      </c>
      <c r="AA233" s="86" t="str">
        <f t="shared" ca="1" si="67"/>
        <v/>
      </c>
      <c r="AB233" s="121"/>
      <c r="AC233" s="87" t="str">
        <f t="shared" si="79"/>
        <v/>
      </c>
      <c r="AD233" s="88" t="str">
        <f t="shared" si="74"/>
        <v/>
      </c>
      <c r="AE233" s="89" t="str">
        <f>IF(C233&lt;&gt;"",IF(VLOOKUP(C233,T_UO[#All],3,FALSE)="J",AF233+AG233,VLOOKUP(C233,T_UO[#All],4,FALSE)*G233),"")</f>
        <v/>
      </c>
      <c r="AF233" s="89" t="str">
        <f t="shared" si="68"/>
        <v/>
      </c>
      <c r="AG233" s="6"/>
      <c r="AH233" s="81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0"/>
      <c r="BD233" s="120"/>
      <c r="BE233" s="120"/>
      <c r="BF233" s="120"/>
      <c r="BG233" s="120"/>
      <c r="BH233" s="120"/>
      <c r="BI233" s="120"/>
      <c r="BJ233" s="120"/>
      <c r="BK233" s="120"/>
      <c r="BL233" s="120"/>
      <c r="BM233" s="120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J233" s="46"/>
      <c r="CK233" s="46"/>
      <c r="CL233" s="46"/>
      <c r="CN233" s="46">
        <f t="shared" ca="1" si="75"/>
        <v>0</v>
      </c>
      <c r="CO233" s="46">
        <f t="shared" si="69"/>
        <v>0</v>
      </c>
      <c r="CP233" s="46"/>
      <c r="CQ233" s="46">
        <f t="shared" si="70"/>
        <v>0</v>
      </c>
      <c r="CR233" s="46"/>
      <c r="CS233" s="46">
        <f>IF(C233&lt;&gt;"",IF(VLOOKUP(C233,T_UO[#All],3,FALSE)="PTS",IF(ISBLANK(G233),1,0),IF(ISBLANK(G233),0,1)),0)</f>
        <v>0</v>
      </c>
      <c r="CT233" s="46">
        <f t="shared" si="76"/>
        <v>0</v>
      </c>
      <c r="CU233" s="46"/>
      <c r="CV233" s="46"/>
      <c r="CW233" s="46"/>
      <c r="CX233" s="46"/>
      <c r="CY233" s="46"/>
      <c r="CZ233" s="46"/>
      <c r="DA233" s="46"/>
      <c r="DB233" s="46">
        <f t="shared" si="77"/>
        <v>0</v>
      </c>
      <c r="DC233" s="46">
        <f t="shared" ca="1" si="71"/>
        <v>0</v>
      </c>
      <c r="DD233" s="46"/>
      <c r="DE233" s="46">
        <f t="shared" si="78"/>
        <v>0</v>
      </c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>
        <f t="array" ref="DS233">IF(MAX(IF($AI233:$CH233&lt;&gt;0,$AI$7:$CH$7))&gt;$S233,1,0)</f>
        <v>0</v>
      </c>
    </row>
    <row r="234" spans="1:123" x14ac:dyDescent="0.25">
      <c r="A234" s="78">
        <v>227</v>
      </c>
      <c r="B234" s="79" t="str">
        <f t="shared" si="72"/>
        <v>K_LE MUT_2023_227</v>
      </c>
      <c r="C234" s="2"/>
      <c r="D234" s="3"/>
      <c r="E234" s="3"/>
      <c r="F234" s="4"/>
      <c r="G234" s="4"/>
      <c r="H234" s="4"/>
      <c r="I234" s="3"/>
      <c r="J234" s="1"/>
      <c r="K234" s="7"/>
      <c r="L234" s="90"/>
      <c r="M234" s="5"/>
      <c r="N234" s="91"/>
      <c r="O234" s="92"/>
      <c r="P234" s="5"/>
      <c r="Q234" s="5"/>
      <c r="R234" s="8"/>
      <c r="S234" s="5"/>
      <c r="T234" s="93"/>
      <c r="U234" s="80"/>
      <c r="V234" s="82"/>
      <c r="W234" s="83"/>
      <c r="X234" s="84" t="str">
        <f t="shared" si="73"/>
        <v xml:space="preserve"> </v>
      </c>
      <c r="Y234" s="85" t="str">
        <f t="shared" si="66"/>
        <v/>
      </c>
      <c r="AA234" s="86" t="str">
        <f t="shared" ca="1" si="67"/>
        <v/>
      </c>
      <c r="AB234" s="121"/>
      <c r="AC234" s="87" t="str">
        <f t="shared" si="79"/>
        <v/>
      </c>
      <c r="AD234" s="88" t="str">
        <f t="shared" si="74"/>
        <v/>
      </c>
      <c r="AE234" s="89" t="str">
        <f>IF(C234&lt;&gt;"",IF(VLOOKUP(C234,T_UO[#All],3,FALSE)="J",AF234+AG234,VLOOKUP(C234,T_UO[#All],4,FALSE)*G234),"")</f>
        <v/>
      </c>
      <c r="AF234" s="89" t="str">
        <f t="shared" si="68"/>
        <v/>
      </c>
      <c r="AG234" s="6"/>
      <c r="AH234" s="81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0"/>
      <c r="BD234" s="120"/>
      <c r="BE234" s="120"/>
      <c r="BF234" s="120"/>
      <c r="BG234" s="120"/>
      <c r="BH234" s="120"/>
      <c r="BI234" s="120"/>
      <c r="BJ234" s="120"/>
      <c r="BK234" s="120"/>
      <c r="BL234" s="120"/>
      <c r="BM234" s="120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J234" s="46"/>
      <c r="CK234" s="46"/>
      <c r="CL234" s="46"/>
      <c r="CN234" s="46">
        <f t="shared" ca="1" si="75"/>
        <v>0</v>
      </c>
      <c r="CO234" s="46">
        <f t="shared" si="69"/>
        <v>0</v>
      </c>
      <c r="CP234" s="46"/>
      <c r="CQ234" s="46">
        <f t="shared" si="70"/>
        <v>0</v>
      </c>
      <c r="CR234" s="46"/>
      <c r="CS234" s="46">
        <f>IF(C234&lt;&gt;"",IF(VLOOKUP(C234,T_UO[#All],3,FALSE)="PTS",IF(ISBLANK(G234),1,0),IF(ISBLANK(G234),0,1)),0)</f>
        <v>0</v>
      </c>
      <c r="CT234" s="46">
        <f t="shared" si="76"/>
        <v>0</v>
      </c>
      <c r="CU234" s="46"/>
      <c r="CV234" s="46"/>
      <c r="CW234" s="46"/>
      <c r="CX234" s="46"/>
      <c r="CY234" s="46"/>
      <c r="CZ234" s="46"/>
      <c r="DA234" s="46"/>
      <c r="DB234" s="46">
        <f t="shared" si="77"/>
        <v>0</v>
      </c>
      <c r="DC234" s="46">
        <f t="shared" ca="1" si="71"/>
        <v>0</v>
      </c>
      <c r="DD234" s="46"/>
      <c r="DE234" s="46">
        <f t="shared" si="78"/>
        <v>0</v>
      </c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>
        <f t="array" ref="DS234">IF(MAX(IF($AI234:$CH234&lt;&gt;0,$AI$7:$CH$7))&gt;$S234,1,0)</f>
        <v>0</v>
      </c>
    </row>
    <row r="235" spans="1:123" x14ac:dyDescent="0.25">
      <c r="A235" s="78">
        <v>228</v>
      </c>
      <c r="B235" s="79" t="str">
        <f t="shared" si="72"/>
        <v>K_LE MUT_2023_228</v>
      </c>
      <c r="C235" s="2"/>
      <c r="D235" s="3"/>
      <c r="E235" s="3"/>
      <c r="F235" s="4"/>
      <c r="G235" s="4"/>
      <c r="H235" s="4"/>
      <c r="I235" s="3"/>
      <c r="J235" s="1"/>
      <c r="K235" s="7"/>
      <c r="L235" s="90"/>
      <c r="M235" s="5"/>
      <c r="N235" s="91"/>
      <c r="O235" s="92"/>
      <c r="P235" s="5"/>
      <c r="Q235" s="5"/>
      <c r="R235" s="8"/>
      <c r="S235" s="5"/>
      <c r="T235" s="93"/>
      <c r="U235" s="80"/>
      <c r="V235" s="82"/>
      <c r="W235" s="83"/>
      <c r="X235" s="84" t="str">
        <f t="shared" si="73"/>
        <v xml:space="preserve"> </v>
      </c>
      <c r="Y235" s="85" t="str">
        <f t="shared" si="66"/>
        <v/>
      </c>
      <c r="AA235" s="86" t="str">
        <f t="shared" ca="1" si="67"/>
        <v/>
      </c>
      <c r="AB235" s="121"/>
      <c r="AC235" s="87" t="str">
        <f t="shared" si="79"/>
        <v/>
      </c>
      <c r="AD235" s="88" t="str">
        <f t="shared" si="74"/>
        <v/>
      </c>
      <c r="AE235" s="89" t="str">
        <f>IF(C235&lt;&gt;"",IF(VLOOKUP(C235,T_UO[#All],3,FALSE)="J",AF235+AG235,VLOOKUP(C235,T_UO[#All],4,FALSE)*G235),"")</f>
        <v/>
      </c>
      <c r="AF235" s="89" t="str">
        <f t="shared" si="68"/>
        <v/>
      </c>
      <c r="AG235" s="6"/>
      <c r="AH235" s="81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0"/>
      <c r="BD235" s="120"/>
      <c r="BE235" s="120"/>
      <c r="BF235" s="120"/>
      <c r="BG235" s="120"/>
      <c r="BH235" s="120"/>
      <c r="BI235" s="120"/>
      <c r="BJ235" s="120"/>
      <c r="BK235" s="120"/>
      <c r="BL235" s="120"/>
      <c r="BM235" s="120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J235" s="46"/>
      <c r="CK235" s="46"/>
      <c r="CL235" s="46"/>
      <c r="CN235" s="46">
        <f t="shared" ca="1" si="75"/>
        <v>0</v>
      </c>
      <c r="CO235" s="46">
        <f t="shared" si="69"/>
        <v>0</v>
      </c>
      <c r="CP235" s="46"/>
      <c r="CQ235" s="46">
        <f t="shared" si="70"/>
        <v>0</v>
      </c>
      <c r="CR235" s="46"/>
      <c r="CS235" s="46">
        <f>IF(C235&lt;&gt;"",IF(VLOOKUP(C235,T_UO[#All],3,FALSE)="PTS",IF(ISBLANK(G235),1,0),IF(ISBLANK(G235),0,1)),0)</f>
        <v>0</v>
      </c>
      <c r="CT235" s="46">
        <f t="shared" si="76"/>
        <v>0</v>
      </c>
      <c r="CU235" s="46"/>
      <c r="CV235" s="46"/>
      <c r="CW235" s="46"/>
      <c r="CX235" s="46"/>
      <c r="CY235" s="46"/>
      <c r="CZ235" s="46"/>
      <c r="DA235" s="46"/>
      <c r="DB235" s="46">
        <f t="shared" si="77"/>
        <v>0</v>
      </c>
      <c r="DC235" s="46">
        <f t="shared" ca="1" si="71"/>
        <v>0</v>
      </c>
      <c r="DD235" s="46"/>
      <c r="DE235" s="46">
        <f t="shared" si="78"/>
        <v>0</v>
      </c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>
        <f t="array" ref="DS235">IF(MAX(IF($AI235:$CH235&lt;&gt;0,$AI$7:$CH$7))&gt;$S235,1,0)</f>
        <v>0</v>
      </c>
    </row>
    <row r="236" spans="1:123" x14ac:dyDescent="0.25">
      <c r="A236" s="78">
        <v>229</v>
      </c>
      <c r="B236" s="79" t="str">
        <f t="shared" si="72"/>
        <v>K_LE MUT_2023_229</v>
      </c>
      <c r="C236" s="2"/>
      <c r="D236" s="3"/>
      <c r="E236" s="3"/>
      <c r="F236" s="4"/>
      <c r="G236" s="4"/>
      <c r="H236" s="4"/>
      <c r="I236" s="3"/>
      <c r="J236" s="1"/>
      <c r="K236" s="7"/>
      <c r="L236" s="90"/>
      <c r="M236" s="5"/>
      <c r="N236" s="91"/>
      <c r="O236" s="92"/>
      <c r="P236" s="5"/>
      <c r="Q236" s="5"/>
      <c r="R236" s="8"/>
      <c r="S236" s="5"/>
      <c r="T236" s="93"/>
      <c r="U236" s="80"/>
      <c r="V236" s="82"/>
      <c r="W236" s="83"/>
      <c r="X236" s="84" t="str">
        <f t="shared" si="73"/>
        <v xml:space="preserve"> </v>
      </c>
      <c r="Y236" s="85" t="str">
        <f t="shared" si="66"/>
        <v/>
      </c>
      <c r="AA236" s="86" t="str">
        <f t="shared" ca="1" si="67"/>
        <v/>
      </c>
      <c r="AB236" s="121"/>
      <c r="AC236" s="87" t="str">
        <f t="shared" si="79"/>
        <v/>
      </c>
      <c r="AD236" s="88" t="str">
        <f t="shared" si="74"/>
        <v/>
      </c>
      <c r="AE236" s="89" t="str">
        <f>IF(C236&lt;&gt;"",IF(VLOOKUP(C236,T_UO[#All],3,FALSE)="J",AF236+AG236,VLOOKUP(C236,T_UO[#All],4,FALSE)*G236),"")</f>
        <v/>
      </c>
      <c r="AF236" s="89" t="str">
        <f t="shared" si="68"/>
        <v/>
      </c>
      <c r="AG236" s="6"/>
      <c r="AH236" s="81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0"/>
      <c r="BD236" s="120"/>
      <c r="BE236" s="120"/>
      <c r="BF236" s="120"/>
      <c r="BG236" s="120"/>
      <c r="BH236" s="120"/>
      <c r="BI236" s="120"/>
      <c r="BJ236" s="120"/>
      <c r="BK236" s="120"/>
      <c r="BL236" s="120"/>
      <c r="BM236" s="120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J236" s="46"/>
      <c r="CK236" s="46"/>
      <c r="CL236" s="46"/>
      <c r="CN236" s="46">
        <f t="shared" ca="1" si="75"/>
        <v>0</v>
      </c>
      <c r="CO236" s="46">
        <f t="shared" si="69"/>
        <v>0</v>
      </c>
      <c r="CP236" s="46"/>
      <c r="CQ236" s="46">
        <f t="shared" si="70"/>
        <v>0</v>
      </c>
      <c r="CR236" s="46"/>
      <c r="CS236" s="46">
        <f>IF(C236&lt;&gt;"",IF(VLOOKUP(C236,T_UO[#All],3,FALSE)="PTS",IF(ISBLANK(G236),1,0),IF(ISBLANK(G236),0,1)),0)</f>
        <v>0</v>
      </c>
      <c r="CT236" s="46">
        <f t="shared" si="76"/>
        <v>0</v>
      </c>
      <c r="CU236" s="46"/>
      <c r="CV236" s="46"/>
      <c r="CW236" s="46"/>
      <c r="CX236" s="46"/>
      <c r="CY236" s="46"/>
      <c r="CZ236" s="46"/>
      <c r="DA236" s="46"/>
      <c r="DB236" s="46">
        <f t="shared" si="77"/>
        <v>0</v>
      </c>
      <c r="DC236" s="46">
        <f t="shared" ca="1" si="71"/>
        <v>0</v>
      </c>
      <c r="DD236" s="46"/>
      <c r="DE236" s="46">
        <f t="shared" si="78"/>
        <v>0</v>
      </c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>
        <f t="array" ref="DS236">IF(MAX(IF($AI236:$CH236&lt;&gt;0,$AI$7:$CH$7))&gt;$S236,1,0)</f>
        <v>0</v>
      </c>
    </row>
    <row r="237" spans="1:123" x14ac:dyDescent="0.25">
      <c r="A237" s="78">
        <v>230</v>
      </c>
      <c r="B237" s="79" t="str">
        <f t="shared" si="72"/>
        <v>K_LE MUT_2023_230</v>
      </c>
      <c r="C237" s="2"/>
      <c r="D237" s="3"/>
      <c r="E237" s="3"/>
      <c r="F237" s="4"/>
      <c r="G237" s="4"/>
      <c r="H237" s="4"/>
      <c r="I237" s="3"/>
      <c r="J237" s="1"/>
      <c r="K237" s="7"/>
      <c r="L237" s="90"/>
      <c r="M237" s="5"/>
      <c r="N237" s="91"/>
      <c r="O237" s="92"/>
      <c r="P237" s="5"/>
      <c r="Q237" s="5"/>
      <c r="R237" s="8"/>
      <c r="S237" s="5"/>
      <c r="T237" s="93"/>
      <c r="U237" s="80"/>
      <c r="V237" s="82"/>
      <c r="W237" s="83"/>
      <c r="X237" s="84" t="str">
        <f t="shared" si="73"/>
        <v xml:space="preserve"> </v>
      </c>
      <c r="Y237" s="85" t="str">
        <f t="shared" si="66"/>
        <v/>
      </c>
      <c r="AA237" s="86" t="str">
        <f t="shared" ca="1" si="67"/>
        <v/>
      </c>
      <c r="AB237" s="121"/>
      <c r="AC237" s="87" t="str">
        <f t="shared" si="79"/>
        <v/>
      </c>
      <c r="AD237" s="88" t="str">
        <f t="shared" si="74"/>
        <v/>
      </c>
      <c r="AE237" s="89" t="str">
        <f>IF(C237&lt;&gt;"",IF(VLOOKUP(C237,T_UO[#All],3,FALSE)="J",AF237+AG237,VLOOKUP(C237,T_UO[#All],4,FALSE)*G237),"")</f>
        <v/>
      </c>
      <c r="AF237" s="89" t="str">
        <f t="shared" si="68"/>
        <v/>
      </c>
      <c r="AG237" s="6"/>
      <c r="AH237" s="81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0"/>
      <c r="BD237" s="120"/>
      <c r="BE237" s="120"/>
      <c r="BF237" s="120"/>
      <c r="BG237" s="120"/>
      <c r="BH237" s="120"/>
      <c r="BI237" s="120"/>
      <c r="BJ237" s="120"/>
      <c r="BK237" s="120"/>
      <c r="BL237" s="120"/>
      <c r="BM237" s="120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J237" s="46"/>
      <c r="CK237" s="46"/>
      <c r="CL237" s="46"/>
      <c r="CN237" s="46">
        <f t="shared" ca="1" si="75"/>
        <v>0</v>
      </c>
      <c r="CO237" s="46">
        <f t="shared" si="69"/>
        <v>0</v>
      </c>
      <c r="CP237" s="46"/>
      <c r="CQ237" s="46">
        <f t="shared" si="70"/>
        <v>0</v>
      </c>
      <c r="CR237" s="46"/>
      <c r="CS237" s="46">
        <f>IF(C237&lt;&gt;"",IF(VLOOKUP(C237,T_UO[#All],3,FALSE)="PTS",IF(ISBLANK(G237),1,0),IF(ISBLANK(G237),0,1)),0)</f>
        <v>0</v>
      </c>
      <c r="CT237" s="46">
        <f t="shared" si="76"/>
        <v>0</v>
      </c>
      <c r="CU237" s="46"/>
      <c r="CV237" s="46"/>
      <c r="CW237" s="46"/>
      <c r="CX237" s="46"/>
      <c r="CY237" s="46"/>
      <c r="CZ237" s="46"/>
      <c r="DA237" s="46"/>
      <c r="DB237" s="46">
        <f t="shared" si="77"/>
        <v>0</v>
      </c>
      <c r="DC237" s="46">
        <f t="shared" ca="1" si="71"/>
        <v>0</v>
      </c>
      <c r="DD237" s="46"/>
      <c r="DE237" s="46">
        <f t="shared" si="78"/>
        <v>0</v>
      </c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>
        <f t="array" ref="DS237">IF(MAX(IF($AI237:$CH237&lt;&gt;0,$AI$7:$CH$7))&gt;$S237,1,0)</f>
        <v>0</v>
      </c>
    </row>
    <row r="238" spans="1:123" x14ac:dyDescent="0.25">
      <c r="A238" s="78">
        <v>231</v>
      </c>
      <c r="B238" s="79" t="str">
        <f t="shared" si="72"/>
        <v>K_LE MUT_2023_231</v>
      </c>
      <c r="C238" s="2"/>
      <c r="D238" s="3"/>
      <c r="E238" s="3"/>
      <c r="F238" s="4"/>
      <c r="G238" s="4"/>
      <c r="H238" s="4"/>
      <c r="I238" s="3"/>
      <c r="J238" s="1"/>
      <c r="K238" s="7"/>
      <c r="L238" s="90"/>
      <c r="M238" s="5"/>
      <c r="N238" s="91"/>
      <c r="O238" s="92"/>
      <c r="P238" s="5"/>
      <c r="Q238" s="5"/>
      <c r="R238" s="8"/>
      <c r="S238" s="5"/>
      <c r="T238" s="93"/>
      <c r="U238" s="80"/>
      <c r="V238" s="82"/>
      <c r="W238" s="83"/>
      <c r="X238" s="84" t="str">
        <f t="shared" si="73"/>
        <v xml:space="preserve"> </v>
      </c>
      <c r="Y238" s="85" t="str">
        <f t="shared" si="66"/>
        <v/>
      </c>
      <c r="AA238" s="86" t="str">
        <f t="shared" ca="1" si="67"/>
        <v/>
      </c>
      <c r="AB238" s="121"/>
      <c r="AC238" s="87" t="str">
        <f t="shared" si="79"/>
        <v/>
      </c>
      <c r="AD238" s="88" t="str">
        <f t="shared" si="74"/>
        <v/>
      </c>
      <c r="AE238" s="89" t="str">
        <f>IF(C238&lt;&gt;"",IF(VLOOKUP(C238,T_UO[#All],3,FALSE)="J",AF238+AG238,VLOOKUP(C238,T_UO[#All],4,FALSE)*G238),"")</f>
        <v/>
      </c>
      <c r="AF238" s="89" t="str">
        <f t="shared" si="68"/>
        <v/>
      </c>
      <c r="AG238" s="6"/>
      <c r="AH238" s="81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0"/>
      <c r="BD238" s="120"/>
      <c r="BE238" s="120"/>
      <c r="BF238" s="120"/>
      <c r="BG238" s="120"/>
      <c r="BH238" s="120"/>
      <c r="BI238" s="120"/>
      <c r="BJ238" s="120"/>
      <c r="BK238" s="120"/>
      <c r="BL238" s="120"/>
      <c r="BM238" s="120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J238" s="46"/>
      <c r="CK238" s="46"/>
      <c r="CL238" s="46"/>
      <c r="CN238" s="46">
        <f t="shared" ca="1" si="75"/>
        <v>0</v>
      </c>
      <c r="CO238" s="46">
        <f t="shared" si="69"/>
        <v>0</v>
      </c>
      <c r="CP238" s="46"/>
      <c r="CQ238" s="46">
        <f t="shared" si="70"/>
        <v>0</v>
      </c>
      <c r="CR238" s="46"/>
      <c r="CS238" s="46">
        <f>IF(C238&lt;&gt;"",IF(VLOOKUP(C238,T_UO[#All],3,FALSE)="PTS",IF(ISBLANK(G238),1,0),IF(ISBLANK(G238),0,1)),0)</f>
        <v>0</v>
      </c>
      <c r="CT238" s="46">
        <f t="shared" si="76"/>
        <v>0</v>
      </c>
      <c r="CU238" s="46"/>
      <c r="CV238" s="46"/>
      <c r="CW238" s="46"/>
      <c r="CX238" s="46"/>
      <c r="CY238" s="46"/>
      <c r="CZ238" s="46"/>
      <c r="DA238" s="46"/>
      <c r="DB238" s="46">
        <f t="shared" si="77"/>
        <v>0</v>
      </c>
      <c r="DC238" s="46">
        <f t="shared" ca="1" si="71"/>
        <v>0</v>
      </c>
      <c r="DD238" s="46"/>
      <c r="DE238" s="46">
        <f t="shared" si="78"/>
        <v>0</v>
      </c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>
        <f t="array" ref="DS238">IF(MAX(IF($AI238:$CH238&lt;&gt;0,$AI$7:$CH$7))&gt;$S238,1,0)</f>
        <v>0</v>
      </c>
    </row>
    <row r="239" spans="1:123" x14ac:dyDescent="0.25">
      <c r="A239" s="78">
        <v>232</v>
      </c>
      <c r="B239" s="79" t="str">
        <f t="shared" si="72"/>
        <v>K_LE MUT_2023_232</v>
      </c>
      <c r="C239" s="2"/>
      <c r="D239" s="3"/>
      <c r="E239" s="3"/>
      <c r="F239" s="4"/>
      <c r="G239" s="4"/>
      <c r="H239" s="4"/>
      <c r="I239" s="3"/>
      <c r="J239" s="1"/>
      <c r="K239" s="7"/>
      <c r="L239" s="90"/>
      <c r="M239" s="5"/>
      <c r="N239" s="91"/>
      <c r="O239" s="92"/>
      <c r="P239" s="5"/>
      <c r="Q239" s="5"/>
      <c r="R239" s="8"/>
      <c r="S239" s="5"/>
      <c r="T239" s="93"/>
      <c r="U239" s="80"/>
      <c r="V239" s="82"/>
      <c r="W239" s="83"/>
      <c r="X239" s="84" t="str">
        <f t="shared" si="73"/>
        <v xml:space="preserve"> </v>
      </c>
      <c r="Y239" s="85" t="str">
        <f t="shared" si="66"/>
        <v/>
      </c>
      <c r="AA239" s="86" t="str">
        <f t="shared" ca="1" si="67"/>
        <v/>
      </c>
      <c r="AB239" s="121"/>
      <c r="AC239" s="87" t="str">
        <f t="shared" si="79"/>
        <v/>
      </c>
      <c r="AD239" s="88" t="str">
        <f t="shared" si="74"/>
        <v/>
      </c>
      <c r="AE239" s="89" t="str">
        <f>IF(C239&lt;&gt;"",IF(VLOOKUP(C239,T_UO[#All],3,FALSE)="J",AF239+AG239,VLOOKUP(C239,T_UO[#All],4,FALSE)*G239),"")</f>
        <v/>
      </c>
      <c r="AF239" s="89" t="str">
        <f t="shared" si="68"/>
        <v/>
      </c>
      <c r="AG239" s="6"/>
      <c r="AH239" s="81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0"/>
      <c r="BD239" s="120"/>
      <c r="BE239" s="120"/>
      <c r="BF239" s="120"/>
      <c r="BG239" s="120"/>
      <c r="BH239" s="120"/>
      <c r="BI239" s="120"/>
      <c r="BJ239" s="120"/>
      <c r="BK239" s="120"/>
      <c r="BL239" s="120"/>
      <c r="BM239" s="120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J239" s="46"/>
      <c r="CK239" s="46"/>
      <c r="CL239" s="46"/>
      <c r="CN239" s="46">
        <f t="shared" ca="1" si="75"/>
        <v>0</v>
      </c>
      <c r="CO239" s="46">
        <f t="shared" si="69"/>
        <v>0</v>
      </c>
      <c r="CP239" s="46"/>
      <c r="CQ239" s="46">
        <f t="shared" si="70"/>
        <v>0</v>
      </c>
      <c r="CR239" s="46"/>
      <c r="CS239" s="46">
        <f>IF(C239&lt;&gt;"",IF(VLOOKUP(C239,T_UO[#All],3,FALSE)="PTS",IF(ISBLANK(G239),1,0),IF(ISBLANK(G239),0,1)),0)</f>
        <v>0</v>
      </c>
      <c r="CT239" s="46">
        <f t="shared" si="76"/>
        <v>0</v>
      </c>
      <c r="CU239" s="46"/>
      <c r="CV239" s="46"/>
      <c r="CW239" s="46"/>
      <c r="CX239" s="46"/>
      <c r="CY239" s="46"/>
      <c r="CZ239" s="46"/>
      <c r="DA239" s="46"/>
      <c r="DB239" s="46">
        <f t="shared" si="77"/>
        <v>0</v>
      </c>
      <c r="DC239" s="46">
        <f t="shared" ca="1" si="71"/>
        <v>0</v>
      </c>
      <c r="DD239" s="46"/>
      <c r="DE239" s="46">
        <f t="shared" si="78"/>
        <v>0</v>
      </c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>
        <f t="array" ref="DS239">IF(MAX(IF($AI239:$CH239&lt;&gt;0,$AI$7:$CH$7))&gt;$S239,1,0)</f>
        <v>0</v>
      </c>
    </row>
    <row r="240" spans="1:123" x14ac:dyDescent="0.25">
      <c r="A240" s="78">
        <v>233</v>
      </c>
      <c r="B240" s="79" t="str">
        <f t="shared" si="72"/>
        <v>K_LE MUT_2023_233</v>
      </c>
      <c r="C240" s="2"/>
      <c r="D240" s="3"/>
      <c r="E240" s="3"/>
      <c r="F240" s="4"/>
      <c r="G240" s="4"/>
      <c r="H240" s="4"/>
      <c r="I240" s="3"/>
      <c r="J240" s="1"/>
      <c r="K240" s="7"/>
      <c r="L240" s="90"/>
      <c r="M240" s="5"/>
      <c r="N240" s="91"/>
      <c r="O240" s="92"/>
      <c r="P240" s="5"/>
      <c r="Q240" s="5"/>
      <c r="R240" s="8"/>
      <c r="S240" s="5"/>
      <c r="T240" s="93"/>
      <c r="U240" s="80"/>
      <c r="V240" s="82"/>
      <c r="W240" s="83"/>
      <c r="X240" s="84" t="str">
        <f t="shared" si="73"/>
        <v xml:space="preserve"> </v>
      </c>
      <c r="Y240" s="85" t="str">
        <f t="shared" si="66"/>
        <v/>
      </c>
      <c r="AA240" s="86" t="str">
        <f t="shared" ca="1" si="67"/>
        <v/>
      </c>
      <c r="AB240" s="121"/>
      <c r="AC240" s="87" t="str">
        <f t="shared" si="79"/>
        <v/>
      </c>
      <c r="AD240" s="88" t="str">
        <f t="shared" si="74"/>
        <v/>
      </c>
      <c r="AE240" s="89" t="str">
        <f>IF(C240&lt;&gt;"",IF(VLOOKUP(C240,T_UO[#All],3,FALSE)="J",AF240+AG240,VLOOKUP(C240,T_UO[#All],4,FALSE)*G240),"")</f>
        <v/>
      </c>
      <c r="AF240" s="89" t="str">
        <f t="shared" si="68"/>
        <v/>
      </c>
      <c r="AG240" s="6"/>
      <c r="AH240" s="81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0"/>
      <c r="BD240" s="120"/>
      <c r="BE240" s="120"/>
      <c r="BF240" s="120"/>
      <c r="BG240" s="120"/>
      <c r="BH240" s="120"/>
      <c r="BI240" s="120"/>
      <c r="BJ240" s="120"/>
      <c r="BK240" s="120"/>
      <c r="BL240" s="120"/>
      <c r="BM240" s="120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J240" s="46"/>
      <c r="CK240" s="46"/>
      <c r="CL240" s="46"/>
      <c r="CN240" s="46">
        <f t="shared" ca="1" si="75"/>
        <v>0</v>
      </c>
      <c r="CO240" s="46">
        <f t="shared" si="69"/>
        <v>0</v>
      </c>
      <c r="CP240" s="46"/>
      <c r="CQ240" s="46">
        <f t="shared" si="70"/>
        <v>0</v>
      </c>
      <c r="CR240" s="46"/>
      <c r="CS240" s="46">
        <f>IF(C240&lt;&gt;"",IF(VLOOKUP(C240,T_UO[#All],3,FALSE)="PTS",IF(ISBLANK(G240),1,0),IF(ISBLANK(G240),0,1)),0)</f>
        <v>0</v>
      </c>
      <c r="CT240" s="46">
        <f t="shared" si="76"/>
        <v>0</v>
      </c>
      <c r="CU240" s="46"/>
      <c r="CV240" s="46"/>
      <c r="CW240" s="46"/>
      <c r="CX240" s="46"/>
      <c r="CY240" s="46"/>
      <c r="CZ240" s="46"/>
      <c r="DA240" s="46"/>
      <c r="DB240" s="46">
        <f t="shared" si="77"/>
        <v>0</v>
      </c>
      <c r="DC240" s="46">
        <f t="shared" ca="1" si="71"/>
        <v>0</v>
      </c>
      <c r="DD240" s="46"/>
      <c r="DE240" s="46">
        <f t="shared" si="78"/>
        <v>0</v>
      </c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>
        <f t="array" ref="DS240">IF(MAX(IF($AI240:$CH240&lt;&gt;0,$AI$7:$CH$7))&gt;$S240,1,0)</f>
        <v>0</v>
      </c>
    </row>
    <row r="241" spans="1:123" x14ac:dyDescent="0.25">
      <c r="A241" s="78">
        <v>234</v>
      </c>
      <c r="B241" s="79" t="str">
        <f t="shared" si="72"/>
        <v>K_LE MUT_2023_234</v>
      </c>
      <c r="C241" s="2"/>
      <c r="D241" s="3"/>
      <c r="E241" s="3"/>
      <c r="F241" s="4"/>
      <c r="G241" s="4"/>
      <c r="H241" s="4"/>
      <c r="I241" s="3"/>
      <c r="J241" s="1"/>
      <c r="K241" s="7"/>
      <c r="L241" s="90"/>
      <c r="M241" s="5"/>
      <c r="N241" s="91"/>
      <c r="O241" s="92"/>
      <c r="P241" s="5"/>
      <c r="Q241" s="5"/>
      <c r="R241" s="8"/>
      <c r="S241" s="5"/>
      <c r="T241" s="93"/>
      <c r="U241" s="80"/>
      <c r="V241" s="82"/>
      <c r="W241" s="83"/>
      <c r="X241" s="84" t="str">
        <f t="shared" si="73"/>
        <v xml:space="preserve"> </v>
      </c>
      <c r="Y241" s="85" t="str">
        <f t="shared" si="66"/>
        <v/>
      </c>
      <c r="AA241" s="86" t="str">
        <f t="shared" ca="1" si="67"/>
        <v/>
      </c>
      <c r="AB241" s="121"/>
      <c r="AC241" s="87" t="str">
        <f t="shared" si="79"/>
        <v/>
      </c>
      <c r="AD241" s="88" t="str">
        <f t="shared" si="74"/>
        <v/>
      </c>
      <c r="AE241" s="89" t="str">
        <f>IF(C241&lt;&gt;"",IF(VLOOKUP(C241,T_UO[#All],3,FALSE)="J",AF241+AG241,VLOOKUP(C241,T_UO[#All],4,FALSE)*G241),"")</f>
        <v/>
      </c>
      <c r="AF241" s="89" t="str">
        <f t="shared" si="68"/>
        <v/>
      </c>
      <c r="AG241" s="6"/>
      <c r="AH241" s="81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0"/>
      <c r="BD241" s="120"/>
      <c r="BE241" s="120"/>
      <c r="BF241" s="120"/>
      <c r="BG241" s="120"/>
      <c r="BH241" s="120"/>
      <c r="BI241" s="120"/>
      <c r="BJ241" s="120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J241" s="46"/>
      <c r="CK241" s="46"/>
      <c r="CL241" s="46"/>
      <c r="CN241" s="46">
        <f t="shared" ca="1" si="75"/>
        <v>0</v>
      </c>
      <c r="CO241" s="46">
        <f t="shared" si="69"/>
        <v>0</v>
      </c>
      <c r="CP241" s="46"/>
      <c r="CQ241" s="46">
        <f t="shared" si="70"/>
        <v>0</v>
      </c>
      <c r="CR241" s="46"/>
      <c r="CS241" s="46">
        <f>IF(C241&lt;&gt;"",IF(VLOOKUP(C241,T_UO[#All],3,FALSE)="PTS",IF(ISBLANK(G241),1,0),IF(ISBLANK(G241),0,1)),0)</f>
        <v>0</v>
      </c>
      <c r="CT241" s="46">
        <f t="shared" si="76"/>
        <v>0</v>
      </c>
      <c r="CU241" s="46"/>
      <c r="CV241" s="46"/>
      <c r="CW241" s="46"/>
      <c r="CX241" s="46"/>
      <c r="CY241" s="46"/>
      <c r="CZ241" s="46"/>
      <c r="DA241" s="46"/>
      <c r="DB241" s="46">
        <f t="shared" si="77"/>
        <v>0</v>
      </c>
      <c r="DC241" s="46">
        <f t="shared" ca="1" si="71"/>
        <v>0</v>
      </c>
      <c r="DD241" s="46"/>
      <c r="DE241" s="46">
        <f t="shared" si="78"/>
        <v>0</v>
      </c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>
        <f t="array" ref="DS241">IF(MAX(IF($AI241:$CH241&lt;&gt;0,$AI$7:$CH$7))&gt;$S241,1,0)</f>
        <v>0</v>
      </c>
    </row>
    <row r="242" spans="1:123" x14ac:dyDescent="0.25">
      <c r="A242" s="78">
        <v>235</v>
      </c>
      <c r="B242" s="79" t="str">
        <f t="shared" si="72"/>
        <v>K_LE MUT_2023_235</v>
      </c>
      <c r="C242" s="2"/>
      <c r="D242" s="3"/>
      <c r="E242" s="3"/>
      <c r="F242" s="4"/>
      <c r="G242" s="4"/>
      <c r="H242" s="4"/>
      <c r="I242" s="3"/>
      <c r="J242" s="1"/>
      <c r="K242" s="7"/>
      <c r="L242" s="90"/>
      <c r="M242" s="5"/>
      <c r="N242" s="91"/>
      <c r="O242" s="92"/>
      <c r="P242" s="5"/>
      <c r="Q242" s="5"/>
      <c r="R242" s="8"/>
      <c r="S242" s="5"/>
      <c r="T242" s="93"/>
      <c r="U242" s="80"/>
      <c r="V242" s="82"/>
      <c r="W242" s="83"/>
      <c r="X242" s="84" t="str">
        <f t="shared" si="73"/>
        <v xml:space="preserve"> </v>
      </c>
      <c r="Y242" s="85" t="str">
        <f t="shared" si="66"/>
        <v/>
      </c>
      <c r="AA242" s="86" t="str">
        <f t="shared" ca="1" si="67"/>
        <v/>
      </c>
      <c r="AB242" s="121"/>
      <c r="AC242" s="87" t="str">
        <f t="shared" si="79"/>
        <v/>
      </c>
      <c r="AD242" s="88" t="str">
        <f t="shared" si="74"/>
        <v/>
      </c>
      <c r="AE242" s="89" t="str">
        <f>IF(C242&lt;&gt;"",IF(VLOOKUP(C242,T_UO[#All],3,FALSE)="J",AF242+AG242,VLOOKUP(C242,T_UO[#All],4,FALSE)*G242),"")</f>
        <v/>
      </c>
      <c r="AF242" s="89" t="str">
        <f t="shared" si="68"/>
        <v/>
      </c>
      <c r="AG242" s="6"/>
      <c r="AH242" s="81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0"/>
      <c r="BD242" s="120"/>
      <c r="BE242" s="120"/>
      <c r="BF242" s="120"/>
      <c r="BG242" s="120"/>
      <c r="BH242" s="120"/>
      <c r="BI242" s="120"/>
      <c r="BJ242" s="120"/>
      <c r="BK242" s="120"/>
      <c r="BL242" s="120"/>
      <c r="BM242" s="120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J242" s="46"/>
      <c r="CK242" s="46"/>
      <c r="CL242" s="46"/>
      <c r="CN242" s="46">
        <f t="shared" ca="1" si="75"/>
        <v>0</v>
      </c>
      <c r="CO242" s="46">
        <f t="shared" si="69"/>
        <v>0</v>
      </c>
      <c r="CP242" s="46"/>
      <c r="CQ242" s="46">
        <f t="shared" si="70"/>
        <v>0</v>
      </c>
      <c r="CR242" s="46"/>
      <c r="CS242" s="46">
        <f>IF(C242&lt;&gt;"",IF(VLOOKUP(C242,T_UO[#All],3,FALSE)="PTS",IF(ISBLANK(G242),1,0),IF(ISBLANK(G242),0,1)),0)</f>
        <v>0</v>
      </c>
      <c r="CT242" s="46">
        <f t="shared" si="76"/>
        <v>0</v>
      </c>
      <c r="CU242" s="46"/>
      <c r="CV242" s="46"/>
      <c r="CW242" s="46"/>
      <c r="CX242" s="46"/>
      <c r="CY242" s="46"/>
      <c r="CZ242" s="46"/>
      <c r="DA242" s="46"/>
      <c r="DB242" s="46">
        <f t="shared" si="77"/>
        <v>0</v>
      </c>
      <c r="DC242" s="46">
        <f t="shared" ca="1" si="71"/>
        <v>0</v>
      </c>
      <c r="DD242" s="46"/>
      <c r="DE242" s="46">
        <f t="shared" si="78"/>
        <v>0</v>
      </c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>
        <f t="array" ref="DS242">IF(MAX(IF($AI242:$CH242&lt;&gt;0,$AI$7:$CH$7))&gt;$S242,1,0)</f>
        <v>0</v>
      </c>
    </row>
    <row r="243" spans="1:123" x14ac:dyDescent="0.25">
      <c r="A243" s="78">
        <v>236</v>
      </c>
      <c r="B243" s="79" t="str">
        <f t="shared" si="72"/>
        <v>K_LE MUT_2023_236</v>
      </c>
      <c r="C243" s="2"/>
      <c r="D243" s="3"/>
      <c r="E243" s="3"/>
      <c r="F243" s="4"/>
      <c r="G243" s="4"/>
      <c r="H243" s="4"/>
      <c r="I243" s="3"/>
      <c r="J243" s="1"/>
      <c r="K243" s="7"/>
      <c r="L243" s="90"/>
      <c r="M243" s="5"/>
      <c r="N243" s="91"/>
      <c r="O243" s="92"/>
      <c r="P243" s="5"/>
      <c r="Q243" s="5"/>
      <c r="R243" s="8"/>
      <c r="S243" s="5"/>
      <c r="T243" s="93"/>
      <c r="U243" s="80"/>
      <c r="V243" s="82"/>
      <c r="W243" s="83"/>
      <c r="X243" s="84" t="str">
        <f t="shared" si="73"/>
        <v xml:space="preserve"> </v>
      </c>
      <c r="Y243" s="85" t="str">
        <f t="shared" si="66"/>
        <v/>
      </c>
      <c r="AA243" s="86" t="str">
        <f t="shared" ca="1" si="67"/>
        <v/>
      </c>
      <c r="AB243" s="121"/>
      <c r="AC243" s="87" t="str">
        <f t="shared" si="79"/>
        <v/>
      </c>
      <c r="AD243" s="88" t="str">
        <f t="shared" si="74"/>
        <v/>
      </c>
      <c r="AE243" s="89" t="str">
        <f>IF(C243&lt;&gt;"",IF(VLOOKUP(C243,T_UO[#All],3,FALSE)="J",AF243+AG243,VLOOKUP(C243,T_UO[#All],4,FALSE)*G243),"")</f>
        <v/>
      </c>
      <c r="AF243" s="89" t="str">
        <f t="shared" si="68"/>
        <v/>
      </c>
      <c r="AG243" s="6"/>
      <c r="AH243" s="81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0"/>
      <c r="BD243" s="120"/>
      <c r="BE243" s="120"/>
      <c r="BF243" s="120"/>
      <c r="BG243" s="120"/>
      <c r="BH243" s="120"/>
      <c r="BI243" s="120"/>
      <c r="BJ243" s="120"/>
      <c r="BK243" s="120"/>
      <c r="BL243" s="120"/>
      <c r="BM243" s="120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J243" s="46"/>
      <c r="CK243" s="46"/>
      <c r="CL243" s="46"/>
      <c r="CN243" s="46">
        <f t="shared" ca="1" si="75"/>
        <v>0</v>
      </c>
      <c r="CO243" s="46">
        <f t="shared" si="69"/>
        <v>0</v>
      </c>
      <c r="CP243" s="46"/>
      <c r="CQ243" s="46">
        <f t="shared" si="70"/>
        <v>0</v>
      </c>
      <c r="CR243" s="46"/>
      <c r="CS243" s="46">
        <f>IF(C243&lt;&gt;"",IF(VLOOKUP(C243,T_UO[#All],3,FALSE)="PTS",IF(ISBLANK(G243),1,0),IF(ISBLANK(G243),0,1)),0)</f>
        <v>0</v>
      </c>
      <c r="CT243" s="46">
        <f t="shared" si="76"/>
        <v>0</v>
      </c>
      <c r="CU243" s="46"/>
      <c r="CV243" s="46"/>
      <c r="CW243" s="46"/>
      <c r="CX243" s="46"/>
      <c r="CY243" s="46"/>
      <c r="CZ243" s="46"/>
      <c r="DA243" s="46"/>
      <c r="DB243" s="46">
        <f t="shared" si="77"/>
        <v>0</v>
      </c>
      <c r="DC243" s="46">
        <f t="shared" ca="1" si="71"/>
        <v>0</v>
      </c>
      <c r="DD243" s="46"/>
      <c r="DE243" s="46">
        <f t="shared" si="78"/>
        <v>0</v>
      </c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>
        <f t="array" ref="DS243">IF(MAX(IF($AI243:$CH243&lt;&gt;0,$AI$7:$CH$7))&gt;$S243,1,0)</f>
        <v>0</v>
      </c>
    </row>
    <row r="244" spans="1:123" x14ac:dyDescent="0.25">
      <c r="A244" s="78">
        <v>237</v>
      </c>
      <c r="B244" s="79" t="str">
        <f t="shared" si="72"/>
        <v>K_LE MUT_2023_237</v>
      </c>
      <c r="C244" s="2"/>
      <c r="D244" s="3"/>
      <c r="E244" s="3"/>
      <c r="F244" s="4"/>
      <c r="G244" s="4"/>
      <c r="H244" s="4"/>
      <c r="I244" s="3"/>
      <c r="J244" s="1"/>
      <c r="K244" s="7"/>
      <c r="L244" s="90"/>
      <c r="M244" s="5"/>
      <c r="N244" s="91"/>
      <c r="O244" s="92"/>
      <c r="P244" s="5"/>
      <c r="Q244" s="5"/>
      <c r="R244" s="8"/>
      <c r="S244" s="5"/>
      <c r="T244" s="93"/>
      <c r="U244" s="80"/>
      <c r="V244" s="82"/>
      <c r="W244" s="83"/>
      <c r="X244" s="84" t="str">
        <f t="shared" si="73"/>
        <v xml:space="preserve"> </v>
      </c>
      <c r="Y244" s="85" t="str">
        <f t="shared" si="66"/>
        <v/>
      </c>
      <c r="AA244" s="86" t="str">
        <f t="shared" ca="1" si="67"/>
        <v/>
      </c>
      <c r="AB244" s="121"/>
      <c r="AC244" s="87" t="str">
        <f t="shared" si="79"/>
        <v/>
      </c>
      <c r="AD244" s="88" t="str">
        <f t="shared" si="74"/>
        <v/>
      </c>
      <c r="AE244" s="89" t="str">
        <f>IF(C244&lt;&gt;"",IF(VLOOKUP(C244,T_UO[#All],3,FALSE)="J",AF244+AG244,VLOOKUP(C244,T_UO[#All],4,FALSE)*G244),"")</f>
        <v/>
      </c>
      <c r="AF244" s="89" t="str">
        <f t="shared" si="68"/>
        <v/>
      </c>
      <c r="AG244" s="6"/>
      <c r="AH244" s="81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0"/>
      <c r="BD244" s="120"/>
      <c r="BE244" s="120"/>
      <c r="BF244" s="120"/>
      <c r="BG244" s="120"/>
      <c r="BH244" s="120"/>
      <c r="BI244" s="120"/>
      <c r="BJ244" s="120"/>
      <c r="BK244" s="120"/>
      <c r="BL244" s="120"/>
      <c r="BM244" s="120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J244" s="46"/>
      <c r="CK244" s="46"/>
      <c r="CL244" s="46"/>
      <c r="CN244" s="46">
        <f t="shared" ca="1" si="75"/>
        <v>0</v>
      </c>
      <c r="CO244" s="46">
        <f t="shared" si="69"/>
        <v>0</v>
      </c>
      <c r="CP244" s="46"/>
      <c r="CQ244" s="46">
        <f t="shared" si="70"/>
        <v>0</v>
      </c>
      <c r="CR244" s="46"/>
      <c r="CS244" s="46">
        <f>IF(C244&lt;&gt;"",IF(VLOOKUP(C244,T_UO[#All],3,FALSE)="PTS",IF(ISBLANK(G244),1,0),IF(ISBLANK(G244),0,1)),0)</f>
        <v>0</v>
      </c>
      <c r="CT244" s="46">
        <f t="shared" si="76"/>
        <v>0</v>
      </c>
      <c r="CU244" s="46"/>
      <c r="CV244" s="46"/>
      <c r="CW244" s="46"/>
      <c r="CX244" s="46"/>
      <c r="CY244" s="46"/>
      <c r="CZ244" s="46"/>
      <c r="DA244" s="46"/>
      <c r="DB244" s="46">
        <f t="shared" si="77"/>
        <v>0</v>
      </c>
      <c r="DC244" s="46">
        <f t="shared" ca="1" si="71"/>
        <v>0</v>
      </c>
      <c r="DD244" s="46"/>
      <c r="DE244" s="46">
        <f t="shared" si="78"/>
        <v>0</v>
      </c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>
        <f t="array" ref="DS244">IF(MAX(IF($AI244:$CH244&lt;&gt;0,$AI$7:$CH$7))&gt;$S244,1,0)</f>
        <v>0</v>
      </c>
    </row>
    <row r="245" spans="1:123" x14ac:dyDescent="0.25">
      <c r="A245" s="78">
        <v>238</v>
      </c>
      <c r="B245" s="79" t="str">
        <f t="shared" si="72"/>
        <v>K_LE MUT_2023_238</v>
      </c>
      <c r="C245" s="2"/>
      <c r="D245" s="3"/>
      <c r="E245" s="3"/>
      <c r="F245" s="4"/>
      <c r="G245" s="4"/>
      <c r="H245" s="4"/>
      <c r="I245" s="3"/>
      <c r="J245" s="1"/>
      <c r="K245" s="7"/>
      <c r="L245" s="90"/>
      <c r="M245" s="5"/>
      <c r="N245" s="91"/>
      <c r="O245" s="92"/>
      <c r="P245" s="5"/>
      <c r="Q245" s="5"/>
      <c r="R245" s="8"/>
      <c r="S245" s="5"/>
      <c r="T245" s="93"/>
      <c r="U245" s="80"/>
      <c r="V245" s="82"/>
      <c r="W245" s="83"/>
      <c r="X245" s="84" t="str">
        <f t="shared" si="73"/>
        <v xml:space="preserve"> </v>
      </c>
      <c r="Y245" s="85" t="str">
        <f t="shared" si="66"/>
        <v/>
      </c>
      <c r="AA245" s="86" t="str">
        <f t="shared" ca="1" si="67"/>
        <v/>
      </c>
      <c r="AB245" s="121"/>
      <c r="AC245" s="87" t="str">
        <f t="shared" si="79"/>
        <v/>
      </c>
      <c r="AD245" s="88" t="str">
        <f t="shared" si="74"/>
        <v/>
      </c>
      <c r="AE245" s="89" t="str">
        <f>IF(C245&lt;&gt;"",IF(VLOOKUP(C245,T_UO[#All],3,FALSE)="J",AF245+AG245,VLOOKUP(C245,T_UO[#All],4,FALSE)*G245),"")</f>
        <v/>
      </c>
      <c r="AF245" s="89" t="str">
        <f t="shared" si="68"/>
        <v/>
      </c>
      <c r="AG245" s="6"/>
      <c r="AH245" s="81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J245" s="46"/>
      <c r="CK245" s="46"/>
      <c r="CL245" s="46"/>
      <c r="CN245" s="46">
        <f t="shared" ca="1" si="75"/>
        <v>0</v>
      </c>
      <c r="CO245" s="46">
        <f t="shared" si="69"/>
        <v>0</v>
      </c>
      <c r="CP245" s="46"/>
      <c r="CQ245" s="46">
        <f t="shared" si="70"/>
        <v>0</v>
      </c>
      <c r="CR245" s="46"/>
      <c r="CS245" s="46">
        <f>IF(C245&lt;&gt;"",IF(VLOOKUP(C245,T_UO[#All],3,FALSE)="PTS",IF(ISBLANK(G245),1,0),IF(ISBLANK(G245),0,1)),0)</f>
        <v>0</v>
      </c>
      <c r="CT245" s="46">
        <f t="shared" si="76"/>
        <v>0</v>
      </c>
      <c r="CU245" s="46"/>
      <c r="CV245" s="46"/>
      <c r="CW245" s="46"/>
      <c r="CX245" s="46"/>
      <c r="CY245" s="46"/>
      <c r="CZ245" s="46"/>
      <c r="DA245" s="46"/>
      <c r="DB245" s="46">
        <f t="shared" si="77"/>
        <v>0</v>
      </c>
      <c r="DC245" s="46">
        <f t="shared" ca="1" si="71"/>
        <v>0</v>
      </c>
      <c r="DD245" s="46"/>
      <c r="DE245" s="46">
        <f t="shared" si="78"/>
        <v>0</v>
      </c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>
        <f t="array" ref="DS245">IF(MAX(IF($AI245:$CH245&lt;&gt;0,$AI$7:$CH$7))&gt;$S245,1,0)</f>
        <v>0</v>
      </c>
    </row>
    <row r="246" spans="1:123" x14ac:dyDescent="0.25">
      <c r="A246" s="78">
        <v>239</v>
      </c>
      <c r="B246" s="79" t="str">
        <f t="shared" si="72"/>
        <v>K_LE MUT_2023_239</v>
      </c>
      <c r="C246" s="2"/>
      <c r="D246" s="3"/>
      <c r="E246" s="3"/>
      <c r="F246" s="4"/>
      <c r="G246" s="4"/>
      <c r="H246" s="4"/>
      <c r="I246" s="3"/>
      <c r="J246" s="1"/>
      <c r="K246" s="7"/>
      <c r="L246" s="90"/>
      <c r="M246" s="5"/>
      <c r="N246" s="91"/>
      <c r="O246" s="92"/>
      <c r="P246" s="5"/>
      <c r="Q246" s="5"/>
      <c r="R246" s="8"/>
      <c r="S246" s="5"/>
      <c r="T246" s="93"/>
      <c r="U246" s="80"/>
      <c r="V246" s="82"/>
      <c r="W246" s="83"/>
      <c r="X246" s="84" t="str">
        <f t="shared" si="73"/>
        <v xml:space="preserve"> </v>
      </c>
      <c r="Y246" s="85" t="str">
        <f t="shared" si="66"/>
        <v/>
      </c>
      <c r="AA246" s="86" t="str">
        <f t="shared" ca="1" si="67"/>
        <v/>
      </c>
      <c r="AB246" s="121"/>
      <c r="AC246" s="87" t="str">
        <f t="shared" si="79"/>
        <v/>
      </c>
      <c r="AD246" s="88" t="str">
        <f t="shared" si="74"/>
        <v/>
      </c>
      <c r="AE246" s="89" t="str">
        <f>IF(C246&lt;&gt;"",IF(VLOOKUP(C246,T_UO[#All],3,FALSE)="J",AF246+AG246,VLOOKUP(C246,T_UO[#All],4,FALSE)*G246),"")</f>
        <v/>
      </c>
      <c r="AF246" s="89" t="str">
        <f t="shared" si="68"/>
        <v/>
      </c>
      <c r="AG246" s="6"/>
      <c r="AH246" s="81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J246" s="46"/>
      <c r="CK246" s="46"/>
      <c r="CL246" s="46"/>
      <c r="CN246" s="46">
        <f t="shared" ca="1" si="75"/>
        <v>0</v>
      </c>
      <c r="CO246" s="46">
        <f t="shared" si="69"/>
        <v>0</v>
      </c>
      <c r="CP246" s="46"/>
      <c r="CQ246" s="46">
        <f t="shared" si="70"/>
        <v>0</v>
      </c>
      <c r="CR246" s="46"/>
      <c r="CS246" s="46">
        <f>IF(C246&lt;&gt;"",IF(VLOOKUP(C246,T_UO[#All],3,FALSE)="PTS",IF(ISBLANK(G246),1,0),IF(ISBLANK(G246),0,1)),0)</f>
        <v>0</v>
      </c>
      <c r="CT246" s="46">
        <f t="shared" si="76"/>
        <v>0</v>
      </c>
      <c r="CU246" s="46"/>
      <c r="CV246" s="46"/>
      <c r="CW246" s="46"/>
      <c r="CX246" s="46"/>
      <c r="CY246" s="46"/>
      <c r="CZ246" s="46"/>
      <c r="DA246" s="46"/>
      <c r="DB246" s="46">
        <f t="shared" si="77"/>
        <v>0</v>
      </c>
      <c r="DC246" s="46">
        <f t="shared" ca="1" si="71"/>
        <v>0</v>
      </c>
      <c r="DD246" s="46"/>
      <c r="DE246" s="46">
        <f t="shared" si="78"/>
        <v>0</v>
      </c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>
        <f t="array" ref="DS246">IF(MAX(IF($AI246:$CH246&lt;&gt;0,$AI$7:$CH$7))&gt;$S246,1,0)</f>
        <v>0</v>
      </c>
    </row>
    <row r="247" spans="1:123" x14ac:dyDescent="0.25">
      <c r="A247" s="78">
        <v>240</v>
      </c>
      <c r="B247" s="79" t="str">
        <f t="shared" si="72"/>
        <v>K_LE MUT_2023_240</v>
      </c>
      <c r="C247" s="2"/>
      <c r="D247" s="3"/>
      <c r="E247" s="3"/>
      <c r="F247" s="4"/>
      <c r="G247" s="4"/>
      <c r="H247" s="4"/>
      <c r="I247" s="3"/>
      <c r="J247" s="1"/>
      <c r="K247" s="7"/>
      <c r="L247" s="90"/>
      <c r="M247" s="5"/>
      <c r="N247" s="91"/>
      <c r="O247" s="92"/>
      <c r="P247" s="5"/>
      <c r="Q247" s="5"/>
      <c r="R247" s="8"/>
      <c r="S247" s="5"/>
      <c r="T247" s="93"/>
      <c r="U247" s="80"/>
      <c r="V247" s="82"/>
      <c r="W247" s="83"/>
      <c r="X247" s="84" t="str">
        <f t="shared" si="73"/>
        <v xml:space="preserve"> </v>
      </c>
      <c r="Y247" s="85" t="str">
        <f t="shared" si="66"/>
        <v/>
      </c>
      <c r="AA247" s="86" t="str">
        <f t="shared" ca="1" si="67"/>
        <v/>
      </c>
      <c r="AB247" s="121"/>
      <c r="AC247" s="87" t="str">
        <f t="shared" si="79"/>
        <v/>
      </c>
      <c r="AD247" s="88" t="str">
        <f t="shared" si="74"/>
        <v/>
      </c>
      <c r="AE247" s="89" t="str">
        <f>IF(C247&lt;&gt;"",IF(VLOOKUP(C247,T_UO[#All],3,FALSE)="J",AF247+AG247,VLOOKUP(C247,T_UO[#All],4,FALSE)*G247),"")</f>
        <v/>
      </c>
      <c r="AF247" s="89" t="str">
        <f t="shared" si="68"/>
        <v/>
      </c>
      <c r="AG247" s="6"/>
      <c r="AH247" s="81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0"/>
      <c r="BD247" s="120"/>
      <c r="BE247" s="120"/>
      <c r="BF247" s="120"/>
      <c r="BG247" s="120"/>
      <c r="BH247" s="120"/>
      <c r="BI247" s="120"/>
      <c r="BJ247" s="120"/>
      <c r="BK247" s="120"/>
      <c r="BL247" s="120"/>
      <c r="BM247" s="120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J247" s="46"/>
      <c r="CK247" s="46"/>
      <c r="CL247" s="46"/>
      <c r="CN247" s="46">
        <f t="shared" ca="1" si="75"/>
        <v>0</v>
      </c>
      <c r="CO247" s="46">
        <f t="shared" si="69"/>
        <v>0</v>
      </c>
      <c r="CP247" s="46"/>
      <c r="CQ247" s="46">
        <f t="shared" si="70"/>
        <v>0</v>
      </c>
      <c r="CR247" s="46"/>
      <c r="CS247" s="46">
        <f>IF(C247&lt;&gt;"",IF(VLOOKUP(C247,T_UO[#All],3,FALSE)="PTS",IF(ISBLANK(G247),1,0),IF(ISBLANK(G247),0,1)),0)</f>
        <v>0</v>
      </c>
      <c r="CT247" s="46">
        <f t="shared" si="76"/>
        <v>0</v>
      </c>
      <c r="CU247" s="46"/>
      <c r="CV247" s="46"/>
      <c r="CW247" s="46"/>
      <c r="CX247" s="46"/>
      <c r="CY247" s="46"/>
      <c r="CZ247" s="46"/>
      <c r="DA247" s="46"/>
      <c r="DB247" s="46">
        <f t="shared" si="77"/>
        <v>0</v>
      </c>
      <c r="DC247" s="46">
        <f t="shared" ca="1" si="71"/>
        <v>0</v>
      </c>
      <c r="DD247" s="46"/>
      <c r="DE247" s="46">
        <f t="shared" si="78"/>
        <v>0</v>
      </c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>
        <f t="array" ref="DS247">IF(MAX(IF($AI247:$CH247&lt;&gt;0,$AI$7:$CH$7))&gt;$S247,1,0)</f>
        <v>0</v>
      </c>
    </row>
    <row r="248" spans="1:123" x14ac:dyDescent="0.25">
      <c r="A248" s="78">
        <v>241</v>
      </c>
      <c r="B248" s="79" t="str">
        <f t="shared" si="72"/>
        <v>K_LE MUT_2023_241</v>
      </c>
      <c r="C248" s="2"/>
      <c r="D248" s="3"/>
      <c r="E248" s="3"/>
      <c r="F248" s="4"/>
      <c r="G248" s="4"/>
      <c r="H248" s="4"/>
      <c r="I248" s="3"/>
      <c r="J248" s="1"/>
      <c r="K248" s="7"/>
      <c r="L248" s="90"/>
      <c r="M248" s="5"/>
      <c r="N248" s="91"/>
      <c r="O248" s="92"/>
      <c r="P248" s="5"/>
      <c r="Q248" s="5"/>
      <c r="R248" s="8"/>
      <c r="S248" s="5"/>
      <c r="T248" s="93"/>
      <c r="U248" s="80"/>
      <c r="V248" s="82"/>
      <c r="W248" s="83"/>
      <c r="X248" s="84" t="str">
        <f t="shared" si="73"/>
        <v xml:space="preserve"> </v>
      </c>
      <c r="Y248" s="85" t="str">
        <f t="shared" si="66"/>
        <v/>
      </c>
      <c r="AA248" s="86" t="str">
        <f t="shared" ca="1" si="67"/>
        <v/>
      </c>
      <c r="AB248" s="121"/>
      <c r="AC248" s="87" t="str">
        <f t="shared" si="79"/>
        <v/>
      </c>
      <c r="AD248" s="88" t="str">
        <f t="shared" si="74"/>
        <v/>
      </c>
      <c r="AE248" s="89" t="str">
        <f>IF(C248&lt;&gt;"",IF(VLOOKUP(C248,T_UO[#All],3,FALSE)="J",AF248+AG248,VLOOKUP(C248,T_UO[#All],4,FALSE)*G248),"")</f>
        <v/>
      </c>
      <c r="AF248" s="89" t="str">
        <f t="shared" si="68"/>
        <v/>
      </c>
      <c r="AG248" s="6"/>
      <c r="AH248" s="81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0"/>
      <c r="BD248" s="120"/>
      <c r="BE248" s="120"/>
      <c r="BF248" s="120"/>
      <c r="BG248" s="120"/>
      <c r="BH248" s="120"/>
      <c r="BI248" s="120"/>
      <c r="BJ248" s="120"/>
      <c r="BK248" s="120"/>
      <c r="BL248" s="120"/>
      <c r="BM248" s="120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J248" s="46"/>
      <c r="CK248" s="46"/>
      <c r="CL248" s="46"/>
      <c r="CN248" s="46">
        <f t="shared" ca="1" si="75"/>
        <v>0</v>
      </c>
      <c r="CO248" s="46">
        <f t="shared" si="69"/>
        <v>0</v>
      </c>
      <c r="CP248" s="46"/>
      <c r="CQ248" s="46">
        <f t="shared" si="70"/>
        <v>0</v>
      </c>
      <c r="CR248" s="46"/>
      <c r="CS248" s="46">
        <f>IF(C248&lt;&gt;"",IF(VLOOKUP(C248,T_UO[#All],3,FALSE)="PTS",IF(ISBLANK(G248),1,0),IF(ISBLANK(G248),0,1)),0)</f>
        <v>0</v>
      </c>
      <c r="CT248" s="46">
        <f t="shared" si="76"/>
        <v>0</v>
      </c>
      <c r="CU248" s="46"/>
      <c r="CV248" s="46"/>
      <c r="CW248" s="46"/>
      <c r="CX248" s="46"/>
      <c r="CY248" s="46"/>
      <c r="CZ248" s="46"/>
      <c r="DA248" s="46"/>
      <c r="DB248" s="46">
        <f t="shared" si="77"/>
        <v>0</v>
      </c>
      <c r="DC248" s="46">
        <f t="shared" ca="1" si="71"/>
        <v>0</v>
      </c>
      <c r="DD248" s="46"/>
      <c r="DE248" s="46">
        <f t="shared" si="78"/>
        <v>0</v>
      </c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>
        <f t="array" ref="DS248">IF(MAX(IF($AI248:$CH248&lt;&gt;0,$AI$7:$CH$7))&gt;$S248,1,0)</f>
        <v>0</v>
      </c>
    </row>
    <row r="249" spans="1:123" x14ac:dyDescent="0.25">
      <c r="A249" s="78">
        <v>242</v>
      </c>
      <c r="B249" s="79" t="str">
        <f t="shared" si="72"/>
        <v>K_LE MUT_2023_242</v>
      </c>
      <c r="C249" s="2"/>
      <c r="D249" s="3"/>
      <c r="E249" s="3"/>
      <c r="F249" s="4"/>
      <c r="G249" s="4"/>
      <c r="H249" s="4"/>
      <c r="I249" s="3"/>
      <c r="J249" s="1"/>
      <c r="K249" s="7"/>
      <c r="L249" s="90"/>
      <c r="M249" s="5"/>
      <c r="N249" s="91"/>
      <c r="O249" s="92"/>
      <c r="P249" s="5"/>
      <c r="Q249" s="5"/>
      <c r="R249" s="8"/>
      <c r="S249" s="5"/>
      <c r="T249" s="93"/>
      <c r="U249" s="80"/>
      <c r="V249" s="82"/>
      <c r="W249" s="83"/>
      <c r="X249" s="84" t="str">
        <f t="shared" si="73"/>
        <v xml:space="preserve"> </v>
      </c>
      <c r="Y249" s="85" t="str">
        <f t="shared" si="66"/>
        <v/>
      </c>
      <c r="AA249" s="86" t="str">
        <f t="shared" ca="1" si="67"/>
        <v/>
      </c>
      <c r="AB249" s="121"/>
      <c r="AC249" s="87" t="str">
        <f t="shared" si="79"/>
        <v/>
      </c>
      <c r="AD249" s="88" t="str">
        <f t="shared" si="74"/>
        <v/>
      </c>
      <c r="AE249" s="89" t="str">
        <f>IF(C249&lt;&gt;"",IF(VLOOKUP(C249,T_UO[#All],3,FALSE)="J",AF249+AG249,VLOOKUP(C249,T_UO[#All],4,FALSE)*G249),"")</f>
        <v/>
      </c>
      <c r="AF249" s="89" t="str">
        <f t="shared" si="68"/>
        <v/>
      </c>
      <c r="AG249" s="6"/>
      <c r="AH249" s="81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0"/>
      <c r="BD249" s="120"/>
      <c r="BE249" s="120"/>
      <c r="BF249" s="120"/>
      <c r="BG249" s="120"/>
      <c r="BH249" s="120"/>
      <c r="BI249" s="120"/>
      <c r="BJ249" s="120"/>
      <c r="BK249" s="120"/>
      <c r="BL249" s="120"/>
      <c r="BM249" s="120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J249" s="46"/>
      <c r="CK249" s="46"/>
      <c r="CL249" s="46"/>
      <c r="CN249" s="46">
        <f t="shared" ca="1" si="75"/>
        <v>0</v>
      </c>
      <c r="CO249" s="46">
        <f t="shared" si="69"/>
        <v>0</v>
      </c>
      <c r="CP249" s="46"/>
      <c r="CQ249" s="46">
        <f t="shared" si="70"/>
        <v>0</v>
      </c>
      <c r="CR249" s="46"/>
      <c r="CS249" s="46">
        <f>IF(C249&lt;&gt;"",IF(VLOOKUP(C249,T_UO[#All],3,FALSE)="PTS",IF(ISBLANK(G249),1,0),IF(ISBLANK(G249),0,1)),0)</f>
        <v>0</v>
      </c>
      <c r="CT249" s="46">
        <f t="shared" si="76"/>
        <v>0</v>
      </c>
      <c r="CU249" s="46"/>
      <c r="CV249" s="46"/>
      <c r="CW249" s="46"/>
      <c r="CX249" s="46"/>
      <c r="CY249" s="46"/>
      <c r="CZ249" s="46"/>
      <c r="DA249" s="46"/>
      <c r="DB249" s="46">
        <f t="shared" si="77"/>
        <v>0</v>
      </c>
      <c r="DC249" s="46">
        <f t="shared" ca="1" si="71"/>
        <v>0</v>
      </c>
      <c r="DD249" s="46"/>
      <c r="DE249" s="46">
        <f t="shared" si="78"/>
        <v>0</v>
      </c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>
        <f t="array" ref="DS249">IF(MAX(IF($AI249:$CH249&lt;&gt;0,$AI$7:$CH$7))&gt;$S249,1,0)</f>
        <v>0</v>
      </c>
    </row>
    <row r="250" spans="1:123" x14ac:dyDescent="0.25">
      <c r="A250" s="78">
        <v>243</v>
      </c>
      <c r="B250" s="79" t="str">
        <f t="shared" si="72"/>
        <v>K_LE MUT_2023_243</v>
      </c>
      <c r="C250" s="2"/>
      <c r="D250" s="3"/>
      <c r="E250" s="3"/>
      <c r="F250" s="4"/>
      <c r="G250" s="4"/>
      <c r="H250" s="4"/>
      <c r="I250" s="3"/>
      <c r="J250" s="1"/>
      <c r="K250" s="7"/>
      <c r="L250" s="90"/>
      <c r="M250" s="5"/>
      <c r="N250" s="91"/>
      <c r="O250" s="92"/>
      <c r="P250" s="5"/>
      <c r="Q250" s="5"/>
      <c r="R250" s="8"/>
      <c r="S250" s="5"/>
      <c r="T250" s="93"/>
      <c r="U250" s="80"/>
      <c r="V250" s="82"/>
      <c r="W250" s="83"/>
      <c r="X250" s="84" t="str">
        <f t="shared" si="73"/>
        <v xml:space="preserve"> </v>
      </c>
      <c r="Y250" s="85" t="str">
        <f t="shared" si="66"/>
        <v/>
      </c>
      <c r="AA250" s="86" t="str">
        <f t="shared" ca="1" si="67"/>
        <v/>
      </c>
      <c r="AB250" s="121"/>
      <c r="AC250" s="87" t="str">
        <f t="shared" si="79"/>
        <v/>
      </c>
      <c r="AD250" s="88" t="str">
        <f t="shared" si="74"/>
        <v/>
      </c>
      <c r="AE250" s="89" t="str">
        <f>IF(C250&lt;&gt;"",IF(VLOOKUP(C250,T_UO[#All],3,FALSE)="J",AF250+AG250,VLOOKUP(C250,T_UO[#All],4,FALSE)*G250),"")</f>
        <v/>
      </c>
      <c r="AF250" s="89" t="str">
        <f t="shared" si="68"/>
        <v/>
      </c>
      <c r="AG250" s="6"/>
      <c r="AH250" s="81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0"/>
      <c r="BD250" s="120"/>
      <c r="BE250" s="120"/>
      <c r="BF250" s="120"/>
      <c r="BG250" s="120"/>
      <c r="BH250" s="120"/>
      <c r="BI250" s="120"/>
      <c r="BJ250" s="120"/>
      <c r="BK250" s="120"/>
      <c r="BL250" s="120"/>
      <c r="BM250" s="120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J250" s="46"/>
      <c r="CK250" s="46"/>
      <c r="CL250" s="46"/>
      <c r="CN250" s="46">
        <f t="shared" ca="1" si="75"/>
        <v>0</v>
      </c>
      <c r="CO250" s="46">
        <f t="shared" si="69"/>
        <v>0</v>
      </c>
      <c r="CP250" s="46"/>
      <c r="CQ250" s="46">
        <f t="shared" si="70"/>
        <v>0</v>
      </c>
      <c r="CR250" s="46"/>
      <c r="CS250" s="46">
        <f>IF(C250&lt;&gt;"",IF(VLOOKUP(C250,T_UO[#All],3,FALSE)="PTS",IF(ISBLANK(G250),1,0),IF(ISBLANK(G250),0,1)),0)</f>
        <v>0</v>
      </c>
      <c r="CT250" s="46">
        <f t="shared" si="76"/>
        <v>0</v>
      </c>
      <c r="CU250" s="46"/>
      <c r="CV250" s="46"/>
      <c r="CW250" s="46"/>
      <c r="CX250" s="46"/>
      <c r="CY250" s="46"/>
      <c r="CZ250" s="46"/>
      <c r="DA250" s="46"/>
      <c r="DB250" s="46">
        <f t="shared" si="77"/>
        <v>0</v>
      </c>
      <c r="DC250" s="46">
        <f t="shared" ca="1" si="71"/>
        <v>0</v>
      </c>
      <c r="DD250" s="46"/>
      <c r="DE250" s="46">
        <f t="shared" si="78"/>
        <v>0</v>
      </c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>
        <f t="array" ref="DS250">IF(MAX(IF($AI250:$CH250&lt;&gt;0,$AI$7:$CH$7))&gt;$S250,1,0)</f>
        <v>0</v>
      </c>
    </row>
    <row r="251" spans="1:123" x14ac:dyDescent="0.25">
      <c r="A251" s="78">
        <v>244</v>
      </c>
      <c r="B251" s="79" t="str">
        <f t="shared" si="72"/>
        <v>K_LE MUT_2023_244</v>
      </c>
      <c r="C251" s="2"/>
      <c r="D251" s="3"/>
      <c r="E251" s="3"/>
      <c r="F251" s="4"/>
      <c r="G251" s="4"/>
      <c r="H251" s="4"/>
      <c r="I251" s="3"/>
      <c r="J251" s="1"/>
      <c r="K251" s="7"/>
      <c r="L251" s="90"/>
      <c r="M251" s="5"/>
      <c r="N251" s="91"/>
      <c r="O251" s="92"/>
      <c r="P251" s="5"/>
      <c r="Q251" s="5"/>
      <c r="R251" s="8"/>
      <c r="S251" s="5"/>
      <c r="T251" s="93"/>
      <c r="U251" s="80"/>
      <c r="V251" s="82"/>
      <c r="W251" s="83"/>
      <c r="X251" s="84" t="str">
        <f t="shared" si="73"/>
        <v xml:space="preserve"> </v>
      </c>
      <c r="Y251" s="85" t="str">
        <f t="shared" si="66"/>
        <v/>
      </c>
      <c r="AA251" s="86" t="str">
        <f t="shared" ca="1" si="67"/>
        <v/>
      </c>
      <c r="AB251" s="121"/>
      <c r="AC251" s="87" t="str">
        <f t="shared" si="79"/>
        <v/>
      </c>
      <c r="AD251" s="88" t="str">
        <f t="shared" si="74"/>
        <v/>
      </c>
      <c r="AE251" s="89" t="str">
        <f>IF(C251&lt;&gt;"",IF(VLOOKUP(C251,T_UO[#All],3,FALSE)="J",AF251+AG251,VLOOKUP(C251,T_UO[#All],4,FALSE)*G251),"")</f>
        <v/>
      </c>
      <c r="AF251" s="89" t="str">
        <f t="shared" si="68"/>
        <v/>
      </c>
      <c r="AG251" s="6"/>
      <c r="AH251" s="81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0"/>
      <c r="BD251" s="120"/>
      <c r="BE251" s="120"/>
      <c r="BF251" s="120"/>
      <c r="BG251" s="120"/>
      <c r="BH251" s="120"/>
      <c r="BI251" s="120"/>
      <c r="BJ251" s="120"/>
      <c r="BK251" s="120"/>
      <c r="BL251" s="120"/>
      <c r="BM251" s="120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J251" s="46"/>
      <c r="CK251" s="46"/>
      <c r="CL251" s="46"/>
      <c r="CN251" s="46">
        <f t="shared" ca="1" si="75"/>
        <v>0</v>
      </c>
      <c r="CO251" s="46">
        <f t="shared" si="69"/>
        <v>0</v>
      </c>
      <c r="CP251" s="46"/>
      <c r="CQ251" s="46">
        <f t="shared" si="70"/>
        <v>0</v>
      </c>
      <c r="CR251" s="46"/>
      <c r="CS251" s="46">
        <f>IF(C251&lt;&gt;"",IF(VLOOKUP(C251,T_UO[#All],3,FALSE)="PTS",IF(ISBLANK(G251),1,0),IF(ISBLANK(G251),0,1)),0)</f>
        <v>0</v>
      </c>
      <c r="CT251" s="46">
        <f t="shared" si="76"/>
        <v>0</v>
      </c>
      <c r="CU251" s="46"/>
      <c r="CV251" s="46"/>
      <c r="CW251" s="46"/>
      <c r="CX251" s="46"/>
      <c r="CY251" s="46"/>
      <c r="CZ251" s="46"/>
      <c r="DA251" s="46"/>
      <c r="DB251" s="46">
        <f t="shared" si="77"/>
        <v>0</v>
      </c>
      <c r="DC251" s="46">
        <f t="shared" ca="1" si="71"/>
        <v>0</v>
      </c>
      <c r="DD251" s="46"/>
      <c r="DE251" s="46">
        <f t="shared" si="78"/>
        <v>0</v>
      </c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>
        <f t="array" ref="DS251">IF(MAX(IF($AI251:$CH251&lt;&gt;0,$AI$7:$CH$7))&gt;$S251,1,0)</f>
        <v>0</v>
      </c>
    </row>
    <row r="252" spans="1:123" x14ac:dyDescent="0.25">
      <c r="A252" s="78">
        <v>245</v>
      </c>
      <c r="B252" s="79" t="str">
        <f t="shared" si="72"/>
        <v>K_LE MUT_2023_245</v>
      </c>
      <c r="C252" s="2"/>
      <c r="D252" s="3"/>
      <c r="E252" s="3"/>
      <c r="F252" s="4"/>
      <c r="G252" s="4"/>
      <c r="H252" s="4"/>
      <c r="I252" s="3"/>
      <c r="J252" s="1"/>
      <c r="K252" s="7"/>
      <c r="L252" s="90"/>
      <c r="M252" s="5"/>
      <c r="N252" s="91"/>
      <c r="O252" s="92"/>
      <c r="P252" s="5"/>
      <c r="Q252" s="5"/>
      <c r="R252" s="8"/>
      <c r="S252" s="5"/>
      <c r="T252" s="93"/>
      <c r="U252" s="80"/>
      <c r="V252" s="82"/>
      <c r="W252" s="83"/>
      <c r="X252" s="84" t="str">
        <f t="shared" si="73"/>
        <v xml:space="preserve"> </v>
      </c>
      <c r="Y252" s="85" t="str">
        <f t="shared" si="66"/>
        <v/>
      </c>
      <c r="AA252" s="86" t="str">
        <f t="shared" ca="1" si="67"/>
        <v/>
      </c>
      <c r="AB252" s="121"/>
      <c r="AC252" s="87" t="str">
        <f t="shared" si="79"/>
        <v/>
      </c>
      <c r="AD252" s="88" t="str">
        <f t="shared" si="74"/>
        <v/>
      </c>
      <c r="AE252" s="89" t="str">
        <f>IF(C252&lt;&gt;"",IF(VLOOKUP(C252,T_UO[#All],3,FALSE)="J",AF252+AG252,VLOOKUP(C252,T_UO[#All],4,FALSE)*G252),"")</f>
        <v/>
      </c>
      <c r="AF252" s="89" t="str">
        <f t="shared" si="68"/>
        <v/>
      </c>
      <c r="AG252" s="6"/>
      <c r="AH252" s="81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0"/>
      <c r="BD252" s="120"/>
      <c r="BE252" s="120"/>
      <c r="BF252" s="120"/>
      <c r="BG252" s="120"/>
      <c r="BH252" s="120"/>
      <c r="BI252" s="120"/>
      <c r="BJ252" s="120"/>
      <c r="BK252" s="120"/>
      <c r="BL252" s="120"/>
      <c r="BM252" s="120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J252" s="46"/>
      <c r="CK252" s="46"/>
      <c r="CL252" s="46"/>
      <c r="CN252" s="46">
        <f t="shared" ca="1" si="75"/>
        <v>0</v>
      </c>
      <c r="CO252" s="46">
        <f t="shared" si="69"/>
        <v>0</v>
      </c>
      <c r="CP252" s="46"/>
      <c r="CQ252" s="46">
        <f t="shared" si="70"/>
        <v>0</v>
      </c>
      <c r="CR252" s="46"/>
      <c r="CS252" s="46">
        <f>IF(C252&lt;&gt;"",IF(VLOOKUP(C252,T_UO[#All],3,FALSE)="PTS",IF(ISBLANK(G252),1,0),IF(ISBLANK(G252),0,1)),0)</f>
        <v>0</v>
      </c>
      <c r="CT252" s="46">
        <f t="shared" si="76"/>
        <v>0</v>
      </c>
      <c r="CU252" s="46"/>
      <c r="CV252" s="46"/>
      <c r="CW252" s="46"/>
      <c r="CX252" s="46"/>
      <c r="CY252" s="46"/>
      <c r="CZ252" s="46"/>
      <c r="DA252" s="46"/>
      <c r="DB252" s="46">
        <f t="shared" si="77"/>
        <v>0</v>
      </c>
      <c r="DC252" s="46">
        <f t="shared" ca="1" si="71"/>
        <v>0</v>
      </c>
      <c r="DD252" s="46"/>
      <c r="DE252" s="46">
        <f t="shared" si="78"/>
        <v>0</v>
      </c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>
        <f t="array" ref="DS252">IF(MAX(IF($AI252:$CH252&lt;&gt;0,$AI$7:$CH$7))&gt;$S252,1,0)</f>
        <v>0</v>
      </c>
    </row>
    <row r="253" spans="1:123" x14ac:dyDescent="0.25">
      <c r="A253" s="78">
        <v>246</v>
      </c>
      <c r="B253" s="79" t="str">
        <f t="shared" si="72"/>
        <v>K_LE MUT_2023_246</v>
      </c>
      <c r="C253" s="2"/>
      <c r="D253" s="3"/>
      <c r="E253" s="3"/>
      <c r="F253" s="4"/>
      <c r="G253" s="4"/>
      <c r="H253" s="4"/>
      <c r="I253" s="3"/>
      <c r="J253" s="1"/>
      <c r="K253" s="7"/>
      <c r="L253" s="90"/>
      <c r="M253" s="5"/>
      <c r="N253" s="91"/>
      <c r="O253" s="92"/>
      <c r="P253" s="5"/>
      <c r="Q253" s="5"/>
      <c r="R253" s="8"/>
      <c r="S253" s="5"/>
      <c r="T253" s="93"/>
      <c r="U253" s="80"/>
      <c r="V253" s="82"/>
      <c r="W253" s="83"/>
      <c r="X253" s="84" t="str">
        <f t="shared" si="73"/>
        <v xml:space="preserve"> </v>
      </c>
      <c r="Y253" s="85" t="str">
        <f t="shared" si="66"/>
        <v/>
      </c>
      <c r="AA253" s="86" t="str">
        <f t="shared" ca="1" si="67"/>
        <v/>
      </c>
      <c r="AB253" s="121"/>
      <c r="AC253" s="87" t="str">
        <f t="shared" si="79"/>
        <v/>
      </c>
      <c r="AD253" s="88" t="str">
        <f t="shared" si="74"/>
        <v/>
      </c>
      <c r="AE253" s="89" t="str">
        <f>IF(C253&lt;&gt;"",IF(VLOOKUP(C253,T_UO[#All],3,FALSE)="J",AF253+AG253,VLOOKUP(C253,T_UO[#All],4,FALSE)*G253),"")</f>
        <v/>
      </c>
      <c r="AF253" s="89" t="str">
        <f t="shared" si="68"/>
        <v/>
      </c>
      <c r="AG253" s="6"/>
      <c r="AH253" s="81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0"/>
      <c r="BD253" s="120"/>
      <c r="BE253" s="120"/>
      <c r="BF253" s="120"/>
      <c r="BG253" s="120"/>
      <c r="BH253" s="120"/>
      <c r="BI253" s="120"/>
      <c r="BJ253" s="120"/>
      <c r="BK253" s="120"/>
      <c r="BL253" s="120"/>
      <c r="BM253" s="120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J253" s="46"/>
      <c r="CK253" s="46"/>
      <c r="CL253" s="46"/>
      <c r="CN253" s="46">
        <f t="shared" ca="1" si="75"/>
        <v>0</v>
      </c>
      <c r="CO253" s="46">
        <f t="shared" si="69"/>
        <v>0</v>
      </c>
      <c r="CP253" s="46"/>
      <c r="CQ253" s="46">
        <f t="shared" si="70"/>
        <v>0</v>
      </c>
      <c r="CR253" s="46"/>
      <c r="CS253" s="46">
        <f>IF(C253&lt;&gt;"",IF(VLOOKUP(C253,T_UO[#All],3,FALSE)="PTS",IF(ISBLANK(G253),1,0),IF(ISBLANK(G253),0,1)),0)</f>
        <v>0</v>
      </c>
      <c r="CT253" s="46">
        <f t="shared" si="76"/>
        <v>0</v>
      </c>
      <c r="CU253" s="46"/>
      <c r="CV253" s="46"/>
      <c r="CW253" s="46"/>
      <c r="CX253" s="46"/>
      <c r="CY253" s="46"/>
      <c r="CZ253" s="46"/>
      <c r="DA253" s="46"/>
      <c r="DB253" s="46">
        <f t="shared" si="77"/>
        <v>0</v>
      </c>
      <c r="DC253" s="46">
        <f t="shared" ca="1" si="71"/>
        <v>0</v>
      </c>
      <c r="DD253" s="46"/>
      <c r="DE253" s="46">
        <f t="shared" si="78"/>
        <v>0</v>
      </c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>
        <f t="array" ref="DS253">IF(MAX(IF($AI253:$CH253&lt;&gt;0,$AI$7:$CH$7))&gt;$S253,1,0)</f>
        <v>0</v>
      </c>
    </row>
    <row r="254" spans="1:123" x14ac:dyDescent="0.25">
      <c r="A254" s="78">
        <v>247</v>
      </c>
      <c r="B254" s="79" t="str">
        <f t="shared" si="72"/>
        <v>K_LE MUT_2023_247</v>
      </c>
      <c r="C254" s="2"/>
      <c r="D254" s="3"/>
      <c r="E254" s="3"/>
      <c r="F254" s="4"/>
      <c r="G254" s="4"/>
      <c r="H254" s="4"/>
      <c r="I254" s="3"/>
      <c r="J254" s="1"/>
      <c r="K254" s="7"/>
      <c r="L254" s="90"/>
      <c r="M254" s="5"/>
      <c r="N254" s="91"/>
      <c r="O254" s="92"/>
      <c r="P254" s="5"/>
      <c r="Q254" s="5"/>
      <c r="R254" s="8"/>
      <c r="S254" s="5"/>
      <c r="T254" s="93"/>
      <c r="U254" s="80"/>
      <c r="V254" s="82"/>
      <c r="W254" s="83"/>
      <c r="X254" s="84" t="str">
        <f t="shared" si="73"/>
        <v xml:space="preserve"> </v>
      </c>
      <c r="Y254" s="85" t="str">
        <f t="shared" si="66"/>
        <v/>
      </c>
      <c r="AA254" s="86" t="str">
        <f t="shared" ca="1" si="67"/>
        <v/>
      </c>
      <c r="AB254" s="121"/>
      <c r="AC254" s="87" t="str">
        <f t="shared" si="79"/>
        <v/>
      </c>
      <c r="AD254" s="88" t="str">
        <f t="shared" si="74"/>
        <v/>
      </c>
      <c r="AE254" s="89" t="str">
        <f>IF(C254&lt;&gt;"",IF(VLOOKUP(C254,T_UO[#All],3,FALSE)="J",AF254+AG254,VLOOKUP(C254,T_UO[#All],4,FALSE)*G254),"")</f>
        <v/>
      </c>
      <c r="AF254" s="89" t="str">
        <f t="shared" si="68"/>
        <v/>
      </c>
      <c r="AG254" s="6"/>
      <c r="AH254" s="81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0"/>
      <c r="BD254" s="120"/>
      <c r="BE254" s="120"/>
      <c r="BF254" s="120"/>
      <c r="BG254" s="120"/>
      <c r="BH254" s="120"/>
      <c r="BI254" s="120"/>
      <c r="BJ254" s="120"/>
      <c r="BK254" s="120"/>
      <c r="BL254" s="120"/>
      <c r="BM254" s="120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J254" s="46"/>
      <c r="CK254" s="46"/>
      <c r="CL254" s="46"/>
      <c r="CN254" s="46">
        <f t="shared" ca="1" si="75"/>
        <v>0</v>
      </c>
      <c r="CO254" s="46">
        <f t="shared" si="69"/>
        <v>0</v>
      </c>
      <c r="CP254" s="46"/>
      <c r="CQ254" s="46">
        <f t="shared" si="70"/>
        <v>0</v>
      </c>
      <c r="CR254" s="46"/>
      <c r="CS254" s="46">
        <f>IF(C254&lt;&gt;"",IF(VLOOKUP(C254,T_UO[#All],3,FALSE)="PTS",IF(ISBLANK(G254),1,0),IF(ISBLANK(G254),0,1)),0)</f>
        <v>0</v>
      </c>
      <c r="CT254" s="46">
        <f t="shared" si="76"/>
        <v>0</v>
      </c>
      <c r="CU254" s="46"/>
      <c r="CV254" s="46"/>
      <c r="CW254" s="46"/>
      <c r="CX254" s="46"/>
      <c r="CY254" s="46"/>
      <c r="CZ254" s="46"/>
      <c r="DA254" s="46"/>
      <c r="DB254" s="46">
        <f t="shared" si="77"/>
        <v>0</v>
      </c>
      <c r="DC254" s="46">
        <f t="shared" ca="1" si="71"/>
        <v>0</v>
      </c>
      <c r="DD254" s="46"/>
      <c r="DE254" s="46">
        <f t="shared" si="78"/>
        <v>0</v>
      </c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>
        <f t="array" ref="DS254">IF(MAX(IF($AI254:$CH254&lt;&gt;0,$AI$7:$CH$7))&gt;$S254,1,0)</f>
        <v>0</v>
      </c>
    </row>
    <row r="255" spans="1:123" x14ac:dyDescent="0.25">
      <c r="A255" s="78">
        <v>248</v>
      </c>
      <c r="B255" s="79" t="str">
        <f t="shared" si="72"/>
        <v>K_LE MUT_2023_248</v>
      </c>
      <c r="C255" s="2"/>
      <c r="D255" s="3"/>
      <c r="E255" s="3"/>
      <c r="F255" s="4"/>
      <c r="G255" s="4"/>
      <c r="H255" s="4"/>
      <c r="I255" s="3"/>
      <c r="J255" s="1"/>
      <c r="K255" s="7"/>
      <c r="L255" s="90"/>
      <c r="M255" s="5"/>
      <c r="N255" s="91"/>
      <c r="O255" s="92"/>
      <c r="P255" s="5"/>
      <c r="Q255" s="5"/>
      <c r="R255" s="8"/>
      <c r="S255" s="5"/>
      <c r="T255" s="93"/>
      <c r="U255" s="80"/>
      <c r="V255" s="82"/>
      <c r="W255" s="83"/>
      <c r="X255" s="84" t="str">
        <f t="shared" si="73"/>
        <v xml:space="preserve"> </v>
      </c>
      <c r="Y255" s="85" t="str">
        <f t="shared" si="66"/>
        <v/>
      </c>
      <c r="AA255" s="86" t="str">
        <f t="shared" ca="1" si="67"/>
        <v/>
      </c>
      <c r="AB255" s="121"/>
      <c r="AC255" s="87" t="str">
        <f t="shared" si="79"/>
        <v/>
      </c>
      <c r="AD255" s="88" t="str">
        <f t="shared" si="74"/>
        <v/>
      </c>
      <c r="AE255" s="89" t="str">
        <f>IF(C255&lt;&gt;"",IF(VLOOKUP(C255,T_UO[#All],3,FALSE)="J",AF255+AG255,VLOOKUP(C255,T_UO[#All],4,FALSE)*G255),"")</f>
        <v/>
      </c>
      <c r="AF255" s="89" t="str">
        <f t="shared" si="68"/>
        <v/>
      </c>
      <c r="AG255" s="6"/>
      <c r="AH255" s="81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0"/>
      <c r="BD255" s="120"/>
      <c r="BE255" s="120"/>
      <c r="BF255" s="120"/>
      <c r="BG255" s="120"/>
      <c r="BH255" s="120"/>
      <c r="BI255" s="120"/>
      <c r="BJ255" s="120"/>
      <c r="BK255" s="120"/>
      <c r="BL255" s="120"/>
      <c r="BM255" s="120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J255" s="46"/>
      <c r="CK255" s="46"/>
      <c r="CL255" s="46"/>
      <c r="CN255" s="46">
        <f t="shared" ca="1" si="75"/>
        <v>0</v>
      </c>
      <c r="CO255" s="46">
        <f t="shared" si="69"/>
        <v>0</v>
      </c>
      <c r="CP255" s="46"/>
      <c r="CQ255" s="46">
        <f t="shared" si="70"/>
        <v>0</v>
      </c>
      <c r="CR255" s="46"/>
      <c r="CS255" s="46">
        <f>IF(C255&lt;&gt;"",IF(VLOOKUP(C255,T_UO[#All],3,FALSE)="PTS",IF(ISBLANK(G255),1,0),IF(ISBLANK(G255),0,1)),0)</f>
        <v>0</v>
      </c>
      <c r="CT255" s="46">
        <f t="shared" si="76"/>
        <v>0</v>
      </c>
      <c r="CU255" s="46"/>
      <c r="CV255" s="46"/>
      <c r="CW255" s="46"/>
      <c r="CX255" s="46"/>
      <c r="CY255" s="46"/>
      <c r="CZ255" s="46"/>
      <c r="DA255" s="46"/>
      <c r="DB255" s="46">
        <f t="shared" si="77"/>
        <v>0</v>
      </c>
      <c r="DC255" s="46">
        <f t="shared" ca="1" si="71"/>
        <v>0</v>
      </c>
      <c r="DD255" s="46"/>
      <c r="DE255" s="46">
        <f t="shared" si="78"/>
        <v>0</v>
      </c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>
        <f t="array" ref="DS255">IF(MAX(IF($AI255:$CH255&lt;&gt;0,$AI$7:$CH$7))&gt;$S255,1,0)</f>
        <v>0</v>
      </c>
    </row>
    <row r="256" spans="1:123" x14ac:dyDescent="0.25">
      <c r="A256" s="78">
        <v>249</v>
      </c>
      <c r="B256" s="79" t="str">
        <f t="shared" si="72"/>
        <v>K_LE MUT_2023_249</v>
      </c>
      <c r="C256" s="2"/>
      <c r="D256" s="3"/>
      <c r="E256" s="3"/>
      <c r="F256" s="4"/>
      <c r="G256" s="4"/>
      <c r="H256" s="4"/>
      <c r="I256" s="3"/>
      <c r="J256" s="1"/>
      <c r="K256" s="7"/>
      <c r="L256" s="90"/>
      <c r="M256" s="5"/>
      <c r="N256" s="91"/>
      <c r="O256" s="92"/>
      <c r="P256" s="5"/>
      <c r="Q256" s="5"/>
      <c r="R256" s="8"/>
      <c r="S256" s="5"/>
      <c r="T256" s="93"/>
      <c r="U256" s="80"/>
      <c r="V256" s="82"/>
      <c r="W256" s="83"/>
      <c r="X256" s="84" t="str">
        <f t="shared" si="73"/>
        <v xml:space="preserve"> </v>
      </c>
      <c r="Y256" s="85" t="str">
        <f t="shared" si="66"/>
        <v/>
      </c>
      <c r="AA256" s="86" t="str">
        <f t="shared" ca="1" si="67"/>
        <v/>
      </c>
      <c r="AB256" s="121"/>
      <c r="AC256" s="87" t="str">
        <f t="shared" si="79"/>
        <v/>
      </c>
      <c r="AD256" s="88" t="str">
        <f t="shared" si="74"/>
        <v/>
      </c>
      <c r="AE256" s="89" t="str">
        <f>IF(C256&lt;&gt;"",IF(VLOOKUP(C256,T_UO[#All],3,FALSE)="J",AF256+AG256,VLOOKUP(C256,T_UO[#All],4,FALSE)*G256),"")</f>
        <v/>
      </c>
      <c r="AF256" s="89" t="str">
        <f t="shared" si="68"/>
        <v/>
      </c>
      <c r="AG256" s="6"/>
      <c r="AH256" s="81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0"/>
      <c r="BD256" s="120"/>
      <c r="BE256" s="120"/>
      <c r="BF256" s="120"/>
      <c r="BG256" s="120"/>
      <c r="BH256" s="120"/>
      <c r="BI256" s="120"/>
      <c r="BJ256" s="120"/>
      <c r="BK256" s="120"/>
      <c r="BL256" s="120"/>
      <c r="BM256" s="120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J256" s="46"/>
      <c r="CK256" s="46"/>
      <c r="CL256" s="46"/>
      <c r="CN256" s="46">
        <f t="shared" ca="1" si="75"/>
        <v>0</v>
      </c>
      <c r="CO256" s="46">
        <f t="shared" si="69"/>
        <v>0</v>
      </c>
      <c r="CP256" s="46"/>
      <c r="CQ256" s="46">
        <f t="shared" si="70"/>
        <v>0</v>
      </c>
      <c r="CR256" s="46"/>
      <c r="CS256" s="46">
        <f>IF(C256&lt;&gt;"",IF(VLOOKUP(C256,T_UO[#All],3,FALSE)="PTS",IF(ISBLANK(G256),1,0),IF(ISBLANK(G256),0,1)),0)</f>
        <v>0</v>
      </c>
      <c r="CT256" s="46">
        <f t="shared" si="76"/>
        <v>0</v>
      </c>
      <c r="CU256" s="46"/>
      <c r="CV256" s="46"/>
      <c r="CW256" s="46"/>
      <c r="CX256" s="46"/>
      <c r="CY256" s="46"/>
      <c r="CZ256" s="46"/>
      <c r="DA256" s="46"/>
      <c r="DB256" s="46">
        <f t="shared" si="77"/>
        <v>0</v>
      </c>
      <c r="DC256" s="46">
        <f t="shared" ca="1" si="71"/>
        <v>0</v>
      </c>
      <c r="DD256" s="46"/>
      <c r="DE256" s="46">
        <f t="shared" si="78"/>
        <v>0</v>
      </c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>
        <f t="array" ref="DS256">IF(MAX(IF($AI256:$CH256&lt;&gt;0,$AI$7:$CH$7))&gt;$S256,1,0)</f>
        <v>0</v>
      </c>
    </row>
    <row r="257" spans="1:123" x14ac:dyDescent="0.25">
      <c r="A257" s="78">
        <v>250</v>
      </c>
      <c r="B257" s="79" t="str">
        <f t="shared" si="72"/>
        <v>K_LE MUT_2023_250</v>
      </c>
      <c r="C257" s="2"/>
      <c r="D257" s="3"/>
      <c r="E257" s="3"/>
      <c r="F257" s="4"/>
      <c r="G257" s="4"/>
      <c r="H257" s="4"/>
      <c r="I257" s="3"/>
      <c r="J257" s="1"/>
      <c r="K257" s="7"/>
      <c r="L257" s="90"/>
      <c r="M257" s="5"/>
      <c r="N257" s="91"/>
      <c r="O257" s="92"/>
      <c r="P257" s="5"/>
      <c r="Q257" s="5"/>
      <c r="R257" s="8"/>
      <c r="S257" s="5"/>
      <c r="T257" s="93"/>
      <c r="U257" s="80"/>
      <c r="V257" s="82"/>
      <c r="W257" s="83"/>
      <c r="X257" s="84" t="str">
        <f t="shared" si="73"/>
        <v xml:space="preserve"> </v>
      </c>
      <c r="Y257" s="85" t="str">
        <f t="shared" si="66"/>
        <v/>
      </c>
      <c r="AA257" s="86" t="str">
        <f t="shared" ca="1" si="67"/>
        <v/>
      </c>
      <c r="AB257" s="121"/>
      <c r="AC257" s="87" t="str">
        <f t="shared" si="79"/>
        <v/>
      </c>
      <c r="AD257" s="88" t="str">
        <f t="shared" si="74"/>
        <v/>
      </c>
      <c r="AE257" s="89" t="str">
        <f>IF(C257&lt;&gt;"",IF(VLOOKUP(C257,T_UO[#All],3,FALSE)="J",AF257+AG257,VLOOKUP(C257,T_UO[#All],4,FALSE)*G257),"")</f>
        <v/>
      </c>
      <c r="AF257" s="89" t="str">
        <f t="shared" si="68"/>
        <v/>
      </c>
      <c r="AG257" s="6"/>
      <c r="AH257" s="81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0"/>
      <c r="BD257" s="120"/>
      <c r="BE257" s="120"/>
      <c r="BF257" s="120"/>
      <c r="BG257" s="120"/>
      <c r="BH257" s="120"/>
      <c r="BI257" s="120"/>
      <c r="BJ257" s="120"/>
      <c r="BK257" s="120"/>
      <c r="BL257" s="120"/>
      <c r="BM257" s="120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J257" s="46"/>
      <c r="CK257" s="46"/>
      <c r="CL257" s="46"/>
      <c r="CN257" s="46">
        <f t="shared" ca="1" si="75"/>
        <v>0</v>
      </c>
      <c r="CO257" s="46">
        <f t="shared" si="69"/>
        <v>0</v>
      </c>
      <c r="CP257" s="46"/>
      <c r="CQ257" s="46">
        <f t="shared" si="70"/>
        <v>0</v>
      </c>
      <c r="CR257" s="46"/>
      <c r="CS257" s="46">
        <f>IF(C257&lt;&gt;"",IF(VLOOKUP(C257,T_UO[#All],3,FALSE)="PTS",IF(ISBLANK(G257),1,0),IF(ISBLANK(G257),0,1)),0)</f>
        <v>0</v>
      </c>
      <c r="CT257" s="46">
        <f t="shared" si="76"/>
        <v>0</v>
      </c>
      <c r="CU257" s="46"/>
      <c r="CV257" s="46"/>
      <c r="CW257" s="46"/>
      <c r="CX257" s="46"/>
      <c r="CY257" s="46"/>
      <c r="CZ257" s="46"/>
      <c r="DA257" s="46"/>
      <c r="DB257" s="46">
        <f t="shared" si="77"/>
        <v>0</v>
      </c>
      <c r="DC257" s="46">
        <f t="shared" ca="1" si="71"/>
        <v>0</v>
      </c>
      <c r="DD257" s="46"/>
      <c r="DE257" s="46">
        <f t="shared" si="78"/>
        <v>0</v>
      </c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>
        <f t="array" ref="DS257">IF(MAX(IF($AI257:$CH257&lt;&gt;0,$AI$7:$CH$7))&gt;$S257,1,0)</f>
        <v>0</v>
      </c>
    </row>
    <row r="258" spans="1:123" x14ac:dyDescent="0.25">
      <c r="A258" s="78">
        <v>251</v>
      </c>
      <c r="B258" s="79" t="str">
        <f t="shared" si="72"/>
        <v>K_LE MUT_2023_251</v>
      </c>
      <c r="C258" s="2"/>
      <c r="D258" s="3"/>
      <c r="E258" s="3"/>
      <c r="F258" s="4"/>
      <c r="G258" s="4"/>
      <c r="H258" s="4"/>
      <c r="I258" s="3"/>
      <c r="J258" s="1"/>
      <c r="K258" s="7"/>
      <c r="L258" s="90"/>
      <c r="M258" s="5"/>
      <c r="N258" s="91"/>
      <c r="O258" s="92"/>
      <c r="P258" s="5"/>
      <c r="Q258" s="5"/>
      <c r="R258" s="8"/>
      <c r="S258" s="5"/>
      <c r="T258" s="93"/>
      <c r="U258" s="80"/>
      <c r="V258" s="82"/>
      <c r="W258" s="83"/>
      <c r="X258" s="84" t="str">
        <f t="shared" si="73"/>
        <v xml:space="preserve"> </v>
      </c>
      <c r="Y258" s="85" t="str">
        <f t="shared" si="66"/>
        <v/>
      </c>
      <c r="AA258" s="86" t="str">
        <f t="shared" ca="1" si="67"/>
        <v/>
      </c>
      <c r="AB258" s="121"/>
      <c r="AC258" s="87" t="str">
        <f t="shared" si="79"/>
        <v/>
      </c>
      <c r="AD258" s="88" t="str">
        <f t="shared" si="74"/>
        <v/>
      </c>
      <c r="AE258" s="89" t="str">
        <f>IF(C258&lt;&gt;"",IF(VLOOKUP(C258,T_UO[#All],3,FALSE)="J",AF258+AG258,VLOOKUP(C258,T_UO[#All],4,FALSE)*G258),"")</f>
        <v/>
      </c>
      <c r="AF258" s="89" t="str">
        <f t="shared" si="68"/>
        <v/>
      </c>
      <c r="AG258" s="6"/>
      <c r="AH258" s="81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0"/>
      <c r="BD258" s="120"/>
      <c r="BE258" s="120"/>
      <c r="BF258" s="120"/>
      <c r="BG258" s="120"/>
      <c r="BH258" s="120"/>
      <c r="BI258" s="120"/>
      <c r="BJ258" s="120"/>
      <c r="BK258" s="120"/>
      <c r="BL258" s="120"/>
      <c r="BM258" s="120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J258" s="46"/>
      <c r="CK258" s="46"/>
      <c r="CL258" s="46"/>
      <c r="CN258" s="46">
        <f t="shared" ca="1" si="75"/>
        <v>0</v>
      </c>
      <c r="CO258" s="46">
        <f t="shared" si="69"/>
        <v>0</v>
      </c>
      <c r="CP258" s="46"/>
      <c r="CQ258" s="46">
        <f t="shared" si="70"/>
        <v>0</v>
      </c>
      <c r="CR258" s="46"/>
      <c r="CS258" s="46">
        <f>IF(C258&lt;&gt;"",IF(VLOOKUP(C258,T_UO[#All],3,FALSE)="PTS",IF(ISBLANK(G258),1,0),IF(ISBLANK(G258),0,1)),0)</f>
        <v>0</v>
      </c>
      <c r="CT258" s="46">
        <f t="shared" si="76"/>
        <v>0</v>
      </c>
      <c r="CU258" s="46"/>
      <c r="CV258" s="46"/>
      <c r="CW258" s="46"/>
      <c r="CX258" s="46"/>
      <c r="CY258" s="46"/>
      <c r="CZ258" s="46"/>
      <c r="DA258" s="46"/>
      <c r="DB258" s="46">
        <f t="shared" si="77"/>
        <v>0</v>
      </c>
      <c r="DC258" s="46">
        <f t="shared" ca="1" si="71"/>
        <v>0</v>
      </c>
      <c r="DD258" s="46"/>
      <c r="DE258" s="46">
        <f t="shared" si="78"/>
        <v>0</v>
      </c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>
        <f t="array" ref="DS258">IF(MAX(IF($AI258:$CH258&lt;&gt;0,$AI$7:$CH$7))&gt;$S258,1,0)</f>
        <v>0</v>
      </c>
    </row>
    <row r="259" spans="1:123" x14ac:dyDescent="0.25">
      <c r="A259" s="78">
        <v>252</v>
      </c>
      <c r="B259" s="79" t="str">
        <f t="shared" si="72"/>
        <v>K_LE MUT_2023_252</v>
      </c>
      <c r="C259" s="2"/>
      <c r="D259" s="3"/>
      <c r="E259" s="3"/>
      <c r="F259" s="4"/>
      <c r="G259" s="4"/>
      <c r="H259" s="4"/>
      <c r="I259" s="3"/>
      <c r="J259" s="1"/>
      <c r="K259" s="7"/>
      <c r="L259" s="90"/>
      <c r="M259" s="5"/>
      <c r="N259" s="91"/>
      <c r="O259" s="92"/>
      <c r="P259" s="5"/>
      <c r="Q259" s="5"/>
      <c r="R259" s="8"/>
      <c r="S259" s="5"/>
      <c r="T259" s="93"/>
      <c r="U259" s="80"/>
      <c r="V259" s="82"/>
      <c r="W259" s="83"/>
      <c r="X259" s="84" t="str">
        <f t="shared" si="73"/>
        <v xml:space="preserve"> </v>
      </c>
      <c r="Y259" s="85" t="str">
        <f t="shared" si="66"/>
        <v/>
      </c>
      <c r="AA259" s="86" t="str">
        <f t="shared" ca="1" si="67"/>
        <v/>
      </c>
      <c r="AB259" s="121"/>
      <c r="AC259" s="87" t="str">
        <f t="shared" si="79"/>
        <v/>
      </c>
      <c r="AD259" s="88" t="str">
        <f t="shared" si="74"/>
        <v/>
      </c>
      <c r="AE259" s="89" t="str">
        <f>IF(C259&lt;&gt;"",IF(VLOOKUP(C259,T_UO[#All],3,FALSE)="J",AF259+AG259,VLOOKUP(C259,T_UO[#All],4,FALSE)*G259),"")</f>
        <v/>
      </c>
      <c r="AF259" s="89" t="str">
        <f t="shared" si="68"/>
        <v/>
      </c>
      <c r="AG259" s="6"/>
      <c r="AH259" s="81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0"/>
      <c r="BD259" s="120"/>
      <c r="BE259" s="120"/>
      <c r="BF259" s="120"/>
      <c r="BG259" s="120"/>
      <c r="BH259" s="120"/>
      <c r="BI259" s="120"/>
      <c r="BJ259" s="120"/>
      <c r="BK259" s="120"/>
      <c r="BL259" s="120"/>
      <c r="BM259" s="120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J259" s="46"/>
      <c r="CK259" s="46"/>
      <c r="CL259" s="46"/>
      <c r="CN259" s="46">
        <f t="shared" ca="1" si="75"/>
        <v>0</v>
      </c>
      <c r="CO259" s="46">
        <f t="shared" si="69"/>
        <v>0</v>
      </c>
      <c r="CP259" s="46"/>
      <c r="CQ259" s="46">
        <f t="shared" si="70"/>
        <v>0</v>
      </c>
      <c r="CR259" s="46"/>
      <c r="CS259" s="46">
        <f>IF(C259&lt;&gt;"",IF(VLOOKUP(C259,T_UO[#All],3,FALSE)="PTS",IF(ISBLANK(G259),1,0),IF(ISBLANK(G259),0,1)),0)</f>
        <v>0</v>
      </c>
      <c r="CT259" s="46">
        <f t="shared" si="76"/>
        <v>0</v>
      </c>
      <c r="CU259" s="46"/>
      <c r="CV259" s="46"/>
      <c r="CW259" s="46"/>
      <c r="CX259" s="46"/>
      <c r="CY259" s="46"/>
      <c r="CZ259" s="46"/>
      <c r="DA259" s="46"/>
      <c r="DB259" s="46">
        <f t="shared" si="77"/>
        <v>0</v>
      </c>
      <c r="DC259" s="46">
        <f t="shared" ca="1" si="71"/>
        <v>0</v>
      </c>
      <c r="DD259" s="46"/>
      <c r="DE259" s="46">
        <f t="shared" si="78"/>
        <v>0</v>
      </c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>
        <f t="array" ref="DS259">IF(MAX(IF($AI259:$CH259&lt;&gt;0,$AI$7:$CH$7))&gt;$S259,1,0)</f>
        <v>0</v>
      </c>
    </row>
    <row r="260" spans="1:123" x14ac:dyDescent="0.25">
      <c r="A260" s="78">
        <v>253</v>
      </c>
      <c r="B260" s="79" t="str">
        <f t="shared" si="72"/>
        <v>K_LE MUT_2023_253</v>
      </c>
      <c r="C260" s="2"/>
      <c r="D260" s="3"/>
      <c r="E260" s="3"/>
      <c r="F260" s="4"/>
      <c r="G260" s="4"/>
      <c r="H260" s="4"/>
      <c r="I260" s="3"/>
      <c r="J260" s="1"/>
      <c r="K260" s="7"/>
      <c r="L260" s="90"/>
      <c r="M260" s="5"/>
      <c r="N260" s="91"/>
      <c r="O260" s="92"/>
      <c r="P260" s="5"/>
      <c r="Q260" s="5"/>
      <c r="R260" s="8"/>
      <c r="S260" s="5"/>
      <c r="T260" s="93"/>
      <c r="U260" s="80"/>
      <c r="V260" s="82"/>
      <c r="W260" s="83"/>
      <c r="X260" s="84" t="str">
        <f t="shared" si="73"/>
        <v xml:space="preserve"> </v>
      </c>
      <c r="Y260" s="85" t="str">
        <f t="shared" si="66"/>
        <v/>
      </c>
      <c r="AA260" s="86" t="str">
        <f t="shared" ca="1" si="67"/>
        <v/>
      </c>
      <c r="AB260" s="121"/>
      <c r="AC260" s="87" t="str">
        <f t="shared" si="79"/>
        <v/>
      </c>
      <c r="AD260" s="88" t="str">
        <f t="shared" si="74"/>
        <v/>
      </c>
      <c r="AE260" s="89" t="str">
        <f>IF(C260&lt;&gt;"",IF(VLOOKUP(C260,T_UO[#All],3,FALSE)="J",AF260+AG260,VLOOKUP(C260,T_UO[#All],4,FALSE)*G260),"")</f>
        <v/>
      </c>
      <c r="AF260" s="89" t="str">
        <f t="shared" si="68"/>
        <v/>
      </c>
      <c r="AG260" s="6"/>
      <c r="AH260" s="81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0"/>
      <c r="BD260" s="120"/>
      <c r="BE260" s="120"/>
      <c r="BF260" s="120"/>
      <c r="BG260" s="120"/>
      <c r="BH260" s="120"/>
      <c r="BI260" s="120"/>
      <c r="BJ260" s="120"/>
      <c r="BK260" s="120"/>
      <c r="BL260" s="120"/>
      <c r="BM260" s="120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J260" s="46"/>
      <c r="CK260" s="46"/>
      <c r="CL260" s="46"/>
      <c r="CN260" s="46">
        <f t="shared" ca="1" si="75"/>
        <v>0</v>
      </c>
      <c r="CO260" s="46">
        <f t="shared" si="69"/>
        <v>0</v>
      </c>
      <c r="CP260" s="46"/>
      <c r="CQ260" s="46">
        <f t="shared" si="70"/>
        <v>0</v>
      </c>
      <c r="CR260" s="46"/>
      <c r="CS260" s="46">
        <f>IF(C260&lt;&gt;"",IF(VLOOKUP(C260,T_UO[#All],3,FALSE)="PTS",IF(ISBLANK(G260),1,0),IF(ISBLANK(G260),0,1)),0)</f>
        <v>0</v>
      </c>
      <c r="CT260" s="46">
        <f t="shared" si="76"/>
        <v>0</v>
      </c>
      <c r="CU260" s="46"/>
      <c r="CV260" s="46"/>
      <c r="CW260" s="46"/>
      <c r="CX260" s="46"/>
      <c r="CY260" s="46"/>
      <c r="CZ260" s="46"/>
      <c r="DA260" s="46"/>
      <c r="DB260" s="46">
        <f t="shared" si="77"/>
        <v>0</v>
      </c>
      <c r="DC260" s="46">
        <f t="shared" ca="1" si="71"/>
        <v>0</v>
      </c>
      <c r="DD260" s="46"/>
      <c r="DE260" s="46">
        <f t="shared" si="78"/>
        <v>0</v>
      </c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>
        <f t="array" ref="DS260">IF(MAX(IF($AI260:$CH260&lt;&gt;0,$AI$7:$CH$7))&gt;$S260,1,0)</f>
        <v>0</v>
      </c>
    </row>
    <row r="261" spans="1:123" x14ac:dyDescent="0.25">
      <c r="A261" s="78">
        <v>254</v>
      </c>
      <c r="B261" s="79" t="str">
        <f t="shared" si="72"/>
        <v>K_LE MUT_2023_254</v>
      </c>
      <c r="C261" s="2"/>
      <c r="D261" s="3"/>
      <c r="E261" s="3"/>
      <c r="F261" s="4"/>
      <c r="G261" s="4"/>
      <c r="H261" s="4"/>
      <c r="I261" s="3"/>
      <c r="J261" s="1"/>
      <c r="K261" s="7"/>
      <c r="L261" s="90"/>
      <c r="M261" s="5"/>
      <c r="N261" s="91"/>
      <c r="O261" s="92"/>
      <c r="P261" s="5"/>
      <c r="Q261" s="5"/>
      <c r="R261" s="8"/>
      <c r="S261" s="5"/>
      <c r="T261" s="93"/>
      <c r="U261" s="80"/>
      <c r="V261" s="82"/>
      <c r="W261" s="83"/>
      <c r="X261" s="84" t="str">
        <f t="shared" si="73"/>
        <v xml:space="preserve"> </v>
      </c>
      <c r="Y261" s="85" t="str">
        <f t="shared" si="66"/>
        <v/>
      </c>
      <c r="AA261" s="86" t="str">
        <f t="shared" ca="1" si="67"/>
        <v/>
      </c>
      <c r="AB261" s="121"/>
      <c r="AC261" s="87" t="str">
        <f t="shared" si="79"/>
        <v/>
      </c>
      <c r="AD261" s="88" t="str">
        <f t="shared" si="74"/>
        <v/>
      </c>
      <c r="AE261" s="89" t="str">
        <f>IF(C261&lt;&gt;"",IF(VLOOKUP(C261,T_UO[#All],3,FALSE)="J",AF261+AG261,VLOOKUP(C261,T_UO[#All],4,FALSE)*G261),"")</f>
        <v/>
      </c>
      <c r="AF261" s="89" t="str">
        <f t="shared" si="68"/>
        <v/>
      </c>
      <c r="AG261" s="6"/>
      <c r="AH261" s="81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J261" s="46"/>
      <c r="CK261" s="46"/>
      <c r="CL261" s="46"/>
      <c r="CN261" s="46">
        <f t="shared" ca="1" si="75"/>
        <v>0</v>
      </c>
      <c r="CO261" s="46">
        <f t="shared" si="69"/>
        <v>0</v>
      </c>
      <c r="CP261" s="46"/>
      <c r="CQ261" s="46">
        <f t="shared" si="70"/>
        <v>0</v>
      </c>
      <c r="CR261" s="46"/>
      <c r="CS261" s="46">
        <f>IF(C261&lt;&gt;"",IF(VLOOKUP(C261,T_UO[#All],3,FALSE)="PTS",IF(ISBLANK(G261),1,0),IF(ISBLANK(G261),0,1)),0)</f>
        <v>0</v>
      </c>
      <c r="CT261" s="46">
        <f t="shared" si="76"/>
        <v>0</v>
      </c>
      <c r="CU261" s="46"/>
      <c r="CV261" s="46"/>
      <c r="CW261" s="46"/>
      <c r="CX261" s="46"/>
      <c r="CY261" s="46"/>
      <c r="CZ261" s="46"/>
      <c r="DA261" s="46"/>
      <c r="DB261" s="46">
        <f t="shared" si="77"/>
        <v>0</v>
      </c>
      <c r="DC261" s="46">
        <f t="shared" ca="1" si="71"/>
        <v>0</v>
      </c>
      <c r="DD261" s="46"/>
      <c r="DE261" s="46">
        <f t="shared" si="78"/>
        <v>0</v>
      </c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>
        <f t="array" ref="DS261">IF(MAX(IF($AI261:$CH261&lt;&gt;0,$AI$7:$CH$7))&gt;$S261,1,0)</f>
        <v>0</v>
      </c>
    </row>
    <row r="262" spans="1:123" x14ac:dyDescent="0.25">
      <c r="A262" s="78">
        <v>255</v>
      </c>
      <c r="B262" s="79" t="str">
        <f t="shared" si="72"/>
        <v>K_LE MUT_2023_255</v>
      </c>
      <c r="C262" s="2"/>
      <c r="D262" s="3"/>
      <c r="E262" s="3"/>
      <c r="F262" s="4"/>
      <c r="G262" s="4"/>
      <c r="H262" s="4"/>
      <c r="I262" s="3"/>
      <c r="J262" s="1"/>
      <c r="K262" s="7"/>
      <c r="L262" s="90"/>
      <c r="M262" s="5"/>
      <c r="N262" s="91"/>
      <c r="O262" s="92"/>
      <c r="P262" s="5"/>
      <c r="Q262" s="5"/>
      <c r="R262" s="8"/>
      <c r="S262" s="5"/>
      <c r="T262" s="93"/>
      <c r="U262" s="80"/>
      <c r="V262" s="82"/>
      <c r="W262" s="83"/>
      <c r="X262" s="84" t="str">
        <f t="shared" si="73"/>
        <v xml:space="preserve"> </v>
      </c>
      <c r="Y262" s="85" t="str">
        <f t="shared" si="66"/>
        <v/>
      </c>
      <c r="AA262" s="86" t="str">
        <f t="shared" ca="1" si="67"/>
        <v/>
      </c>
      <c r="AB262" s="121"/>
      <c r="AC262" s="87" t="str">
        <f t="shared" si="79"/>
        <v/>
      </c>
      <c r="AD262" s="88" t="str">
        <f t="shared" si="74"/>
        <v/>
      </c>
      <c r="AE262" s="89" t="str">
        <f>IF(C262&lt;&gt;"",IF(VLOOKUP(C262,T_UO[#All],3,FALSE)="J",AF262+AG262,VLOOKUP(C262,T_UO[#All],4,FALSE)*G262),"")</f>
        <v/>
      </c>
      <c r="AF262" s="89" t="str">
        <f t="shared" si="68"/>
        <v/>
      </c>
      <c r="AG262" s="6"/>
      <c r="AH262" s="81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J262" s="46"/>
      <c r="CK262" s="46"/>
      <c r="CL262" s="46"/>
      <c r="CN262" s="46">
        <f t="shared" ca="1" si="75"/>
        <v>0</v>
      </c>
      <c r="CO262" s="46">
        <f t="shared" si="69"/>
        <v>0</v>
      </c>
      <c r="CP262" s="46"/>
      <c r="CQ262" s="46">
        <f t="shared" si="70"/>
        <v>0</v>
      </c>
      <c r="CR262" s="46"/>
      <c r="CS262" s="46">
        <f>IF(C262&lt;&gt;"",IF(VLOOKUP(C262,T_UO[#All],3,FALSE)="PTS",IF(ISBLANK(G262),1,0),IF(ISBLANK(G262),0,1)),0)</f>
        <v>0</v>
      </c>
      <c r="CT262" s="46">
        <f t="shared" si="76"/>
        <v>0</v>
      </c>
      <c r="CU262" s="46"/>
      <c r="CV262" s="46"/>
      <c r="CW262" s="46"/>
      <c r="CX262" s="46"/>
      <c r="CY262" s="46"/>
      <c r="CZ262" s="46"/>
      <c r="DA262" s="46"/>
      <c r="DB262" s="46">
        <f t="shared" si="77"/>
        <v>0</v>
      </c>
      <c r="DC262" s="46">
        <f t="shared" ca="1" si="71"/>
        <v>0</v>
      </c>
      <c r="DD262" s="46"/>
      <c r="DE262" s="46">
        <f t="shared" si="78"/>
        <v>0</v>
      </c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>
        <f t="array" ref="DS262">IF(MAX(IF($AI262:$CH262&lt;&gt;0,$AI$7:$CH$7))&gt;$S262,1,0)</f>
        <v>0</v>
      </c>
    </row>
    <row r="263" spans="1:123" x14ac:dyDescent="0.25">
      <c r="A263" s="78">
        <v>256</v>
      </c>
      <c r="B263" s="79" t="str">
        <f t="shared" si="72"/>
        <v>K_LE MUT_2023_256</v>
      </c>
      <c r="C263" s="2"/>
      <c r="D263" s="3"/>
      <c r="E263" s="3"/>
      <c r="F263" s="4"/>
      <c r="G263" s="4"/>
      <c r="H263" s="4"/>
      <c r="I263" s="3"/>
      <c r="J263" s="1"/>
      <c r="K263" s="7"/>
      <c r="L263" s="90"/>
      <c r="M263" s="5"/>
      <c r="N263" s="91"/>
      <c r="O263" s="92"/>
      <c r="P263" s="5"/>
      <c r="Q263" s="5"/>
      <c r="R263" s="8"/>
      <c r="S263" s="5"/>
      <c r="T263" s="93"/>
      <c r="U263" s="80"/>
      <c r="V263" s="82"/>
      <c r="W263" s="83"/>
      <c r="X263" s="84" t="str">
        <f t="shared" si="73"/>
        <v xml:space="preserve"> </v>
      </c>
      <c r="Y263" s="85" t="str">
        <f t="shared" si="66"/>
        <v/>
      </c>
      <c r="AA263" s="86" t="str">
        <f t="shared" ca="1" si="67"/>
        <v/>
      </c>
      <c r="AB263" s="121"/>
      <c r="AC263" s="87" t="str">
        <f t="shared" si="79"/>
        <v/>
      </c>
      <c r="AD263" s="88" t="str">
        <f t="shared" si="74"/>
        <v/>
      </c>
      <c r="AE263" s="89" t="str">
        <f>IF(C263&lt;&gt;"",IF(VLOOKUP(C263,T_UO[#All],3,FALSE)="J",AF263+AG263,VLOOKUP(C263,T_UO[#All],4,FALSE)*G263),"")</f>
        <v/>
      </c>
      <c r="AF263" s="89" t="str">
        <f t="shared" si="68"/>
        <v/>
      </c>
      <c r="AG263" s="6"/>
      <c r="AH263" s="81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0"/>
      <c r="BD263" s="120"/>
      <c r="BE263" s="120"/>
      <c r="BF263" s="120"/>
      <c r="BG263" s="120"/>
      <c r="BH263" s="120"/>
      <c r="BI263" s="120"/>
      <c r="BJ263" s="120"/>
      <c r="BK263" s="120"/>
      <c r="BL263" s="120"/>
      <c r="BM263" s="120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J263" s="46"/>
      <c r="CK263" s="46"/>
      <c r="CL263" s="46"/>
      <c r="CN263" s="46">
        <f t="shared" ca="1" si="75"/>
        <v>0</v>
      </c>
      <c r="CO263" s="46">
        <f t="shared" si="69"/>
        <v>0</v>
      </c>
      <c r="CP263" s="46"/>
      <c r="CQ263" s="46">
        <f t="shared" si="70"/>
        <v>0</v>
      </c>
      <c r="CR263" s="46"/>
      <c r="CS263" s="46">
        <f>IF(C263&lt;&gt;"",IF(VLOOKUP(C263,T_UO[#All],3,FALSE)="PTS",IF(ISBLANK(G263),1,0),IF(ISBLANK(G263),0,1)),0)</f>
        <v>0</v>
      </c>
      <c r="CT263" s="46">
        <f t="shared" si="76"/>
        <v>0</v>
      </c>
      <c r="CU263" s="46"/>
      <c r="CV263" s="46"/>
      <c r="CW263" s="46"/>
      <c r="CX263" s="46"/>
      <c r="CY263" s="46"/>
      <c r="CZ263" s="46"/>
      <c r="DA263" s="46"/>
      <c r="DB263" s="46">
        <f t="shared" si="77"/>
        <v>0</v>
      </c>
      <c r="DC263" s="46">
        <f t="shared" ca="1" si="71"/>
        <v>0</v>
      </c>
      <c r="DD263" s="46"/>
      <c r="DE263" s="46">
        <f t="shared" si="78"/>
        <v>0</v>
      </c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>
        <f t="array" ref="DS263">IF(MAX(IF($AI263:$CH263&lt;&gt;0,$AI$7:$CH$7))&gt;$S263,1,0)</f>
        <v>0</v>
      </c>
    </row>
    <row r="264" spans="1:123" x14ac:dyDescent="0.25">
      <c r="A264" s="78">
        <v>257</v>
      </c>
      <c r="B264" s="79" t="str">
        <f t="shared" si="72"/>
        <v>K_LE MUT_2023_257</v>
      </c>
      <c r="C264" s="2"/>
      <c r="D264" s="3"/>
      <c r="E264" s="3"/>
      <c r="F264" s="4"/>
      <c r="G264" s="4"/>
      <c r="H264" s="4"/>
      <c r="I264" s="3"/>
      <c r="J264" s="1"/>
      <c r="K264" s="7"/>
      <c r="L264" s="90"/>
      <c r="M264" s="5"/>
      <c r="N264" s="91"/>
      <c r="O264" s="92"/>
      <c r="P264" s="5"/>
      <c r="Q264" s="5"/>
      <c r="R264" s="8"/>
      <c r="S264" s="5"/>
      <c r="T264" s="93"/>
      <c r="U264" s="80"/>
      <c r="V264" s="82"/>
      <c r="W264" s="83"/>
      <c r="X264" s="84" t="str">
        <f t="shared" si="73"/>
        <v xml:space="preserve"> </v>
      </c>
      <c r="Y264" s="85" t="str">
        <f t="shared" si="66"/>
        <v/>
      </c>
      <c r="AA264" s="86" t="str">
        <f t="shared" ca="1" si="67"/>
        <v/>
      </c>
      <c r="AB264" s="121"/>
      <c r="AC264" s="87" t="str">
        <f t="shared" si="79"/>
        <v/>
      </c>
      <c r="AD264" s="88" t="str">
        <f t="shared" si="74"/>
        <v/>
      </c>
      <c r="AE264" s="89" t="str">
        <f>IF(C264&lt;&gt;"",IF(VLOOKUP(C264,T_UO[#All],3,FALSE)="J",AF264+AG264,VLOOKUP(C264,T_UO[#All],4,FALSE)*G264),"")</f>
        <v/>
      </c>
      <c r="AF264" s="89" t="str">
        <f t="shared" si="68"/>
        <v/>
      </c>
      <c r="AG264" s="6"/>
      <c r="AH264" s="81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0"/>
      <c r="BD264" s="120"/>
      <c r="BE264" s="120"/>
      <c r="BF264" s="120"/>
      <c r="BG264" s="120"/>
      <c r="BH264" s="120"/>
      <c r="BI264" s="120"/>
      <c r="BJ264" s="120"/>
      <c r="BK264" s="120"/>
      <c r="BL264" s="120"/>
      <c r="BM264" s="120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J264" s="46"/>
      <c r="CK264" s="46"/>
      <c r="CL264" s="46"/>
      <c r="CN264" s="46">
        <f t="shared" ca="1" si="75"/>
        <v>0</v>
      </c>
      <c r="CO264" s="46">
        <f t="shared" si="69"/>
        <v>0</v>
      </c>
      <c r="CP264" s="46"/>
      <c r="CQ264" s="46">
        <f t="shared" si="70"/>
        <v>0</v>
      </c>
      <c r="CR264" s="46"/>
      <c r="CS264" s="46">
        <f>IF(C264&lt;&gt;"",IF(VLOOKUP(C264,T_UO[#All],3,FALSE)="PTS",IF(ISBLANK(G264),1,0),IF(ISBLANK(G264),0,1)),0)</f>
        <v>0</v>
      </c>
      <c r="CT264" s="46">
        <f t="shared" si="76"/>
        <v>0</v>
      </c>
      <c r="CU264" s="46"/>
      <c r="CV264" s="46"/>
      <c r="CW264" s="46"/>
      <c r="CX264" s="46"/>
      <c r="CY264" s="46"/>
      <c r="CZ264" s="46"/>
      <c r="DA264" s="46"/>
      <c r="DB264" s="46">
        <f t="shared" si="77"/>
        <v>0</v>
      </c>
      <c r="DC264" s="46">
        <f t="shared" ca="1" si="71"/>
        <v>0</v>
      </c>
      <c r="DD264" s="46"/>
      <c r="DE264" s="46">
        <f t="shared" si="78"/>
        <v>0</v>
      </c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>
        <f t="array" ref="DS264">IF(MAX(IF($AI264:$CH264&lt;&gt;0,$AI$7:$CH$7))&gt;$S264,1,0)</f>
        <v>0</v>
      </c>
    </row>
    <row r="265" spans="1:123" x14ac:dyDescent="0.25">
      <c r="A265" s="78">
        <v>258</v>
      </c>
      <c r="B265" s="79" t="str">
        <f t="shared" si="72"/>
        <v>K_LE MUT_2023_258</v>
      </c>
      <c r="C265" s="2"/>
      <c r="D265" s="3"/>
      <c r="E265" s="3"/>
      <c r="F265" s="4"/>
      <c r="G265" s="4"/>
      <c r="H265" s="4"/>
      <c r="I265" s="3"/>
      <c r="J265" s="1"/>
      <c r="K265" s="7"/>
      <c r="L265" s="90"/>
      <c r="M265" s="5"/>
      <c r="N265" s="91"/>
      <c r="O265" s="92"/>
      <c r="P265" s="5"/>
      <c r="Q265" s="5"/>
      <c r="R265" s="8"/>
      <c r="S265" s="5"/>
      <c r="T265" s="93"/>
      <c r="U265" s="80"/>
      <c r="V265" s="82"/>
      <c r="W265" s="83"/>
      <c r="X265" s="84" t="str">
        <f t="shared" si="73"/>
        <v xml:space="preserve"> </v>
      </c>
      <c r="Y265" s="85" t="str">
        <f t="shared" si="66"/>
        <v/>
      </c>
      <c r="AA265" s="86" t="str">
        <f t="shared" ca="1" si="67"/>
        <v/>
      </c>
      <c r="AB265" s="121"/>
      <c r="AC265" s="87" t="str">
        <f t="shared" si="79"/>
        <v/>
      </c>
      <c r="AD265" s="88" t="str">
        <f t="shared" si="74"/>
        <v/>
      </c>
      <c r="AE265" s="89" t="str">
        <f>IF(C265&lt;&gt;"",IF(VLOOKUP(C265,T_UO[#All],3,FALSE)="J",AF265+AG265,VLOOKUP(C265,T_UO[#All],4,FALSE)*G265),"")</f>
        <v/>
      </c>
      <c r="AF265" s="89" t="str">
        <f t="shared" si="68"/>
        <v/>
      </c>
      <c r="AG265" s="6"/>
      <c r="AH265" s="81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0"/>
      <c r="BD265" s="120"/>
      <c r="BE265" s="120"/>
      <c r="BF265" s="120"/>
      <c r="BG265" s="120"/>
      <c r="BH265" s="120"/>
      <c r="BI265" s="120"/>
      <c r="BJ265" s="120"/>
      <c r="BK265" s="120"/>
      <c r="BL265" s="120"/>
      <c r="BM265" s="120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J265" s="46"/>
      <c r="CK265" s="46"/>
      <c r="CL265" s="46"/>
      <c r="CN265" s="46">
        <f t="shared" ca="1" si="75"/>
        <v>0</v>
      </c>
      <c r="CO265" s="46">
        <f t="shared" si="69"/>
        <v>0</v>
      </c>
      <c r="CP265" s="46"/>
      <c r="CQ265" s="46">
        <f t="shared" si="70"/>
        <v>0</v>
      </c>
      <c r="CR265" s="46"/>
      <c r="CS265" s="46">
        <f>IF(C265&lt;&gt;"",IF(VLOOKUP(C265,T_UO[#All],3,FALSE)="PTS",IF(ISBLANK(G265),1,0),IF(ISBLANK(G265),0,1)),0)</f>
        <v>0</v>
      </c>
      <c r="CT265" s="46">
        <f t="shared" si="76"/>
        <v>0</v>
      </c>
      <c r="CU265" s="46"/>
      <c r="CV265" s="46"/>
      <c r="CW265" s="46"/>
      <c r="CX265" s="46"/>
      <c r="CY265" s="46"/>
      <c r="CZ265" s="46"/>
      <c r="DA265" s="46"/>
      <c r="DB265" s="46">
        <f t="shared" si="77"/>
        <v>0</v>
      </c>
      <c r="DC265" s="46">
        <f t="shared" ca="1" si="71"/>
        <v>0</v>
      </c>
      <c r="DD265" s="46"/>
      <c r="DE265" s="46">
        <f t="shared" si="78"/>
        <v>0</v>
      </c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>
        <f t="array" ref="DS265">IF(MAX(IF($AI265:$CH265&lt;&gt;0,$AI$7:$CH$7))&gt;$S265,1,0)</f>
        <v>0</v>
      </c>
    </row>
    <row r="266" spans="1:123" x14ac:dyDescent="0.25">
      <c r="A266" s="78">
        <v>259</v>
      </c>
      <c r="B266" s="79" t="str">
        <f t="shared" si="72"/>
        <v>K_LE MUT_2023_259</v>
      </c>
      <c r="C266" s="2"/>
      <c r="D266" s="3"/>
      <c r="E266" s="3"/>
      <c r="F266" s="4"/>
      <c r="G266" s="4"/>
      <c r="H266" s="4"/>
      <c r="I266" s="3"/>
      <c r="J266" s="1"/>
      <c r="K266" s="7"/>
      <c r="L266" s="90"/>
      <c r="M266" s="5"/>
      <c r="N266" s="91"/>
      <c r="O266" s="92"/>
      <c r="P266" s="5"/>
      <c r="Q266" s="5"/>
      <c r="R266" s="8"/>
      <c r="S266" s="5"/>
      <c r="T266" s="93"/>
      <c r="U266" s="80"/>
      <c r="V266" s="82"/>
      <c r="W266" s="83"/>
      <c r="X266" s="84" t="str">
        <f t="shared" si="73"/>
        <v xml:space="preserve"> </v>
      </c>
      <c r="Y266" s="85" t="str">
        <f t="shared" si="66"/>
        <v/>
      </c>
      <c r="AA266" s="86" t="str">
        <f t="shared" ca="1" si="67"/>
        <v/>
      </c>
      <c r="AB266" s="121"/>
      <c r="AC266" s="87" t="str">
        <f t="shared" si="79"/>
        <v/>
      </c>
      <c r="AD266" s="88" t="str">
        <f t="shared" si="74"/>
        <v/>
      </c>
      <c r="AE266" s="89" t="str">
        <f>IF(C266&lt;&gt;"",IF(VLOOKUP(C266,T_UO[#All],3,FALSE)="J",AF266+AG266,VLOOKUP(C266,T_UO[#All],4,FALSE)*G266),"")</f>
        <v/>
      </c>
      <c r="AF266" s="89" t="str">
        <f t="shared" si="68"/>
        <v/>
      </c>
      <c r="AG266" s="6"/>
      <c r="AH266" s="81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0"/>
      <c r="BD266" s="120"/>
      <c r="BE266" s="120"/>
      <c r="BF266" s="120"/>
      <c r="BG266" s="120"/>
      <c r="BH266" s="120"/>
      <c r="BI266" s="120"/>
      <c r="BJ266" s="120"/>
      <c r="BK266" s="120"/>
      <c r="BL266" s="120"/>
      <c r="BM266" s="120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J266" s="46"/>
      <c r="CK266" s="46"/>
      <c r="CL266" s="46"/>
      <c r="CN266" s="46">
        <f t="shared" ca="1" si="75"/>
        <v>0</v>
      </c>
      <c r="CO266" s="46">
        <f t="shared" si="69"/>
        <v>0</v>
      </c>
      <c r="CP266" s="46"/>
      <c r="CQ266" s="46">
        <f t="shared" si="70"/>
        <v>0</v>
      </c>
      <c r="CR266" s="46"/>
      <c r="CS266" s="46">
        <f>IF(C266&lt;&gt;"",IF(VLOOKUP(C266,T_UO[#All],3,FALSE)="PTS",IF(ISBLANK(G266),1,0),IF(ISBLANK(G266),0,1)),0)</f>
        <v>0</v>
      </c>
      <c r="CT266" s="46">
        <f t="shared" si="76"/>
        <v>0</v>
      </c>
      <c r="CU266" s="46"/>
      <c r="CV266" s="46"/>
      <c r="CW266" s="46"/>
      <c r="CX266" s="46"/>
      <c r="CY266" s="46"/>
      <c r="CZ266" s="46"/>
      <c r="DA266" s="46"/>
      <c r="DB266" s="46">
        <f t="shared" si="77"/>
        <v>0</v>
      </c>
      <c r="DC266" s="46">
        <f t="shared" ca="1" si="71"/>
        <v>0</v>
      </c>
      <c r="DD266" s="46"/>
      <c r="DE266" s="46">
        <f t="shared" si="78"/>
        <v>0</v>
      </c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>
        <f t="array" ref="DS266">IF(MAX(IF($AI266:$CH266&lt;&gt;0,$AI$7:$CH$7))&gt;$S266,1,0)</f>
        <v>0</v>
      </c>
    </row>
    <row r="267" spans="1:123" x14ac:dyDescent="0.25">
      <c r="A267" s="78">
        <v>260</v>
      </c>
      <c r="B267" s="79" t="str">
        <f t="shared" si="72"/>
        <v>K_LE MUT_2023_260</v>
      </c>
      <c r="C267" s="2"/>
      <c r="D267" s="3"/>
      <c r="E267" s="3"/>
      <c r="F267" s="4"/>
      <c r="G267" s="4"/>
      <c r="H267" s="4"/>
      <c r="I267" s="3"/>
      <c r="J267" s="1"/>
      <c r="K267" s="7"/>
      <c r="L267" s="90"/>
      <c r="M267" s="5"/>
      <c r="N267" s="91"/>
      <c r="O267" s="92"/>
      <c r="P267" s="5"/>
      <c r="Q267" s="5"/>
      <c r="R267" s="8"/>
      <c r="S267" s="5"/>
      <c r="T267" s="93"/>
      <c r="U267" s="80"/>
      <c r="V267" s="82"/>
      <c r="W267" s="83"/>
      <c r="X267" s="84" t="str">
        <f t="shared" si="73"/>
        <v xml:space="preserve"> </v>
      </c>
      <c r="Y267" s="85" t="str">
        <f t="shared" si="66"/>
        <v/>
      </c>
      <c r="AA267" s="86" t="str">
        <f t="shared" ca="1" si="67"/>
        <v/>
      </c>
      <c r="AB267" s="121"/>
      <c r="AC267" s="87" t="str">
        <f t="shared" si="79"/>
        <v/>
      </c>
      <c r="AD267" s="88" t="str">
        <f t="shared" si="74"/>
        <v/>
      </c>
      <c r="AE267" s="89" t="str">
        <f>IF(C267&lt;&gt;"",IF(VLOOKUP(C267,T_UO[#All],3,FALSE)="J",AF267+AG267,VLOOKUP(C267,T_UO[#All],4,FALSE)*G267),"")</f>
        <v/>
      </c>
      <c r="AF267" s="89" t="str">
        <f t="shared" si="68"/>
        <v/>
      </c>
      <c r="AG267" s="6"/>
      <c r="AH267" s="81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0"/>
      <c r="BD267" s="120"/>
      <c r="BE267" s="120"/>
      <c r="BF267" s="120"/>
      <c r="BG267" s="120"/>
      <c r="BH267" s="120"/>
      <c r="BI267" s="120"/>
      <c r="BJ267" s="120"/>
      <c r="BK267" s="120"/>
      <c r="BL267" s="120"/>
      <c r="BM267" s="120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J267" s="46"/>
      <c r="CK267" s="46"/>
      <c r="CL267" s="46"/>
      <c r="CN267" s="46">
        <f t="shared" ca="1" si="75"/>
        <v>0</v>
      </c>
      <c r="CO267" s="46">
        <f t="shared" si="69"/>
        <v>0</v>
      </c>
      <c r="CP267" s="46"/>
      <c r="CQ267" s="46">
        <f t="shared" si="70"/>
        <v>0</v>
      </c>
      <c r="CR267" s="46"/>
      <c r="CS267" s="46">
        <f>IF(C267&lt;&gt;"",IF(VLOOKUP(C267,T_UO[#All],3,FALSE)="PTS",IF(ISBLANK(G267),1,0),IF(ISBLANK(G267),0,1)),0)</f>
        <v>0</v>
      </c>
      <c r="CT267" s="46">
        <f t="shared" si="76"/>
        <v>0</v>
      </c>
      <c r="CU267" s="46"/>
      <c r="CV267" s="46"/>
      <c r="CW267" s="46"/>
      <c r="CX267" s="46"/>
      <c r="CY267" s="46"/>
      <c r="CZ267" s="46"/>
      <c r="DA267" s="46"/>
      <c r="DB267" s="46">
        <f t="shared" si="77"/>
        <v>0</v>
      </c>
      <c r="DC267" s="46">
        <f t="shared" ca="1" si="71"/>
        <v>0</v>
      </c>
      <c r="DD267" s="46"/>
      <c r="DE267" s="46">
        <f t="shared" si="78"/>
        <v>0</v>
      </c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>
        <f t="array" ref="DS267">IF(MAX(IF($AI267:$CH267&lt;&gt;0,$AI$7:$CH$7))&gt;$S267,1,0)</f>
        <v>0</v>
      </c>
    </row>
    <row r="268" spans="1:123" x14ac:dyDescent="0.25">
      <c r="A268" s="78">
        <v>261</v>
      </c>
      <c r="B268" s="79" t="str">
        <f t="shared" si="72"/>
        <v>K_LE MUT_2023_261</v>
      </c>
      <c r="C268" s="2"/>
      <c r="D268" s="3"/>
      <c r="E268" s="3"/>
      <c r="F268" s="4"/>
      <c r="G268" s="4"/>
      <c r="H268" s="4"/>
      <c r="I268" s="3"/>
      <c r="J268" s="1"/>
      <c r="K268" s="7"/>
      <c r="L268" s="90"/>
      <c r="M268" s="5"/>
      <c r="N268" s="91"/>
      <c r="O268" s="92"/>
      <c r="P268" s="5"/>
      <c r="Q268" s="5"/>
      <c r="R268" s="8"/>
      <c r="S268" s="5"/>
      <c r="T268" s="93"/>
      <c r="U268" s="80"/>
      <c r="V268" s="82"/>
      <c r="W268" s="83"/>
      <c r="X268" s="84" t="str">
        <f t="shared" si="73"/>
        <v xml:space="preserve"> </v>
      </c>
      <c r="Y268" s="85" t="str">
        <f t="shared" ref="Y268:Y331" si="80">IF(P268="?","A planifier",IF(P268&lt;&gt;0,IF(OR(AA268&lt;=0,AA268="OK"),IF(OR(X268="Livré",X268="Soldé"),IF(ISBLANK(Q268),IF(S268&lt;=P268,"A l'heure","En retard"),IF(S268&lt;=Q268,"A l'heure","En retard")),"En cours"),"Non livré"),""))</f>
        <v/>
      </c>
      <c r="AA268" s="86" t="str">
        <f t="shared" ref="AA268:AA331" ca="1" si="81">IF(C268&lt;&gt;"",IF(P268="","A planifier",IF(X268="Annulé","Annulé",IF(ISBLANK($S268),-NETWORKDAYS(TODAY(),IF(ISBLANK(Q268),P268,Q268),N_Ferie),"OK"))),"")</f>
        <v/>
      </c>
      <c r="AB268" s="121"/>
      <c r="AC268" s="87" t="str">
        <f t="shared" si="79"/>
        <v/>
      </c>
      <c r="AD268" s="88" t="str">
        <f t="shared" si="74"/>
        <v/>
      </c>
      <c r="AE268" s="89" t="str">
        <f>IF(C268&lt;&gt;"",IF(VLOOKUP(C268,T_UO[#All],3,FALSE)="J",AF268+AG268,VLOOKUP(C268,T_UO[#All],4,FALSE)*G268),"")</f>
        <v/>
      </c>
      <c r="AF268" s="89" t="str">
        <f t="shared" ref="AF268:AF331" si="82">IF(AND(C268&lt;&gt;"",C268&lt;&gt;"CR hebdo"),SUM(AH268:CH268),"")</f>
        <v/>
      </c>
      <c r="AG268" s="6"/>
      <c r="AH268" s="81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0"/>
      <c r="BD268" s="120"/>
      <c r="BE268" s="120"/>
      <c r="BF268" s="120"/>
      <c r="BG268" s="120"/>
      <c r="BH268" s="120"/>
      <c r="BI268" s="120"/>
      <c r="BJ268" s="120"/>
      <c r="BK268" s="120"/>
      <c r="BL268" s="120"/>
      <c r="BM268" s="120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J268" s="46"/>
      <c r="CK268" s="46"/>
      <c r="CL268" s="46"/>
      <c r="CN268" s="46">
        <f t="shared" ca="1" si="75"/>
        <v>0</v>
      </c>
      <c r="CO268" s="46">
        <f t="shared" ref="CO268:CO331" si="83">IF(C268&lt;&gt;"",0,IF(ABS(COUNTA(D268:W268,AG268,AI268:CH268))&gt;0,1,0))</f>
        <v>0</v>
      </c>
      <c r="CP268" s="46"/>
      <c r="CQ268" s="46">
        <f t="shared" ref="CQ268:CQ331" si="84">IF(C268&lt;&gt;"",ABS(COUNTA(E268)-1),0)</f>
        <v>0</v>
      </c>
      <c r="CR268" s="46"/>
      <c r="CS268" s="46">
        <f>IF(C268&lt;&gt;"",IF(VLOOKUP(C268,T_UO[#All],3,FALSE)="PTS",IF(ISBLANK(G268),1,0),IF(ISBLANK(G268),0,1)),0)</f>
        <v>0</v>
      </c>
      <c r="CT268" s="46">
        <f t="shared" si="76"/>
        <v>0</v>
      </c>
      <c r="CU268" s="46"/>
      <c r="CV268" s="46"/>
      <c r="CW268" s="46"/>
      <c r="CX268" s="46"/>
      <c r="CY268" s="46"/>
      <c r="CZ268" s="46"/>
      <c r="DA268" s="46"/>
      <c r="DB268" s="46">
        <f t="shared" si="77"/>
        <v>0</v>
      </c>
      <c r="DC268" s="46">
        <f t="shared" ref="DC268:DC331" ca="1" si="85">IF(AND(P268&lt;&gt;"",S268=""),IF(NETWORKDAYS(TODAY(),P268,N_Ferie)&gt;AG268,0,1),0)</f>
        <v>0</v>
      </c>
      <c r="DD268" s="46"/>
      <c r="DE268" s="46">
        <f t="shared" si="78"/>
        <v>0</v>
      </c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>
        <f t="array" ref="DS268">IF(MAX(IF($AI268:$CH268&lt;&gt;0,$AI$7:$CH$7))&gt;$S268,1,0)</f>
        <v>0</v>
      </c>
    </row>
    <row r="269" spans="1:123" x14ac:dyDescent="0.25">
      <c r="A269" s="78">
        <v>262</v>
      </c>
      <c r="B269" s="79" t="str">
        <f t="shared" ref="B269:B332" si="86">$E$3&amp;"_"&amp;TEXT(A269,"000")</f>
        <v>K_LE MUT_2023_262</v>
      </c>
      <c r="C269" s="2"/>
      <c r="D269" s="3"/>
      <c r="E269" s="3"/>
      <c r="F269" s="4"/>
      <c r="G269" s="4"/>
      <c r="H269" s="4"/>
      <c r="I269" s="3"/>
      <c r="J269" s="1"/>
      <c r="K269" s="7"/>
      <c r="L269" s="90"/>
      <c r="M269" s="5"/>
      <c r="N269" s="91"/>
      <c r="O269" s="92"/>
      <c r="P269" s="5"/>
      <c r="Q269" s="5"/>
      <c r="R269" s="8"/>
      <c r="S269" s="5"/>
      <c r="T269" s="93"/>
      <c r="U269" s="80"/>
      <c r="V269" s="82"/>
      <c r="W269" s="83"/>
      <c r="X269" s="84" t="str">
        <f t="shared" ref="X269:X332" si="87">IF(P269="?","A planifier",IF(AND(S269&lt;&gt;"",ISBLANK(W269)),"Livré",IF(AND(S269&lt;&gt;"",V269&lt;&gt;"",W269&lt;&gt;""),"Soldé",IF(E269="Travail annulé","Annulé"," "))))</f>
        <v xml:space="preserve"> </v>
      </c>
      <c r="Y269" s="85" t="str">
        <f t="shared" si="80"/>
        <v/>
      </c>
      <c r="AA269" s="86" t="str">
        <f t="shared" ca="1" si="81"/>
        <v/>
      </c>
      <c r="AB269" s="121"/>
      <c r="AC269" s="87" t="str">
        <f t="shared" si="79"/>
        <v/>
      </c>
      <c r="AD269" s="88" t="str">
        <f t="shared" ref="AD269:AD332" si="88">IF(OR(ISBLANK(C269),AF269=""),"",AF269/(AF269+AG269))</f>
        <v/>
      </c>
      <c r="AE269" s="89" t="str">
        <f>IF(C269&lt;&gt;"",IF(VLOOKUP(C269,T_UO[#All],3,FALSE)="J",AF269+AG269,VLOOKUP(C269,T_UO[#All],4,FALSE)*G269),"")</f>
        <v/>
      </c>
      <c r="AF269" s="89" t="str">
        <f t="shared" si="82"/>
        <v/>
      </c>
      <c r="AG269" s="6"/>
      <c r="AH269" s="81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0"/>
      <c r="BD269" s="120"/>
      <c r="BE269" s="120"/>
      <c r="BF269" s="120"/>
      <c r="BG269" s="120"/>
      <c r="BH269" s="120"/>
      <c r="BI269" s="120"/>
      <c r="BJ269" s="120"/>
      <c r="BK269" s="120"/>
      <c r="BL269" s="120"/>
      <c r="BM269" s="120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J269" s="46"/>
      <c r="CK269" s="46"/>
      <c r="CL269" s="46"/>
      <c r="CN269" s="46">
        <f t="shared" ref="CN269:CN332" ca="1" si="89">SUM(CO269:DS269)</f>
        <v>0</v>
      </c>
      <c r="CO269" s="46">
        <f t="shared" si="83"/>
        <v>0</v>
      </c>
      <c r="CP269" s="46"/>
      <c r="CQ269" s="46">
        <f t="shared" si="84"/>
        <v>0</v>
      </c>
      <c r="CR269" s="46"/>
      <c r="CS269" s="46">
        <f>IF(C269&lt;&gt;"",IF(VLOOKUP(C269,T_UO[#All],3,FALSE)="PTS",IF(ISBLANK(G269),1,0),IF(ISBLANK(G269),0,1)),0)</f>
        <v>0</v>
      </c>
      <c r="CT269" s="46">
        <f t="shared" ref="CT269:CT332" si="90">IF(S269&lt;&gt;"",IF(ISBLANK(H269),1,0),IF(ISBLANK(H269),0,1))</f>
        <v>0</v>
      </c>
      <c r="CU269" s="46"/>
      <c r="CV269" s="46"/>
      <c r="CW269" s="46"/>
      <c r="CX269" s="46"/>
      <c r="CY269" s="46"/>
      <c r="CZ269" s="46"/>
      <c r="DA269" s="46"/>
      <c r="DB269" s="46">
        <f t="shared" ref="DB269:DB332" si="91">IF(C269&lt;&gt;"",ABS(COUNTA(P269)-1),0)</f>
        <v>0</v>
      </c>
      <c r="DC269" s="46">
        <f t="shared" ca="1" si="85"/>
        <v>0</v>
      </c>
      <c r="DD269" s="46"/>
      <c r="DE269" s="46">
        <f t="shared" ref="DE269:DE332" si="92">IF(AND(C269&lt;&gt;"",ISBLANK(S269),AG269=0),1,0)</f>
        <v>0</v>
      </c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>
        <f t="array" ref="DS269">IF(MAX(IF($AI269:$CH269&lt;&gt;0,$AI$7:$CH$7))&gt;$S269,1,0)</f>
        <v>0</v>
      </c>
    </row>
    <row r="270" spans="1:123" x14ac:dyDescent="0.25">
      <c r="A270" s="78">
        <v>263</v>
      </c>
      <c r="B270" s="79" t="str">
        <f t="shared" si="86"/>
        <v>K_LE MUT_2023_263</v>
      </c>
      <c r="C270" s="2"/>
      <c r="D270" s="3"/>
      <c r="E270" s="3"/>
      <c r="F270" s="4"/>
      <c r="G270" s="4"/>
      <c r="H270" s="4"/>
      <c r="I270" s="3"/>
      <c r="J270" s="1"/>
      <c r="K270" s="7"/>
      <c r="L270" s="90"/>
      <c r="M270" s="5"/>
      <c r="N270" s="91"/>
      <c r="O270" s="92"/>
      <c r="P270" s="5"/>
      <c r="Q270" s="5"/>
      <c r="R270" s="8"/>
      <c r="S270" s="5"/>
      <c r="T270" s="93"/>
      <c r="U270" s="80"/>
      <c r="V270" s="82"/>
      <c r="W270" s="83"/>
      <c r="X270" s="84" t="str">
        <f t="shared" si="87"/>
        <v xml:space="preserve"> </v>
      </c>
      <c r="Y270" s="85" t="str">
        <f t="shared" si="80"/>
        <v/>
      </c>
      <c r="AA270" s="86" t="str">
        <f t="shared" ca="1" si="81"/>
        <v/>
      </c>
      <c r="AB270" s="121"/>
      <c r="AC270" s="87" t="str">
        <f t="shared" si="79"/>
        <v/>
      </c>
      <c r="AD270" s="88" t="str">
        <f t="shared" si="88"/>
        <v/>
      </c>
      <c r="AE270" s="89" t="str">
        <f>IF(C270&lt;&gt;"",IF(VLOOKUP(C270,T_UO[#All],3,FALSE)="J",AF270+AG270,VLOOKUP(C270,T_UO[#All],4,FALSE)*G270),"")</f>
        <v/>
      </c>
      <c r="AF270" s="89" t="str">
        <f t="shared" si="82"/>
        <v/>
      </c>
      <c r="AG270" s="6"/>
      <c r="AH270" s="81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0"/>
      <c r="BD270" s="120"/>
      <c r="BE270" s="120"/>
      <c r="BF270" s="120"/>
      <c r="BG270" s="120"/>
      <c r="BH270" s="120"/>
      <c r="BI270" s="120"/>
      <c r="BJ270" s="120"/>
      <c r="BK270" s="120"/>
      <c r="BL270" s="120"/>
      <c r="BM270" s="120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J270" s="46"/>
      <c r="CK270" s="46"/>
      <c r="CL270" s="46"/>
      <c r="CN270" s="46">
        <f t="shared" ca="1" si="89"/>
        <v>0</v>
      </c>
      <c r="CO270" s="46">
        <f t="shared" si="83"/>
        <v>0</v>
      </c>
      <c r="CP270" s="46"/>
      <c r="CQ270" s="46">
        <f t="shared" si="84"/>
        <v>0</v>
      </c>
      <c r="CR270" s="46"/>
      <c r="CS270" s="46">
        <f>IF(C270&lt;&gt;"",IF(VLOOKUP(C270,T_UO[#All],3,FALSE)="PTS",IF(ISBLANK(G270),1,0),IF(ISBLANK(G270),0,1)),0)</f>
        <v>0</v>
      </c>
      <c r="CT270" s="46">
        <f t="shared" si="90"/>
        <v>0</v>
      </c>
      <c r="CU270" s="46"/>
      <c r="CV270" s="46"/>
      <c r="CW270" s="46"/>
      <c r="CX270" s="46"/>
      <c r="CY270" s="46"/>
      <c r="CZ270" s="46"/>
      <c r="DA270" s="46"/>
      <c r="DB270" s="46">
        <f t="shared" si="91"/>
        <v>0</v>
      </c>
      <c r="DC270" s="46">
        <f t="shared" ca="1" si="85"/>
        <v>0</v>
      </c>
      <c r="DD270" s="46"/>
      <c r="DE270" s="46">
        <f t="shared" si="92"/>
        <v>0</v>
      </c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>
        <f t="array" ref="DS270">IF(MAX(IF($AI270:$CH270&lt;&gt;0,$AI$7:$CH$7))&gt;$S270,1,0)</f>
        <v>0</v>
      </c>
    </row>
    <row r="271" spans="1:123" x14ac:dyDescent="0.25">
      <c r="A271" s="78">
        <v>264</v>
      </c>
      <c r="B271" s="79" t="str">
        <f t="shared" si="86"/>
        <v>K_LE MUT_2023_264</v>
      </c>
      <c r="C271" s="2"/>
      <c r="D271" s="3"/>
      <c r="E271" s="3"/>
      <c r="F271" s="4"/>
      <c r="G271" s="4"/>
      <c r="H271" s="4"/>
      <c r="I271" s="3"/>
      <c r="J271" s="1"/>
      <c r="K271" s="7"/>
      <c r="L271" s="90"/>
      <c r="M271" s="5"/>
      <c r="N271" s="91"/>
      <c r="O271" s="92"/>
      <c r="P271" s="5"/>
      <c r="Q271" s="5"/>
      <c r="R271" s="8"/>
      <c r="S271" s="5"/>
      <c r="T271" s="93"/>
      <c r="U271" s="80"/>
      <c r="V271" s="82"/>
      <c r="W271" s="83"/>
      <c r="X271" s="84" t="str">
        <f t="shared" si="87"/>
        <v xml:space="preserve"> </v>
      </c>
      <c r="Y271" s="85" t="str">
        <f t="shared" si="80"/>
        <v/>
      </c>
      <c r="AA271" s="86" t="str">
        <f t="shared" ca="1" si="81"/>
        <v/>
      </c>
      <c r="AB271" s="121"/>
      <c r="AC271" s="87" t="str">
        <f t="shared" ref="AC271:AC334" si="93">IF(C271&lt;&gt;"",(AF271+AG271)/AE271,"")</f>
        <v/>
      </c>
      <c r="AD271" s="88" t="str">
        <f t="shared" si="88"/>
        <v/>
      </c>
      <c r="AE271" s="89" t="str">
        <f>IF(C271&lt;&gt;"",IF(VLOOKUP(C271,T_UO[#All],3,FALSE)="J",AF271+AG271,VLOOKUP(C271,T_UO[#All],4,FALSE)*G271),"")</f>
        <v/>
      </c>
      <c r="AF271" s="89" t="str">
        <f t="shared" si="82"/>
        <v/>
      </c>
      <c r="AG271" s="6"/>
      <c r="AH271" s="81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0"/>
      <c r="BD271" s="120"/>
      <c r="BE271" s="120"/>
      <c r="BF271" s="120"/>
      <c r="BG271" s="120"/>
      <c r="BH271" s="120"/>
      <c r="BI271" s="120"/>
      <c r="BJ271" s="120"/>
      <c r="BK271" s="120"/>
      <c r="BL271" s="120"/>
      <c r="BM271" s="120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J271" s="46"/>
      <c r="CK271" s="46"/>
      <c r="CL271" s="46"/>
      <c r="CN271" s="46">
        <f t="shared" ca="1" si="89"/>
        <v>0</v>
      </c>
      <c r="CO271" s="46">
        <f t="shared" si="83"/>
        <v>0</v>
      </c>
      <c r="CP271" s="46"/>
      <c r="CQ271" s="46">
        <f t="shared" si="84"/>
        <v>0</v>
      </c>
      <c r="CR271" s="46"/>
      <c r="CS271" s="46">
        <f>IF(C271&lt;&gt;"",IF(VLOOKUP(C271,T_UO[#All],3,FALSE)="PTS",IF(ISBLANK(G271),1,0),IF(ISBLANK(G271),0,1)),0)</f>
        <v>0</v>
      </c>
      <c r="CT271" s="46">
        <f t="shared" si="90"/>
        <v>0</v>
      </c>
      <c r="CU271" s="46"/>
      <c r="CV271" s="46"/>
      <c r="CW271" s="46"/>
      <c r="CX271" s="46"/>
      <c r="CY271" s="46"/>
      <c r="CZ271" s="46"/>
      <c r="DA271" s="46"/>
      <c r="DB271" s="46">
        <f t="shared" si="91"/>
        <v>0</v>
      </c>
      <c r="DC271" s="46">
        <f t="shared" ca="1" si="85"/>
        <v>0</v>
      </c>
      <c r="DD271" s="46"/>
      <c r="DE271" s="46">
        <f t="shared" si="92"/>
        <v>0</v>
      </c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>
        <f t="array" ref="DS271">IF(MAX(IF($AI271:$CH271&lt;&gt;0,$AI$7:$CH$7))&gt;$S271,1,0)</f>
        <v>0</v>
      </c>
    </row>
    <row r="272" spans="1:123" x14ac:dyDescent="0.25">
      <c r="A272" s="78">
        <v>265</v>
      </c>
      <c r="B272" s="79" t="str">
        <f t="shared" si="86"/>
        <v>K_LE MUT_2023_265</v>
      </c>
      <c r="C272" s="2"/>
      <c r="D272" s="3"/>
      <c r="E272" s="3"/>
      <c r="F272" s="4"/>
      <c r="G272" s="4"/>
      <c r="H272" s="4"/>
      <c r="I272" s="3"/>
      <c r="J272" s="1"/>
      <c r="K272" s="7"/>
      <c r="L272" s="90"/>
      <c r="M272" s="5"/>
      <c r="N272" s="91"/>
      <c r="O272" s="92"/>
      <c r="P272" s="5"/>
      <c r="Q272" s="5"/>
      <c r="R272" s="8"/>
      <c r="S272" s="5"/>
      <c r="T272" s="93"/>
      <c r="U272" s="80"/>
      <c r="V272" s="82"/>
      <c r="W272" s="83"/>
      <c r="X272" s="84" t="str">
        <f t="shared" si="87"/>
        <v xml:space="preserve"> </v>
      </c>
      <c r="Y272" s="85" t="str">
        <f t="shared" si="80"/>
        <v/>
      </c>
      <c r="AA272" s="86" t="str">
        <f t="shared" ca="1" si="81"/>
        <v/>
      </c>
      <c r="AB272" s="121"/>
      <c r="AC272" s="87" t="str">
        <f t="shared" si="93"/>
        <v/>
      </c>
      <c r="AD272" s="88" t="str">
        <f t="shared" si="88"/>
        <v/>
      </c>
      <c r="AE272" s="89" t="str">
        <f>IF(C272&lt;&gt;"",IF(VLOOKUP(C272,T_UO[#All],3,FALSE)="J",AF272+AG272,VLOOKUP(C272,T_UO[#All],4,FALSE)*G272),"")</f>
        <v/>
      </c>
      <c r="AF272" s="89" t="str">
        <f t="shared" si="82"/>
        <v/>
      </c>
      <c r="AG272" s="6"/>
      <c r="AH272" s="81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  <c r="BF272" s="120"/>
      <c r="BG272" s="120"/>
      <c r="BH272" s="120"/>
      <c r="BI272" s="120"/>
      <c r="BJ272" s="120"/>
      <c r="BK272" s="120"/>
      <c r="BL272" s="120"/>
      <c r="BM272" s="120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J272" s="46"/>
      <c r="CK272" s="46"/>
      <c r="CL272" s="46"/>
      <c r="CN272" s="46">
        <f t="shared" ca="1" si="89"/>
        <v>0</v>
      </c>
      <c r="CO272" s="46">
        <f t="shared" si="83"/>
        <v>0</v>
      </c>
      <c r="CP272" s="46"/>
      <c r="CQ272" s="46">
        <f t="shared" si="84"/>
        <v>0</v>
      </c>
      <c r="CR272" s="46"/>
      <c r="CS272" s="46">
        <f>IF(C272&lt;&gt;"",IF(VLOOKUP(C272,T_UO[#All],3,FALSE)="PTS",IF(ISBLANK(G272),1,0),IF(ISBLANK(G272),0,1)),0)</f>
        <v>0</v>
      </c>
      <c r="CT272" s="46">
        <f t="shared" si="90"/>
        <v>0</v>
      </c>
      <c r="CU272" s="46"/>
      <c r="CV272" s="46"/>
      <c r="CW272" s="46"/>
      <c r="CX272" s="46"/>
      <c r="CY272" s="46"/>
      <c r="CZ272" s="46"/>
      <c r="DA272" s="46"/>
      <c r="DB272" s="46">
        <f t="shared" si="91"/>
        <v>0</v>
      </c>
      <c r="DC272" s="46">
        <f t="shared" ca="1" si="85"/>
        <v>0</v>
      </c>
      <c r="DD272" s="46"/>
      <c r="DE272" s="46">
        <f t="shared" si="92"/>
        <v>0</v>
      </c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>
        <f t="array" ref="DS272">IF(MAX(IF($AI272:$CH272&lt;&gt;0,$AI$7:$CH$7))&gt;$S272,1,0)</f>
        <v>0</v>
      </c>
    </row>
    <row r="273" spans="1:123" x14ac:dyDescent="0.25">
      <c r="A273" s="78">
        <v>266</v>
      </c>
      <c r="B273" s="79" t="str">
        <f t="shared" si="86"/>
        <v>K_LE MUT_2023_266</v>
      </c>
      <c r="C273" s="2"/>
      <c r="D273" s="3"/>
      <c r="E273" s="3"/>
      <c r="F273" s="4"/>
      <c r="G273" s="4"/>
      <c r="H273" s="4"/>
      <c r="I273" s="3"/>
      <c r="J273" s="1"/>
      <c r="K273" s="7"/>
      <c r="L273" s="90"/>
      <c r="M273" s="5"/>
      <c r="N273" s="91"/>
      <c r="O273" s="92"/>
      <c r="P273" s="5"/>
      <c r="Q273" s="5"/>
      <c r="R273" s="8"/>
      <c r="S273" s="5"/>
      <c r="T273" s="93"/>
      <c r="U273" s="80"/>
      <c r="V273" s="82"/>
      <c r="W273" s="83"/>
      <c r="X273" s="84" t="str">
        <f t="shared" si="87"/>
        <v xml:space="preserve"> </v>
      </c>
      <c r="Y273" s="85" t="str">
        <f t="shared" si="80"/>
        <v/>
      </c>
      <c r="AA273" s="86" t="str">
        <f t="shared" ca="1" si="81"/>
        <v/>
      </c>
      <c r="AB273" s="121"/>
      <c r="AC273" s="87" t="str">
        <f t="shared" si="93"/>
        <v/>
      </c>
      <c r="AD273" s="88" t="str">
        <f t="shared" si="88"/>
        <v/>
      </c>
      <c r="AE273" s="89" t="str">
        <f>IF(C273&lt;&gt;"",IF(VLOOKUP(C273,T_UO[#All],3,FALSE)="J",AF273+AG273,VLOOKUP(C273,T_UO[#All],4,FALSE)*G273),"")</f>
        <v/>
      </c>
      <c r="AF273" s="89" t="str">
        <f t="shared" si="82"/>
        <v/>
      </c>
      <c r="AG273" s="6"/>
      <c r="AH273" s="81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0"/>
      <c r="BD273" s="120"/>
      <c r="BE273" s="120"/>
      <c r="BF273" s="120"/>
      <c r="BG273" s="120"/>
      <c r="BH273" s="120"/>
      <c r="BI273" s="120"/>
      <c r="BJ273" s="120"/>
      <c r="BK273" s="120"/>
      <c r="BL273" s="120"/>
      <c r="BM273" s="120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J273" s="46"/>
      <c r="CK273" s="46"/>
      <c r="CL273" s="46"/>
      <c r="CN273" s="46">
        <f t="shared" ca="1" si="89"/>
        <v>0</v>
      </c>
      <c r="CO273" s="46">
        <f t="shared" si="83"/>
        <v>0</v>
      </c>
      <c r="CP273" s="46"/>
      <c r="CQ273" s="46">
        <f t="shared" si="84"/>
        <v>0</v>
      </c>
      <c r="CR273" s="46"/>
      <c r="CS273" s="46">
        <f>IF(C273&lt;&gt;"",IF(VLOOKUP(C273,T_UO[#All],3,FALSE)="PTS",IF(ISBLANK(G273),1,0),IF(ISBLANK(G273),0,1)),0)</f>
        <v>0</v>
      </c>
      <c r="CT273" s="46">
        <f t="shared" si="90"/>
        <v>0</v>
      </c>
      <c r="CU273" s="46"/>
      <c r="CV273" s="46"/>
      <c r="CW273" s="46"/>
      <c r="CX273" s="46"/>
      <c r="CY273" s="46"/>
      <c r="CZ273" s="46"/>
      <c r="DA273" s="46"/>
      <c r="DB273" s="46">
        <f t="shared" si="91"/>
        <v>0</v>
      </c>
      <c r="DC273" s="46">
        <f t="shared" ca="1" si="85"/>
        <v>0</v>
      </c>
      <c r="DD273" s="46"/>
      <c r="DE273" s="46">
        <f t="shared" si="92"/>
        <v>0</v>
      </c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>
        <f t="array" ref="DS273">IF(MAX(IF($AI273:$CH273&lt;&gt;0,$AI$7:$CH$7))&gt;$S273,1,0)</f>
        <v>0</v>
      </c>
    </row>
    <row r="274" spans="1:123" x14ac:dyDescent="0.25">
      <c r="A274" s="78">
        <v>267</v>
      </c>
      <c r="B274" s="79" t="str">
        <f t="shared" si="86"/>
        <v>K_LE MUT_2023_267</v>
      </c>
      <c r="C274" s="2"/>
      <c r="D274" s="3"/>
      <c r="E274" s="3"/>
      <c r="F274" s="4"/>
      <c r="G274" s="4"/>
      <c r="H274" s="4"/>
      <c r="I274" s="3"/>
      <c r="J274" s="1"/>
      <c r="K274" s="7"/>
      <c r="L274" s="90"/>
      <c r="M274" s="5"/>
      <c r="N274" s="91"/>
      <c r="O274" s="92"/>
      <c r="P274" s="5"/>
      <c r="Q274" s="5"/>
      <c r="R274" s="8"/>
      <c r="S274" s="5"/>
      <c r="T274" s="93"/>
      <c r="U274" s="80"/>
      <c r="V274" s="82"/>
      <c r="W274" s="83"/>
      <c r="X274" s="84" t="str">
        <f t="shared" si="87"/>
        <v xml:space="preserve"> </v>
      </c>
      <c r="Y274" s="85" t="str">
        <f t="shared" si="80"/>
        <v/>
      </c>
      <c r="AA274" s="86" t="str">
        <f t="shared" ca="1" si="81"/>
        <v/>
      </c>
      <c r="AB274" s="121"/>
      <c r="AC274" s="87" t="str">
        <f t="shared" si="93"/>
        <v/>
      </c>
      <c r="AD274" s="88" t="str">
        <f t="shared" si="88"/>
        <v/>
      </c>
      <c r="AE274" s="89" t="str">
        <f>IF(C274&lt;&gt;"",IF(VLOOKUP(C274,T_UO[#All],3,FALSE)="J",AF274+AG274,VLOOKUP(C274,T_UO[#All],4,FALSE)*G274),"")</f>
        <v/>
      </c>
      <c r="AF274" s="89" t="str">
        <f t="shared" si="82"/>
        <v/>
      </c>
      <c r="AG274" s="6"/>
      <c r="AH274" s="81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0"/>
      <c r="BD274" s="120"/>
      <c r="BE274" s="120"/>
      <c r="BF274" s="120"/>
      <c r="BG274" s="120"/>
      <c r="BH274" s="120"/>
      <c r="BI274" s="120"/>
      <c r="BJ274" s="120"/>
      <c r="BK274" s="120"/>
      <c r="BL274" s="120"/>
      <c r="BM274" s="120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J274" s="46"/>
      <c r="CK274" s="46"/>
      <c r="CL274" s="46"/>
      <c r="CN274" s="46">
        <f t="shared" ca="1" si="89"/>
        <v>0</v>
      </c>
      <c r="CO274" s="46">
        <f t="shared" si="83"/>
        <v>0</v>
      </c>
      <c r="CP274" s="46"/>
      <c r="CQ274" s="46">
        <f t="shared" si="84"/>
        <v>0</v>
      </c>
      <c r="CR274" s="46"/>
      <c r="CS274" s="46">
        <f>IF(C274&lt;&gt;"",IF(VLOOKUP(C274,T_UO[#All],3,FALSE)="PTS",IF(ISBLANK(G274),1,0),IF(ISBLANK(G274),0,1)),0)</f>
        <v>0</v>
      </c>
      <c r="CT274" s="46">
        <f t="shared" si="90"/>
        <v>0</v>
      </c>
      <c r="CU274" s="46"/>
      <c r="CV274" s="46"/>
      <c r="CW274" s="46"/>
      <c r="CX274" s="46"/>
      <c r="CY274" s="46"/>
      <c r="CZ274" s="46"/>
      <c r="DA274" s="46"/>
      <c r="DB274" s="46">
        <f t="shared" si="91"/>
        <v>0</v>
      </c>
      <c r="DC274" s="46">
        <f t="shared" ca="1" si="85"/>
        <v>0</v>
      </c>
      <c r="DD274" s="46"/>
      <c r="DE274" s="46">
        <f t="shared" si="92"/>
        <v>0</v>
      </c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>
        <f t="array" ref="DS274">IF(MAX(IF($AI274:$CH274&lt;&gt;0,$AI$7:$CH$7))&gt;$S274,1,0)</f>
        <v>0</v>
      </c>
    </row>
    <row r="275" spans="1:123" x14ac:dyDescent="0.25">
      <c r="A275" s="78">
        <v>268</v>
      </c>
      <c r="B275" s="79" t="str">
        <f t="shared" si="86"/>
        <v>K_LE MUT_2023_268</v>
      </c>
      <c r="C275" s="2"/>
      <c r="D275" s="3"/>
      <c r="E275" s="3"/>
      <c r="F275" s="4"/>
      <c r="G275" s="4"/>
      <c r="H275" s="4"/>
      <c r="I275" s="3"/>
      <c r="J275" s="1"/>
      <c r="K275" s="7"/>
      <c r="L275" s="90"/>
      <c r="M275" s="5"/>
      <c r="N275" s="91"/>
      <c r="O275" s="92"/>
      <c r="P275" s="5"/>
      <c r="Q275" s="5"/>
      <c r="R275" s="8"/>
      <c r="S275" s="5"/>
      <c r="T275" s="93"/>
      <c r="U275" s="80"/>
      <c r="V275" s="82"/>
      <c r="W275" s="83"/>
      <c r="X275" s="84" t="str">
        <f t="shared" si="87"/>
        <v xml:space="preserve"> </v>
      </c>
      <c r="Y275" s="85" t="str">
        <f t="shared" si="80"/>
        <v/>
      </c>
      <c r="AA275" s="86" t="str">
        <f t="shared" ca="1" si="81"/>
        <v/>
      </c>
      <c r="AB275" s="121"/>
      <c r="AC275" s="87" t="str">
        <f t="shared" si="93"/>
        <v/>
      </c>
      <c r="AD275" s="88" t="str">
        <f t="shared" si="88"/>
        <v/>
      </c>
      <c r="AE275" s="89" t="str">
        <f>IF(C275&lt;&gt;"",IF(VLOOKUP(C275,T_UO[#All],3,FALSE)="J",AF275+AG275,VLOOKUP(C275,T_UO[#All],4,FALSE)*G275),"")</f>
        <v/>
      </c>
      <c r="AF275" s="89" t="str">
        <f t="shared" si="82"/>
        <v/>
      </c>
      <c r="AG275" s="6"/>
      <c r="AH275" s="81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0"/>
      <c r="BD275" s="120"/>
      <c r="BE275" s="120"/>
      <c r="BF275" s="120"/>
      <c r="BG275" s="120"/>
      <c r="BH275" s="120"/>
      <c r="BI275" s="120"/>
      <c r="BJ275" s="120"/>
      <c r="BK275" s="120"/>
      <c r="BL275" s="120"/>
      <c r="BM275" s="120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J275" s="46"/>
      <c r="CK275" s="46"/>
      <c r="CL275" s="46"/>
      <c r="CN275" s="46">
        <f t="shared" ca="1" si="89"/>
        <v>0</v>
      </c>
      <c r="CO275" s="46">
        <f t="shared" si="83"/>
        <v>0</v>
      </c>
      <c r="CP275" s="46"/>
      <c r="CQ275" s="46">
        <f t="shared" si="84"/>
        <v>0</v>
      </c>
      <c r="CR275" s="46"/>
      <c r="CS275" s="46">
        <f>IF(C275&lt;&gt;"",IF(VLOOKUP(C275,T_UO[#All],3,FALSE)="PTS",IF(ISBLANK(G275),1,0),IF(ISBLANK(G275),0,1)),0)</f>
        <v>0</v>
      </c>
      <c r="CT275" s="46">
        <f t="shared" si="90"/>
        <v>0</v>
      </c>
      <c r="CU275" s="46"/>
      <c r="CV275" s="46"/>
      <c r="CW275" s="46"/>
      <c r="CX275" s="46"/>
      <c r="CY275" s="46"/>
      <c r="CZ275" s="46"/>
      <c r="DA275" s="46"/>
      <c r="DB275" s="46">
        <f t="shared" si="91"/>
        <v>0</v>
      </c>
      <c r="DC275" s="46">
        <f t="shared" ca="1" si="85"/>
        <v>0</v>
      </c>
      <c r="DD275" s="46"/>
      <c r="DE275" s="46">
        <f t="shared" si="92"/>
        <v>0</v>
      </c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>
        <f t="array" ref="DS275">IF(MAX(IF($AI275:$CH275&lt;&gt;0,$AI$7:$CH$7))&gt;$S275,1,0)</f>
        <v>0</v>
      </c>
    </row>
    <row r="276" spans="1:123" x14ac:dyDescent="0.25">
      <c r="A276" s="78">
        <v>269</v>
      </c>
      <c r="B276" s="79" t="str">
        <f t="shared" si="86"/>
        <v>K_LE MUT_2023_269</v>
      </c>
      <c r="C276" s="2"/>
      <c r="D276" s="3"/>
      <c r="E276" s="3"/>
      <c r="F276" s="4"/>
      <c r="G276" s="4"/>
      <c r="H276" s="4"/>
      <c r="I276" s="3"/>
      <c r="J276" s="1"/>
      <c r="K276" s="7"/>
      <c r="L276" s="90"/>
      <c r="M276" s="5"/>
      <c r="N276" s="91"/>
      <c r="O276" s="92"/>
      <c r="P276" s="5"/>
      <c r="Q276" s="5"/>
      <c r="R276" s="8"/>
      <c r="S276" s="5"/>
      <c r="T276" s="93"/>
      <c r="U276" s="80"/>
      <c r="V276" s="82"/>
      <c r="W276" s="83"/>
      <c r="X276" s="84" t="str">
        <f t="shared" si="87"/>
        <v xml:space="preserve"> </v>
      </c>
      <c r="Y276" s="85" t="str">
        <f t="shared" si="80"/>
        <v/>
      </c>
      <c r="AA276" s="86" t="str">
        <f t="shared" ca="1" si="81"/>
        <v/>
      </c>
      <c r="AB276" s="121"/>
      <c r="AC276" s="87" t="str">
        <f t="shared" si="93"/>
        <v/>
      </c>
      <c r="AD276" s="88" t="str">
        <f t="shared" si="88"/>
        <v/>
      </c>
      <c r="AE276" s="89" t="str">
        <f>IF(C276&lt;&gt;"",IF(VLOOKUP(C276,T_UO[#All],3,FALSE)="J",AF276+AG276,VLOOKUP(C276,T_UO[#All],4,FALSE)*G276),"")</f>
        <v/>
      </c>
      <c r="AF276" s="89" t="str">
        <f t="shared" si="82"/>
        <v/>
      </c>
      <c r="AG276" s="6"/>
      <c r="AH276" s="81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0"/>
      <c r="BD276" s="120"/>
      <c r="BE276" s="120"/>
      <c r="BF276" s="120"/>
      <c r="BG276" s="120"/>
      <c r="BH276" s="120"/>
      <c r="BI276" s="120"/>
      <c r="BJ276" s="120"/>
      <c r="BK276" s="120"/>
      <c r="BL276" s="120"/>
      <c r="BM276" s="120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J276" s="46"/>
      <c r="CK276" s="46"/>
      <c r="CL276" s="46"/>
      <c r="CN276" s="46">
        <f t="shared" ca="1" si="89"/>
        <v>0</v>
      </c>
      <c r="CO276" s="46">
        <f t="shared" si="83"/>
        <v>0</v>
      </c>
      <c r="CP276" s="46"/>
      <c r="CQ276" s="46">
        <f t="shared" si="84"/>
        <v>0</v>
      </c>
      <c r="CR276" s="46"/>
      <c r="CS276" s="46">
        <f>IF(C276&lt;&gt;"",IF(VLOOKUP(C276,T_UO[#All],3,FALSE)="PTS",IF(ISBLANK(G276),1,0),IF(ISBLANK(G276),0,1)),0)</f>
        <v>0</v>
      </c>
      <c r="CT276" s="46">
        <f t="shared" si="90"/>
        <v>0</v>
      </c>
      <c r="CU276" s="46"/>
      <c r="CV276" s="46"/>
      <c r="CW276" s="46"/>
      <c r="CX276" s="46"/>
      <c r="CY276" s="46"/>
      <c r="CZ276" s="46"/>
      <c r="DA276" s="46"/>
      <c r="DB276" s="46">
        <f t="shared" si="91"/>
        <v>0</v>
      </c>
      <c r="DC276" s="46">
        <f t="shared" ca="1" si="85"/>
        <v>0</v>
      </c>
      <c r="DD276" s="46"/>
      <c r="DE276" s="46">
        <f t="shared" si="92"/>
        <v>0</v>
      </c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>
        <f t="array" ref="DS276">IF(MAX(IF($AI276:$CH276&lt;&gt;0,$AI$7:$CH$7))&gt;$S276,1,0)</f>
        <v>0</v>
      </c>
    </row>
    <row r="277" spans="1:123" x14ac:dyDescent="0.25">
      <c r="A277" s="78">
        <v>270</v>
      </c>
      <c r="B277" s="79" t="str">
        <f t="shared" si="86"/>
        <v>K_LE MUT_2023_270</v>
      </c>
      <c r="C277" s="2"/>
      <c r="D277" s="3"/>
      <c r="E277" s="3"/>
      <c r="F277" s="4"/>
      <c r="G277" s="4"/>
      <c r="H277" s="4"/>
      <c r="I277" s="3"/>
      <c r="J277" s="1"/>
      <c r="K277" s="7"/>
      <c r="L277" s="90"/>
      <c r="M277" s="5"/>
      <c r="N277" s="91"/>
      <c r="O277" s="92"/>
      <c r="P277" s="5"/>
      <c r="Q277" s="5"/>
      <c r="R277" s="8"/>
      <c r="S277" s="5"/>
      <c r="T277" s="93"/>
      <c r="U277" s="80"/>
      <c r="V277" s="82"/>
      <c r="W277" s="83"/>
      <c r="X277" s="84" t="str">
        <f t="shared" si="87"/>
        <v xml:space="preserve"> </v>
      </c>
      <c r="Y277" s="85" t="str">
        <f t="shared" si="80"/>
        <v/>
      </c>
      <c r="AA277" s="86" t="str">
        <f t="shared" ca="1" si="81"/>
        <v/>
      </c>
      <c r="AB277" s="121"/>
      <c r="AC277" s="87" t="str">
        <f t="shared" si="93"/>
        <v/>
      </c>
      <c r="AD277" s="88" t="str">
        <f t="shared" si="88"/>
        <v/>
      </c>
      <c r="AE277" s="89" t="str">
        <f>IF(C277&lt;&gt;"",IF(VLOOKUP(C277,T_UO[#All],3,FALSE)="J",AF277+AG277,VLOOKUP(C277,T_UO[#All],4,FALSE)*G277),"")</f>
        <v/>
      </c>
      <c r="AF277" s="89" t="str">
        <f t="shared" si="82"/>
        <v/>
      </c>
      <c r="AG277" s="6"/>
      <c r="AH277" s="81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0"/>
      <c r="BD277" s="120"/>
      <c r="BE277" s="120"/>
      <c r="BF277" s="120"/>
      <c r="BG277" s="120"/>
      <c r="BH277" s="120"/>
      <c r="BI277" s="120"/>
      <c r="BJ277" s="120"/>
      <c r="BK277" s="120"/>
      <c r="BL277" s="120"/>
      <c r="BM277" s="120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J277" s="46"/>
      <c r="CK277" s="46"/>
      <c r="CL277" s="46"/>
      <c r="CN277" s="46">
        <f t="shared" ca="1" si="89"/>
        <v>0</v>
      </c>
      <c r="CO277" s="46">
        <f t="shared" si="83"/>
        <v>0</v>
      </c>
      <c r="CP277" s="46"/>
      <c r="CQ277" s="46">
        <f t="shared" si="84"/>
        <v>0</v>
      </c>
      <c r="CR277" s="46"/>
      <c r="CS277" s="46">
        <f>IF(C277&lt;&gt;"",IF(VLOOKUP(C277,T_UO[#All],3,FALSE)="PTS",IF(ISBLANK(G277),1,0),IF(ISBLANK(G277),0,1)),0)</f>
        <v>0</v>
      </c>
      <c r="CT277" s="46">
        <f t="shared" si="90"/>
        <v>0</v>
      </c>
      <c r="CU277" s="46"/>
      <c r="CV277" s="46"/>
      <c r="CW277" s="46"/>
      <c r="CX277" s="46"/>
      <c r="CY277" s="46"/>
      <c r="CZ277" s="46"/>
      <c r="DA277" s="46"/>
      <c r="DB277" s="46">
        <f t="shared" si="91"/>
        <v>0</v>
      </c>
      <c r="DC277" s="46">
        <f t="shared" ca="1" si="85"/>
        <v>0</v>
      </c>
      <c r="DD277" s="46"/>
      <c r="DE277" s="46">
        <f t="shared" si="92"/>
        <v>0</v>
      </c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>
        <f t="array" ref="DS277">IF(MAX(IF($AI277:$CH277&lt;&gt;0,$AI$7:$CH$7))&gt;$S277,1,0)</f>
        <v>0</v>
      </c>
    </row>
    <row r="278" spans="1:123" x14ac:dyDescent="0.25">
      <c r="A278" s="78">
        <v>271</v>
      </c>
      <c r="B278" s="79" t="str">
        <f t="shared" si="86"/>
        <v>K_LE MUT_2023_271</v>
      </c>
      <c r="C278" s="2"/>
      <c r="D278" s="3"/>
      <c r="E278" s="3"/>
      <c r="F278" s="4"/>
      <c r="G278" s="4"/>
      <c r="H278" s="4"/>
      <c r="I278" s="3"/>
      <c r="J278" s="1"/>
      <c r="K278" s="7"/>
      <c r="L278" s="90"/>
      <c r="M278" s="5"/>
      <c r="N278" s="91"/>
      <c r="O278" s="92"/>
      <c r="P278" s="5"/>
      <c r="Q278" s="5"/>
      <c r="R278" s="8"/>
      <c r="S278" s="5"/>
      <c r="T278" s="93"/>
      <c r="U278" s="80"/>
      <c r="V278" s="82"/>
      <c r="W278" s="83"/>
      <c r="X278" s="84" t="str">
        <f t="shared" si="87"/>
        <v xml:space="preserve"> </v>
      </c>
      <c r="Y278" s="85" t="str">
        <f t="shared" si="80"/>
        <v/>
      </c>
      <c r="AA278" s="86" t="str">
        <f t="shared" ca="1" si="81"/>
        <v/>
      </c>
      <c r="AB278" s="121"/>
      <c r="AC278" s="87" t="str">
        <f t="shared" si="93"/>
        <v/>
      </c>
      <c r="AD278" s="88" t="str">
        <f t="shared" si="88"/>
        <v/>
      </c>
      <c r="AE278" s="89" t="str">
        <f>IF(C278&lt;&gt;"",IF(VLOOKUP(C278,T_UO[#All],3,FALSE)="J",AF278+AG278,VLOOKUP(C278,T_UO[#All],4,FALSE)*G278),"")</f>
        <v/>
      </c>
      <c r="AF278" s="89" t="str">
        <f t="shared" si="82"/>
        <v/>
      </c>
      <c r="AG278" s="6"/>
      <c r="AH278" s="81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0"/>
      <c r="BD278" s="120"/>
      <c r="BE278" s="120"/>
      <c r="BF278" s="120"/>
      <c r="BG278" s="120"/>
      <c r="BH278" s="120"/>
      <c r="BI278" s="120"/>
      <c r="BJ278" s="120"/>
      <c r="BK278" s="120"/>
      <c r="BL278" s="120"/>
      <c r="BM278" s="120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J278" s="46"/>
      <c r="CK278" s="46"/>
      <c r="CL278" s="46"/>
      <c r="CN278" s="46">
        <f t="shared" ca="1" si="89"/>
        <v>0</v>
      </c>
      <c r="CO278" s="46">
        <f t="shared" si="83"/>
        <v>0</v>
      </c>
      <c r="CP278" s="46"/>
      <c r="CQ278" s="46">
        <f t="shared" si="84"/>
        <v>0</v>
      </c>
      <c r="CR278" s="46"/>
      <c r="CS278" s="46">
        <f>IF(C278&lt;&gt;"",IF(VLOOKUP(C278,T_UO[#All],3,FALSE)="PTS",IF(ISBLANK(G278),1,0),IF(ISBLANK(G278),0,1)),0)</f>
        <v>0</v>
      </c>
      <c r="CT278" s="46">
        <f t="shared" si="90"/>
        <v>0</v>
      </c>
      <c r="CU278" s="46"/>
      <c r="CV278" s="46"/>
      <c r="CW278" s="46"/>
      <c r="CX278" s="46"/>
      <c r="CY278" s="46"/>
      <c r="CZ278" s="46"/>
      <c r="DA278" s="46"/>
      <c r="DB278" s="46">
        <f t="shared" si="91"/>
        <v>0</v>
      </c>
      <c r="DC278" s="46">
        <f t="shared" ca="1" si="85"/>
        <v>0</v>
      </c>
      <c r="DD278" s="46"/>
      <c r="DE278" s="46">
        <f t="shared" si="92"/>
        <v>0</v>
      </c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>
        <f t="array" ref="DS278">IF(MAX(IF($AI278:$CH278&lt;&gt;0,$AI$7:$CH$7))&gt;$S278,1,0)</f>
        <v>0</v>
      </c>
    </row>
    <row r="279" spans="1:123" x14ac:dyDescent="0.25">
      <c r="A279" s="78">
        <v>272</v>
      </c>
      <c r="B279" s="79" t="str">
        <f t="shared" si="86"/>
        <v>K_LE MUT_2023_272</v>
      </c>
      <c r="C279" s="2"/>
      <c r="D279" s="3"/>
      <c r="E279" s="3"/>
      <c r="F279" s="4"/>
      <c r="G279" s="4"/>
      <c r="H279" s="4"/>
      <c r="I279" s="3"/>
      <c r="J279" s="1"/>
      <c r="K279" s="7"/>
      <c r="L279" s="90"/>
      <c r="M279" s="5"/>
      <c r="N279" s="91"/>
      <c r="O279" s="92"/>
      <c r="P279" s="5"/>
      <c r="Q279" s="5"/>
      <c r="R279" s="8"/>
      <c r="S279" s="5"/>
      <c r="T279" s="93"/>
      <c r="U279" s="80"/>
      <c r="V279" s="82"/>
      <c r="W279" s="83"/>
      <c r="X279" s="84" t="str">
        <f t="shared" si="87"/>
        <v xml:space="preserve"> </v>
      </c>
      <c r="Y279" s="85" t="str">
        <f t="shared" si="80"/>
        <v/>
      </c>
      <c r="AA279" s="86" t="str">
        <f t="shared" ca="1" si="81"/>
        <v/>
      </c>
      <c r="AB279" s="121"/>
      <c r="AC279" s="87" t="str">
        <f t="shared" si="93"/>
        <v/>
      </c>
      <c r="AD279" s="88" t="str">
        <f t="shared" si="88"/>
        <v/>
      </c>
      <c r="AE279" s="89" t="str">
        <f>IF(C279&lt;&gt;"",IF(VLOOKUP(C279,T_UO[#All],3,FALSE)="J",AF279+AG279,VLOOKUP(C279,T_UO[#All],4,FALSE)*G279),"")</f>
        <v/>
      </c>
      <c r="AF279" s="89" t="str">
        <f t="shared" si="82"/>
        <v/>
      </c>
      <c r="AG279" s="6"/>
      <c r="AH279" s="81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0"/>
      <c r="BD279" s="120"/>
      <c r="BE279" s="120"/>
      <c r="BF279" s="120"/>
      <c r="BG279" s="120"/>
      <c r="BH279" s="120"/>
      <c r="BI279" s="120"/>
      <c r="BJ279" s="120"/>
      <c r="BK279" s="120"/>
      <c r="BL279" s="120"/>
      <c r="BM279" s="120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J279" s="46"/>
      <c r="CK279" s="46"/>
      <c r="CL279" s="46"/>
      <c r="CN279" s="46">
        <f t="shared" ca="1" si="89"/>
        <v>0</v>
      </c>
      <c r="CO279" s="46">
        <f t="shared" si="83"/>
        <v>0</v>
      </c>
      <c r="CP279" s="46"/>
      <c r="CQ279" s="46">
        <f t="shared" si="84"/>
        <v>0</v>
      </c>
      <c r="CR279" s="46"/>
      <c r="CS279" s="46">
        <f>IF(C279&lt;&gt;"",IF(VLOOKUP(C279,T_UO[#All],3,FALSE)="PTS",IF(ISBLANK(G279),1,0),IF(ISBLANK(G279),0,1)),0)</f>
        <v>0</v>
      </c>
      <c r="CT279" s="46">
        <f t="shared" si="90"/>
        <v>0</v>
      </c>
      <c r="CU279" s="46"/>
      <c r="CV279" s="46"/>
      <c r="CW279" s="46"/>
      <c r="CX279" s="46"/>
      <c r="CY279" s="46"/>
      <c r="CZ279" s="46"/>
      <c r="DA279" s="46"/>
      <c r="DB279" s="46">
        <f t="shared" si="91"/>
        <v>0</v>
      </c>
      <c r="DC279" s="46">
        <f t="shared" ca="1" si="85"/>
        <v>0</v>
      </c>
      <c r="DD279" s="46"/>
      <c r="DE279" s="46">
        <f t="shared" si="92"/>
        <v>0</v>
      </c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>
        <f t="array" ref="DS279">IF(MAX(IF($AI279:$CH279&lt;&gt;0,$AI$7:$CH$7))&gt;$S279,1,0)</f>
        <v>0</v>
      </c>
    </row>
    <row r="280" spans="1:123" x14ac:dyDescent="0.25">
      <c r="A280" s="78">
        <v>273</v>
      </c>
      <c r="B280" s="79" t="str">
        <f t="shared" si="86"/>
        <v>K_LE MUT_2023_273</v>
      </c>
      <c r="C280" s="2"/>
      <c r="D280" s="3"/>
      <c r="E280" s="3"/>
      <c r="F280" s="4"/>
      <c r="G280" s="4"/>
      <c r="H280" s="4"/>
      <c r="I280" s="3"/>
      <c r="J280" s="1"/>
      <c r="K280" s="7"/>
      <c r="L280" s="90"/>
      <c r="M280" s="5"/>
      <c r="N280" s="91"/>
      <c r="O280" s="92"/>
      <c r="P280" s="5"/>
      <c r="Q280" s="5"/>
      <c r="R280" s="8"/>
      <c r="S280" s="5"/>
      <c r="T280" s="93"/>
      <c r="U280" s="80"/>
      <c r="V280" s="82"/>
      <c r="W280" s="83"/>
      <c r="X280" s="84" t="str">
        <f t="shared" si="87"/>
        <v xml:space="preserve"> </v>
      </c>
      <c r="Y280" s="85" t="str">
        <f t="shared" si="80"/>
        <v/>
      </c>
      <c r="AA280" s="86" t="str">
        <f t="shared" ca="1" si="81"/>
        <v/>
      </c>
      <c r="AB280" s="121"/>
      <c r="AC280" s="87" t="str">
        <f t="shared" si="93"/>
        <v/>
      </c>
      <c r="AD280" s="88" t="str">
        <f t="shared" si="88"/>
        <v/>
      </c>
      <c r="AE280" s="89" t="str">
        <f>IF(C280&lt;&gt;"",IF(VLOOKUP(C280,T_UO[#All],3,FALSE)="J",AF280+AG280,VLOOKUP(C280,T_UO[#All],4,FALSE)*G280),"")</f>
        <v/>
      </c>
      <c r="AF280" s="89" t="str">
        <f t="shared" si="82"/>
        <v/>
      </c>
      <c r="AG280" s="6"/>
      <c r="AH280" s="81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0"/>
      <c r="BD280" s="120"/>
      <c r="BE280" s="120"/>
      <c r="BF280" s="120"/>
      <c r="BG280" s="120"/>
      <c r="BH280" s="120"/>
      <c r="BI280" s="120"/>
      <c r="BJ280" s="120"/>
      <c r="BK280" s="120"/>
      <c r="BL280" s="120"/>
      <c r="BM280" s="120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J280" s="46"/>
      <c r="CK280" s="46"/>
      <c r="CL280" s="46"/>
      <c r="CN280" s="46">
        <f t="shared" ca="1" si="89"/>
        <v>0</v>
      </c>
      <c r="CO280" s="46">
        <f t="shared" si="83"/>
        <v>0</v>
      </c>
      <c r="CP280" s="46"/>
      <c r="CQ280" s="46">
        <f t="shared" si="84"/>
        <v>0</v>
      </c>
      <c r="CR280" s="46"/>
      <c r="CS280" s="46">
        <f>IF(C280&lt;&gt;"",IF(VLOOKUP(C280,T_UO[#All],3,FALSE)="PTS",IF(ISBLANK(G280),1,0),IF(ISBLANK(G280),0,1)),0)</f>
        <v>0</v>
      </c>
      <c r="CT280" s="46">
        <f t="shared" si="90"/>
        <v>0</v>
      </c>
      <c r="CU280" s="46"/>
      <c r="CV280" s="46"/>
      <c r="CW280" s="46"/>
      <c r="CX280" s="46"/>
      <c r="CY280" s="46"/>
      <c r="CZ280" s="46"/>
      <c r="DA280" s="46"/>
      <c r="DB280" s="46">
        <f t="shared" si="91"/>
        <v>0</v>
      </c>
      <c r="DC280" s="46">
        <f t="shared" ca="1" si="85"/>
        <v>0</v>
      </c>
      <c r="DD280" s="46"/>
      <c r="DE280" s="46">
        <f t="shared" si="92"/>
        <v>0</v>
      </c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>
        <f t="array" ref="DS280">IF(MAX(IF($AI280:$CH280&lt;&gt;0,$AI$7:$CH$7))&gt;$S280,1,0)</f>
        <v>0</v>
      </c>
    </row>
    <row r="281" spans="1:123" x14ac:dyDescent="0.25">
      <c r="A281" s="78">
        <v>274</v>
      </c>
      <c r="B281" s="79" t="str">
        <f t="shared" si="86"/>
        <v>K_LE MUT_2023_274</v>
      </c>
      <c r="C281" s="2"/>
      <c r="D281" s="3"/>
      <c r="E281" s="3"/>
      <c r="F281" s="4"/>
      <c r="G281" s="4"/>
      <c r="H281" s="4"/>
      <c r="I281" s="3"/>
      <c r="J281" s="1"/>
      <c r="K281" s="7"/>
      <c r="L281" s="90"/>
      <c r="M281" s="5"/>
      <c r="N281" s="91"/>
      <c r="O281" s="92"/>
      <c r="P281" s="5"/>
      <c r="Q281" s="5"/>
      <c r="R281" s="8"/>
      <c r="S281" s="5"/>
      <c r="T281" s="93"/>
      <c r="U281" s="80"/>
      <c r="V281" s="82"/>
      <c r="W281" s="83"/>
      <c r="X281" s="84" t="str">
        <f t="shared" si="87"/>
        <v xml:space="preserve"> </v>
      </c>
      <c r="Y281" s="85" t="str">
        <f t="shared" si="80"/>
        <v/>
      </c>
      <c r="AA281" s="86" t="str">
        <f t="shared" ca="1" si="81"/>
        <v/>
      </c>
      <c r="AB281" s="121"/>
      <c r="AC281" s="87" t="str">
        <f t="shared" si="93"/>
        <v/>
      </c>
      <c r="AD281" s="88" t="str">
        <f t="shared" si="88"/>
        <v/>
      </c>
      <c r="AE281" s="89" t="str">
        <f>IF(C281&lt;&gt;"",IF(VLOOKUP(C281,T_UO[#All],3,FALSE)="J",AF281+AG281,VLOOKUP(C281,T_UO[#All],4,FALSE)*G281),"")</f>
        <v/>
      </c>
      <c r="AF281" s="89" t="str">
        <f t="shared" si="82"/>
        <v/>
      </c>
      <c r="AG281" s="6"/>
      <c r="AH281" s="81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0"/>
      <c r="BD281" s="120"/>
      <c r="BE281" s="120"/>
      <c r="BF281" s="120"/>
      <c r="BG281" s="120"/>
      <c r="BH281" s="120"/>
      <c r="BI281" s="120"/>
      <c r="BJ281" s="120"/>
      <c r="BK281" s="120"/>
      <c r="BL281" s="120"/>
      <c r="BM281" s="120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J281" s="46"/>
      <c r="CK281" s="46"/>
      <c r="CL281" s="46"/>
      <c r="CN281" s="46">
        <f t="shared" ca="1" si="89"/>
        <v>0</v>
      </c>
      <c r="CO281" s="46">
        <f t="shared" si="83"/>
        <v>0</v>
      </c>
      <c r="CP281" s="46"/>
      <c r="CQ281" s="46">
        <f t="shared" si="84"/>
        <v>0</v>
      </c>
      <c r="CR281" s="46"/>
      <c r="CS281" s="46">
        <f>IF(C281&lt;&gt;"",IF(VLOOKUP(C281,T_UO[#All],3,FALSE)="PTS",IF(ISBLANK(G281),1,0),IF(ISBLANK(G281),0,1)),0)</f>
        <v>0</v>
      </c>
      <c r="CT281" s="46">
        <f t="shared" si="90"/>
        <v>0</v>
      </c>
      <c r="CU281" s="46"/>
      <c r="CV281" s="46"/>
      <c r="CW281" s="46"/>
      <c r="CX281" s="46"/>
      <c r="CY281" s="46"/>
      <c r="CZ281" s="46"/>
      <c r="DA281" s="46"/>
      <c r="DB281" s="46">
        <f t="shared" si="91"/>
        <v>0</v>
      </c>
      <c r="DC281" s="46">
        <f t="shared" ca="1" si="85"/>
        <v>0</v>
      </c>
      <c r="DD281" s="46"/>
      <c r="DE281" s="46">
        <f t="shared" si="92"/>
        <v>0</v>
      </c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>
        <f t="array" ref="DS281">IF(MAX(IF($AI281:$CH281&lt;&gt;0,$AI$7:$CH$7))&gt;$S281,1,0)</f>
        <v>0</v>
      </c>
    </row>
    <row r="282" spans="1:123" x14ac:dyDescent="0.25">
      <c r="A282" s="78">
        <v>275</v>
      </c>
      <c r="B282" s="79" t="str">
        <f t="shared" si="86"/>
        <v>K_LE MUT_2023_275</v>
      </c>
      <c r="C282" s="2"/>
      <c r="D282" s="3"/>
      <c r="E282" s="3"/>
      <c r="F282" s="4"/>
      <c r="G282" s="4"/>
      <c r="H282" s="4"/>
      <c r="I282" s="3"/>
      <c r="J282" s="1"/>
      <c r="K282" s="7"/>
      <c r="L282" s="90"/>
      <c r="M282" s="5"/>
      <c r="N282" s="91"/>
      <c r="O282" s="92"/>
      <c r="P282" s="5"/>
      <c r="Q282" s="5"/>
      <c r="R282" s="8"/>
      <c r="S282" s="5"/>
      <c r="T282" s="93"/>
      <c r="U282" s="80"/>
      <c r="V282" s="82"/>
      <c r="W282" s="83"/>
      <c r="X282" s="84" t="str">
        <f t="shared" si="87"/>
        <v xml:space="preserve"> </v>
      </c>
      <c r="Y282" s="85" t="str">
        <f t="shared" si="80"/>
        <v/>
      </c>
      <c r="AA282" s="86" t="str">
        <f t="shared" ca="1" si="81"/>
        <v/>
      </c>
      <c r="AB282" s="121"/>
      <c r="AC282" s="87" t="str">
        <f t="shared" si="93"/>
        <v/>
      </c>
      <c r="AD282" s="88" t="str">
        <f t="shared" si="88"/>
        <v/>
      </c>
      <c r="AE282" s="89" t="str">
        <f>IF(C282&lt;&gt;"",IF(VLOOKUP(C282,T_UO[#All],3,FALSE)="J",AF282+AG282,VLOOKUP(C282,T_UO[#All],4,FALSE)*G282),"")</f>
        <v/>
      </c>
      <c r="AF282" s="89" t="str">
        <f t="shared" si="82"/>
        <v/>
      </c>
      <c r="AG282" s="6"/>
      <c r="AH282" s="81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0"/>
      <c r="BD282" s="120"/>
      <c r="BE282" s="120"/>
      <c r="BF282" s="120"/>
      <c r="BG282" s="120"/>
      <c r="BH282" s="120"/>
      <c r="BI282" s="120"/>
      <c r="BJ282" s="120"/>
      <c r="BK282" s="120"/>
      <c r="BL282" s="120"/>
      <c r="BM282" s="120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J282" s="46"/>
      <c r="CK282" s="46"/>
      <c r="CL282" s="46"/>
      <c r="CN282" s="46">
        <f t="shared" ca="1" si="89"/>
        <v>0</v>
      </c>
      <c r="CO282" s="46">
        <f t="shared" si="83"/>
        <v>0</v>
      </c>
      <c r="CP282" s="46"/>
      <c r="CQ282" s="46">
        <f t="shared" si="84"/>
        <v>0</v>
      </c>
      <c r="CR282" s="46"/>
      <c r="CS282" s="46">
        <f>IF(C282&lt;&gt;"",IF(VLOOKUP(C282,T_UO[#All],3,FALSE)="PTS",IF(ISBLANK(G282),1,0),IF(ISBLANK(G282),0,1)),0)</f>
        <v>0</v>
      </c>
      <c r="CT282" s="46">
        <f t="shared" si="90"/>
        <v>0</v>
      </c>
      <c r="CU282" s="46"/>
      <c r="CV282" s="46"/>
      <c r="CW282" s="46"/>
      <c r="CX282" s="46"/>
      <c r="CY282" s="46"/>
      <c r="CZ282" s="46"/>
      <c r="DA282" s="46"/>
      <c r="DB282" s="46">
        <f t="shared" si="91"/>
        <v>0</v>
      </c>
      <c r="DC282" s="46">
        <f t="shared" ca="1" si="85"/>
        <v>0</v>
      </c>
      <c r="DD282" s="46"/>
      <c r="DE282" s="46">
        <f t="shared" si="92"/>
        <v>0</v>
      </c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>
        <f t="array" ref="DS282">IF(MAX(IF($AI282:$CH282&lt;&gt;0,$AI$7:$CH$7))&gt;$S282,1,0)</f>
        <v>0</v>
      </c>
    </row>
    <row r="283" spans="1:123" x14ac:dyDescent="0.25">
      <c r="A283" s="78">
        <v>276</v>
      </c>
      <c r="B283" s="79" t="str">
        <f t="shared" si="86"/>
        <v>K_LE MUT_2023_276</v>
      </c>
      <c r="C283" s="2"/>
      <c r="D283" s="3"/>
      <c r="E283" s="3"/>
      <c r="F283" s="4"/>
      <c r="G283" s="4"/>
      <c r="H283" s="4"/>
      <c r="I283" s="3"/>
      <c r="J283" s="1"/>
      <c r="K283" s="7"/>
      <c r="L283" s="90"/>
      <c r="M283" s="5"/>
      <c r="N283" s="91"/>
      <c r="O283" s="92"/>
      <c r="P283" s="5"/>
      <c r="Q283" s="5"/>
      <c r="R283" s="8"/>
      <c r="S283" s="5"/>
      <c r="T283" s="93"/>
      <c r="U283" s="80"/>
      <c r="V283" s="82"/>
      <c r="W283" s="83"/>
      <c r="X283" s="84" t="str">
        <f t="shared" si="87"/>
        <v xml:space="preserve"> </v>
      </c>
      <c r="Y283" s="85" t="str">
        <f t="shared" si="80"/>
        <v/>
      </c>
      <c r="AA283" s="86" t="str">
        <f t="shared" ca="1" si="81"/>
        <v/>
      </c>
      <c r="AB283" s="121"/>
      <c r="AC283" s="87" t="str">
        <f t="shared" si="93"/>
        <v/>
      </c>
      <c r="AD283" s="88" t="str">
        <f t="shared" si="88"/>
        <v/>
      </c>
      <c r="AE283" s="89" t="str">
        <f>IF(C283&lt;&gt;"",IF(VLOOKUP(C283,T_UO[#All],3,FALSE)="J",AF283+AG283,VLOOKUP(C283,T_UO[#All],4,FALSE)*G283),"")</f>
        <v/>
      </c>
      <c r="AF283" s="89" t="str">
        <f t="shared" si="82"/>
        <v/>
      </c>
      <c r="AG283" s="6"/>
      <c r="AH283" s="81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0"/>
      <c r="BD283" s="120"/>
      <c r="BE283" s="120"/>
      <c r="BF283" s="120"/>
      <c r="BG283" s="120"/>
      <c r="BH283" s="120"/>
      <c r="BI283" s="120"/>
      <c r="BJ283" s="120"/>
      <c r="BK283" s="120"/>
      <c r="BL283" s="120"/>
      <c r="BM283" s="120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J283" s="46"/>
      <c r="CK283" s="46"/>
      <c r="CL283" s="46"/>
      <c r="CN283" s="46">
        <f t="shared" ca="1" si="89"/>
        <v>0</v>
      </c>
      <c r="CO283" s="46">
        <f t="shared" si="83"/>
        <v>0</v>
      </c>
      <c r="CP283" s="46"/>
      <c r="CQ283" s="46">
        <f t="shared" si="84"/>
        <v>0</v>
      </c>
      <c r="CR283" s="46"/>
      <c r="CS283" s="46">
        <f>IF(C283&lt;&gt;"",IF(VLOOKUP(C283,T_UO[#All],3,FALSE)="PTS",IF(ISBLANK(G283),1,0),IF(ISBLANK(G283),0,1)),0)</f>
        <v>0</v>
      </c>
      <c r="CT283" s="46">
        <f t="shared" si="90"/>
        <v>0</v>
      </c>
      <c r="CU283" s="46"/>
      <c r="CV283" s="46"/>
      <c r="CW283" s="46"/>
      <c r="CX283" s="46"/>
      <c r="CY283" s="46"/>
      <c r="CZ283" s="46"/>
      <c r="DA283" s="46"/>
      <c r="DB283" s="46">
        <f t="shared" si="91"/>
        <v>0</v>
      </c>
      <c r="DC283" s="46">
        <f t="shared" ca="1" si="85"/>
        <v>0</v>
      </c>
      <c r="DD283" s="46"/>
      <c r="DE283" s="46">
        <f t="shared" si="92"/>
        <v>0</v>
      </c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>
        <f t="array" ref="DS283">IF(MAX(IF($AI283:$CH283&lt;&gt;0,$AI$7:$CH$7))&gt;$S283,1,0)</f>
        <v>0</v>
      </c>
    </row>
    <row r="284" spans="1:123" x14ac:dyDescent="0.25">
      <c r="A284" s="78">
        <v>277</v>
      </c>
      <c r="B284" s="79" t="str">
        <f t="shared" si="86"/>
        <v>K_LE MUT_2023_277</v>
      </c>
      <c r="C284" s="2"/>
      <c r="D284" s="3"/>
      <c r="E284" s="3"/>
      <c r="F284" s="4"/>
      <c r="G284" s="4"/>
      <c r="H284" s="4"/>
      <c r="I284" s="3"/>
      <c r="J284" s="1"/>
      <c r="K284" s="7"/>
      <c r="L284" s="90"/>
      <c r="M284" s="5"/>
      <c r="N284" s="91"/>
      <c r="O284" s="92"/>
      <c r="P284" s="5"/>
      <c r="Q284" s="5"/>
      <c r="R284" s="8"/>
      <c r="S284" s="5"/>
      <c r="T284" s="93"/>
      <c r="U284" s="80"/>
      <c r="V284" s="82"/>
      <c r="W284" s="83"/>
      <c r="X284" s="84" t="str">
        <f t="shared" si="87"/>
        <v xml:space="preserve"> </v>
      </c>
      <c r="Y284" s="85" t="str">
        <f t="shared" si="80"/>
        <v/>
      </c>
      <c r="AA284" s="86" t="str">
        <f t="shared" ca="1" si="81"/>
        <v/>
      </c>
      <c r="AB284" s="121"/>
      <c r="AC284" s="87" t="str">
        <f t="shared" si="93"/>
        <v/>
      </c>
      <c r="AD284" s="88" t="str">
        <f t="shared" si="88"/>
        <v/>
      </c>
      <c r="AE284" s="89" t="str">
        <f>IF(C284&lt;&gt;"",IF(VLOOKUP(C284,T_UO[#All],3,FALSE)="J",AF284+AG284,VLOOKUP(C284,T_UO[#All],4,FALSE)*G284),"")</f>
        <v/>
      </c>
      <c r="AF284" s="89" t="str">
        <f t="shared" si="82"/>
        <v/>
      </c>
      <c r="AG284" s="6"/>
      <c r="AH284" s="81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0"/>
      <c r="BD284" s="120"/>
      <c r="BE284" s="120"/>
      <c r="BF284" s="120"/>
      <c r="BG284" s="120"/>
      <c r="BH284" s="120"/>
      <c r="BI284" s="120"/>
      <c r="BJ284" s="120"/>
      <c r="BK284" s="120"/>
      <c r="BL284" s="120"/>
      <c r="BM284" s="120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J284" s="46"/>
      <c r="CK284" s="46"/>
      <c r="CL284" s="46"/>
      <c r="CN284" s="46">
        <f t="shared" ca="1" si="89"/>
        <v>0</v>
      </c>
      <c r="CO284" s="46">
        <f t="shared" si="83"/>
        <v>0</v>
      </c>
      <c r="CP284" s="46"/>
      <c r="CQ284" s="46">
        <f t="shared" si="84"/>
        <v>0</v>
      </c>
      <c r="CR284" s="46"/>
      <c r="CS284" s="46">
        <f>IF(C284&lt;&gt;"",IF(VLOOKUP(C284,T_UO[#All],3,FALSE)="PTS",IF(ISBLANK(G284),1,0),IF(ISBLANK(G284),0,1)),0)</f>
        <v>0</v>
      </c>
      <c r="CT284" s="46">
        <f t="shared" si="90"/>
        <v>0</v>
      </c>
      <c r="CU284" s="46"/>
      <c r="CV284" s="46"/>
      <c r="CW284" s="46"/>
      <c r="CX284" s="46"/>
      <c r="CY284" s="46"/>
      <c r="CZ284" s="46"/>
      <c r="DA284" s="46"/>
      <c r="DB284" s="46">
        <f t="shared" si="91"/>
        <v>0</v>
      </c>
      <c r="DC284" s="46">
        <f t="shared" ca="1" si="85"/>
        <v>0</v>
      </c>
      <c r="DD284" s="46"/>
      <c r="DE284" s="46">
        <f t="shared" si="92"/>
        <v>0</v>
      </c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>
        <f t="array" ref="DS284">IF(MAX(IF($AI284:$CH284&lt;&gt;0,$AI$7:$CH$7))&gt;$S284,1,0)</f>
        <v>0</v>
      </c>
    </row>
    <row r="285" spans="1:123" x14ac:dyDescent="0.25">
      <c r="A285" s="78">
        <v>278</v>
      </c>
      <c r="B285" s="79" t="str">
        <f t="shared" si="86"/>
        <v>K_LE MUT_2023_278</v>
      </c>
      <c r="C285" s="2"/>
      <c r="D285" s="3"/>
      <c r="E285" s="3"/>
      <c r="F285" s="4"/>
      <c r="G285" s="4"/>
      <c r="H285" s="4"/>
      <c r="I285" s="3"/>
      <c r="J285" s="1"/>
      <c r="K285" s="7"/>
      <c r="L285" s="90"/>
      <c r="M285" s="5"/>
      <c r="N285" s="91"/>
      <c r="O285" s="92"/>
      <c r="P285" s="5"/>
      <c r="Q285" s="5"/>
      <c r="R285" s="8"/>
      <c r="S285" s="5"/>
      <c r="T285" s="93"/>
      <c r="U285" s="80"/>
      <c r="V285" s="82"/>
      <c r="W285" s="83"/>
      <c r="X285" s="84" t="str">
        <f t="shared" si="87"/>
        <v xml:space="preserve"> </v>
      </c>
      <c r="Y285" s="85" t="str">
        <f t="shared" si="80"/>
        <v/>
      </c>
      <c r="AA285" s="86" t="str">
        <f t="shared" ca="1" si="81"/>
        <v/>
      </c>
      <c r="AB285" s="121"/>
      <c r="AC285" s="87" t="str">
        <f t="shared" si="93"/>
        <v/>
      </c>
      <c r="AD285" s="88" t="str">
        <f t="shared" si="88"/>
        <v/>
      </c>
      <c r="AE285" s="89" t="str">
        <f>IF(C285&lt;&gt;"",IF(VLOOKUP(C285,T_UO[#All],3,FALSE)="J",AF285+AG285,VLOOKUP(C285,T_UO[#All],4,FALSE)*G285),"")</f>
        <v/>
      </c>
      <c r="AF285" s="89" t="str">
        <f t="shared" si="82"/>
        <v/>
      </c>
      <c r="AG285" s="6"/>
      <c r="AH285" s="81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0"/>
      <c r="BD285" s="120"/>
      <c r="BE285" s="120"/>
      <c r="BF285" s="120"/>
      <c r="BG285" s="120"/>
      <c r="BH285" s="120"/>
      <c r="BI285" s="120"/>
      <c r="BJ285" s="120"/>
      <c r="BK285" s="120"/>
      <c r="BL285" s="120"/>
      <c r="BM285" s="120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J285" s="46"/>
      <c r="CK285" s="46"/>
      <c r="CL285" s="46"/>
      <c r="CN285" s="46">
        <f t="shared" ca="1" si="89"/>
        <v>0</v>
      </c>
      <c r="CO285" s="46">
        <f t="shared" si="83"/>
        <v>0</v>
      </c>
      <c r="CP285" s="46"/>
      <c r="CQ285" s="46">
        <f t="shared" si="84"/>
        <v>0</v>
      </c>
      <c r="CR285" s="46"/>
      <c r="CS285" s="46">
        <f>IF(C285&lt;&gt;"",IF(VLOOKUP(C285,T_UO[#All],3,FALSE)="PTS",IF(ISBLANK(G285),1,0),IF(ISBLANK(G285),0,1)),0)</f>
        <v>0</v>
      </c>
      <c r="CT285" s="46">
        <f t="shared" si="90"/>
        <v>0</v>
      </c>
      <c r="CU285" s="46"/>
      <c r="CV285" s="46"/>
      <c r="CW285" s="46"/>
      <c r="CX285" s="46"/>
      <c r="CY285" s="46"/>
      <c r="CZ285" s="46"/>
      <c r="DA285" s="46"/>
      <c r="DB285" s="46">
        <f t="shared" si="91"/>
        <v>0</v>
      </c>
      <c r="DC285" s="46">
        <f t="shared" ca="1" si="85"/>
        <v>0</v>
      </c>
      <c r="DD285" s="46"/>
      <c r="DE285" s="46">
        <f t="shared" si="92"/>
        <v>0</v>
      </c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>
        <f t="array" ref="DS285">IF(MAX(IF($AI285:$CH285&lt;&gt;0,$AI$7:$CH$7))&gt;$S285,1,0)</f>
        <v>0</v>
      </c>
    </row>
    <row r="286" spans="1:123" x14ac:dyDescent="0.25">
      <c r="A286" s="78">
        <v>279</v>
      </c>
      <c r="B286" s="79" t="str">
        <f t="shared" si="86"/>
        <v>K_LE MUT_2023_279</v>
      </c>
      <c r="C286" s="2"/>
      <c r="D286" s="3"/>
      <c r="E286" s="3"/>
      <c r="F286" s="4"/>
      <c r="G286" s="4"/>
      <c r="H286" s="4"/>
      <c r="I286" s="3"/>
      <c r="J286" s="1"/>
      <c r="K286" s="7"/>
      <c r="L286" s="90"/>
      <c r="M286" s="5"/>
      <c r="N286" s="91"/>
      <c r="O286" s="92"/>
      <c r="P286" s="5"/>
      <c r="Q286" s="5"/>
      <c r="R286" s="8"/>
      <c r="S286" s="5"/>
      <c r="T286" s="93"/>
      <c r="U286" s="80"/>
      <c r="V286" s="82"/>
      <c r="W286" s="83"/>
      <c r="X286" s="84" t="str">
        <f t="shared" si="87"/>
        <v xml:space="preserve"> </v>
      </c>
      <c r="Y286" s="85" t="str">
        <f t="shared" si="80"/>
        <v/>
      </c>
      <c r="AA286" s="86" t="str">
        <f t="shared" ca="1" si="81"/>
        <v/>
      </c>
      <c r="AB286" s="121"/>
      <c r="AC286" s="87" t="str">
        <f t="shared" si="93"/>
        <v/>
      </c>
      <c r="AD286" s="88" t="str">
        <f t="shared" si="88"/>
        <v/>
      </c>
      <c r="AE286" s="89" t="str">
        <f>IF(C286&lt;&gt;"",IF(VLOOKUP(C286,T_UO[#All],3,FALSE)="J",AF286+AG286,VLOOKUP(C286,T_UO[#All],4,FALSE)*G286),"")</f>
        <v/>
      </c>
      <c r="AF286" s="89" t="str">
        <f t="shared" si="82"/>
        <v/>
      </c>
      <c r="AG286" s="6"/>
      <c r="AH286" s="81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0"/>
      <c r="BD286" s="120"/>
      <c r="BE286" s="120"/>
      <c r="BF286" s="120"/>
      <c r="BG286" s="120"/>
      <c r="BH286" s="120"/>
      <c r="BI286" s="120"/>
      <c r="BJ286" s="120"/>
      <c r="BK286" s="120"/>
      <c r="BL286" s="120"/>
      <c r="BM286" s="120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J286" s="46"/>
      <c r="CK286" s="46"/>
      <c r="CL286" s="46"/>
      <c r="CN286" s="46">
        <f t="shared" ca="1" si="89"/>
        <v>0</v>
      </c>
      <c r="CO286" s="46">
        <f t="shared" si="83"/>
        <v>0</v>
      </c>
      <c r="CP286" s="46"/>
      <c r="CQ286" s="46">
        <f t="shared" si="84"/>
        <v>0</v>
      </c>
      <c r="CR286" s="46"/>
      <c r="CS286" s="46">
        <f>IF(C286&lt;&gt;"",IF(VLOOKUP(C286,T_UO[#All],3,FALSE)="PTS",IF(ISBLANK(G286),1,0),IF(ISBLANK(G286),0,1)),0)</f>
        <v>0</v>
      </c>
      <c r="CT286" s="46">
        <f t="shared" si="90"/>
        <v>0</v>
      </c>
      <c r="CU286" s="46"/>
      <c r="CV286" s="46"/>
      <c r="CW286" s="46"/>
      <c r="CX286" s="46"/>
      <c r="CY286" s="46"/>
      <c r="CZ286" s="46"/>
      <c r="DA286" s="46"/>
      <c r="DB286" s="46">
        <f t="shared" si="91"/>
        <v>0</v>
      </c>
      <c r="DC286" s="46">
        <f t="shared" ca="1" si="85"/>
        <v>0</v>
      </c>
      <c r="DD286" s="46"/>
      <c r="DE286" s="46">
        <f t="shared" si="92"/>
        <v>0</v>
      </c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>
        <f t="array" ref="DS286">IF(MAX(IF($AI286:$CH286&lt;&gt;0,$AI$7:$CH$7))&gt;$S286,1,0)</f>
        <v>0</v>
      </c>
    </row>
    <row r="287" spans="1:123" x14ac:dyDescent="0.25">
      <c r="A287" s="78">
        <v>280</v>
      </c>
      <c r="B287" s="79" t="str">
        <f t="shared" si="86"/>
        <v>K_LE MUT_2023_280</v>
      </c>
      <c r="C287" s="2"/>
      <c r="D287" s="3"/>
      <c r="E287" s="3"/>
      <c r="F287" s="4"/>
      <c r="G287" s="4"/>
      <c r="H287" s="4"/>
      <c r="I287" s="3"/>
      <c r="J287" s="1"/>
      <c r="K287" s="7"/>
      <c r="L287" s="90"/>
      <c r="M287" s="5"/>
      <c r="N287" s="91"/>
      <c r="O287" s="92"/>
      <c r="P287" s="5"/>
      <c r="Q287" s="5"/>
      <c r="R287" s="8"/>
      <c r="S287" s="5"/>
      <c r="T287" s="93"/>
      <c r="U287" s="80"/>
      <c r="V287" s="82"/>
      <c r="W287" s="83"/>
      <c r="X287" s="84" t="str">
        <f t="shared" si="87"/>
        <v xml:space="preserve"> </v>
      </c>
      <c r="Y287" s="85" t="str">
        <f t="shared" si="80"/>
        <v/>
      </c>
      <c r="AA287" s="86" t="str">
        <f t="shared" ca="1" si="81"/>
        <v/>
      </c>
      <c r="AB287" s="121"/>
      <c r="AC287" s="87" t="str">
        <f t="shared" si="93"/>
        <v/>
      </c>
      <c r="AD287" s="88" t="str">
        <f t="shared" si="88"/>
        <v/>
      </c>
      <c r="AE287" s="89" t="str">
        <f>IF(C287&lt;&gt;"",IF(VLOOKUP(C287,T_UO[#All],3,FALSE)="J",AF287+AG287,VLOOKUP(C287,T_UO[#All],4,FALSE)*G287),"")</f>
        <v/>
      </c>
      <c r="AF287" s="89" t="str">
        <f t="shared" si="82"/>
        <v/>
      </c>
      <c r="AG287" s="6"/>
      <c r="AH287" s="81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0"/>
      <c r="BD287" s="120"/>
      <c r="BE287" s="120"/>
      <c r="BF287" s="120"/>
      <c r="BG287" s="120"/>
      <c r="BH287" s="120"/>
      <c r="BI287" s="120"/>
      <c r="BJ287" s="120"/>
      <c r="BK287" s="120"/>
      <c r="BL287" s="120"/>
      <c r="BM287" s="120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J287" s="46"/>
      <c r="CK287" s="46"/>
      <c r="CL287" s="46"/>
      <c r="CN287" s="46">
        <f t="shared" ca="1" si="89"/>
        <v>0</v>
      </c>
      <c r="CO287" s="46">
        <f t="shared" si="83"/>
        <v>0</v>
      </c>
      <c r="CP287" s="46"/>
      <c r="CQ287" s="46">
        <f t="shared" si="84"/>
        <v>0</v>
      </c>
      <c r="CR287" s="46"/>
      <c r="CS287" s="46">
        <f>IF(C287&lt;&gt;"",IF(VLOOKUP(C287,T_UO[#All],3,FALSE)="PTS",IF(ISBLANK(G287),1,0),IF(ISBLANK(G287),0,1)),0)</f>
        <v>0</v>
      </c>
      <c r="CT287" s="46">
        <f t="shared" si="90"/>
        <v>0</v>
      </c>
      <c r="CU287" s="46"/>
      <c r="CV287" s="46"/>
      <c r="CW287" s="46"/>
      <c r="CX287" s="46"/>
      <c r="CY287" s="46"/>
      <c r="CZ287" s="46"/>
      <c r="DA287" s="46"/>
      <c r="DB287" s="46">
        <f t="shared" si="91"/>
        <v>0</v>
      </c>
      <c r="DC287" s="46">
        <f t="shared" ca="1" si="85"/>
        <v>0</v>
      </c>
      <c r="DD287" s="46"/>
      <c r="DE287" s="46">
        <f t="shared" si="92"/>
        <v>0</v>
      </c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>
        <f t="array" ref="DS287">IF(MAX(IF($AI287:$CH287&lt;&gt;0,$AI$7:$CH$7))&gt;$S287,1,0)</f>
        <v>0</v>
      </c>
    </row>
    <row r="288" spans="1:123" x14ac:dyDescent="0.25">
      <c r="A288" s="78">
        <v>281</v>
      </c>
      <c r="B288" s="79" t="str">
        <f t="shared" si="86"/>
        <v>K_LE MUT_2023_281</v>
      </c>
      <c r="C288" s="2"/>
      <c r="D288" s="3"/>
      <c r="E288" s="3"/>
      <c r="F288" s="4"/>
      <c r="G288" s="4"/>
      <c r="H288" s="4"/>
      <c r="I288" s="3"/>
      <c r="J288" s="1"/>
      <c r="K288" s="7"/>
      <c r="L288" s="90"/>
      <c r="M288" s="5"/>
      <c r="N288" s="91"/>
      <c r="O288" s="92"/>
      <c r="P288" s="5"/>
      <c r="Q288" s="5"/>
      <c r="R288" s="8"/>
      <c r="S288" s="5"/>
      <c r="T288" s="93"/>
      <c r="U288" s="80"/>
      <c r="V288" s="82"/>
      <c r="W288" s="83"/>
      <c r="X288" s="84" t="str">
        <f t="shared" si="87"/>
        <v xml:space="preserve"> </v>
      </c>
      <c r="Y288" s="85" t="str">
        <f t="shared" si="80"/>
        <v/>
      </c>
      <c r="AA288" s="86" t="str">
        <f t="shared" ca="1" si="81"/>
        <v/>
      </c>
      <c r="AB288" s="121"/>
      <c r="AC288" s="87" t="str">
        <f t="shared" si="93"/>
        <v/>
      </c>
      <c r="AD288" s="88" t="str">
        <f t="shared" si="88"/>
        <v/>
      </c>
      <c r="AE288" s="89" t="str">
        <f>IF(C288&lt;&gt;"",IF(VLOOKUP(C288,T_UO[#All],3,FALSE)="J",AF288+AG288,VLOOKUP(C288,T_UO[#All],4,FALSE)*G288),"")</f>
        <v/>
      </c>
      <c r="AF288" s="89" t="str">
        <f t="shared" si="82"/>
        <v/>
      </c>
      <c r="AG288" s="6"/>
      <c r="AH288" s="81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0"/>
      <c r="BD288" s="120"/>
      <c r="BE288" s="120"/>
      <c r="BF288" s="120"/>
      <c r="BG288" s="120"/>
      <c r="BH288" s="120"/>
      <c r="BI288" s="120"/>
      <c r="BJ288" s="120"/>
      <c r="BK288" s="120"/>
      <c r="BL288" s="120"/>
      <c r="BM288" s="120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J288" s="46"/>
      <c r="CK288" s="46"/>
      <c r="CL288" s="46"/>
      <c r="CN288" s="46">
        <f t="shared" ca="1" si="89"/>
        <v>0</v>
      </c>
      <c r="CO288" s="46">
        <f t="shared" si="83"/>
        <v>0</v>
      </c>
      <c r="CP288" s="46"/>
      <c r="CQ288" s="46">
        <f t="shared" si="84"/>
        <v>0</v>
      </c>
      <c r="CR288" s="46"/>
      <c r="CS288" s="46">
        <f>IF(C288&lt;&gt;"",IF(VLOOKUP(C288,T_UO[#All],3,FALSE)="PTS",IF(ISBLANK(G288),1,0),IF(ISBLANK(G288),0,1)),0)</f>
        <v>0</v>
      </c>
      <c r="CT288" s="46">
        <f t="shared" si="90"/>
        <v>0</v>
      </c>
      <c r="CU288" s="46"/>
      <c r="CV288" s="46"/>
      <c r="CW288" s="46"/>
      <c r="CX288" s="46"/>
      <c r="CY288" s="46"/>
      <c r="CZ288" s="46"/>
      <c r="DA288" s="46"/>
      <c r="DB288" s="46">
        <f t="shared" si="91"/>
        <v>0</v>
      </c>
      <c r="DC288" s="46">
        <f t="shared" ca="1" si="85"/>
        <v>0</v>
      </c>
      <c r="DD288" s="46"/>
      <c r="DE288" s="46">
        <f t="shared" si="92"/>
        <v>0</v>
      </c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>
        <f t="array" ref="DS288">IF(MAX(IF($AI288:$CH288&lt;&gt;0,$AI$7:$CH$7))&gt;$S288,1,0)</f>
        <v>0</v>
      </c>
    </row>
    <row r="289" spans="1:123" x14ac:dyDescent="0.25">
      <c r="A289" s="78">
        <v>282</v>
      </c>
      <c r="B289" s="79" t="str">
        <f t="shared" si="86"/>
        <v>K_LE MUT_2023_282</v>
      </c>
      <c r="C289" s="2"/>
      <c r="D289" s="3"/>
      <c r="E289" s="3"/>
      <c r="F289" s="4"/>
      <c r="G289" s="4"/>
      <c r="H289" s="4"/>
      <c r="I289" s="3"/>
      <c r="J289" s="1"/>
      <c r="K289" s="7"/>
      <c r="L289" s="90"/>
      <c r="M289" s="5"/>
      <c r="N289" s="91"/>
      <c r="O289" s="92"/>
      <c r="P289" s="5"/>
      <c r="Q289" s="5"/>
      <c r="R289" s="8"/>
      <c r="S289" s="5"/>
      <c r="T289" s="93"/>
      <c r="U289" s="80"/>
      <c r="V289" s="82"/>
      <c r="W289" s="83"/>
      <c r="X289" s="84" t="str">
        <f t="shared" si="87"/>
        <v xml:space="preserve"> </v>
      </c>
      <c r="Y289" s="85" t="str">
        <f t="shared" si="80"/>
        <v/>
      </c>
      <c r="AA289" s="86" t="str">
        <f t="shared" ca="1" si="81"/>
        <v/>
      </c>
      <c r="AB289" s="121"/>
      <c r="AC289" s="87" t="str">
        <f t="shared" si="93"/>
        <v/>
      </c>
      <c r="AD289" s="88" t="str">
        <f t="shared" si="88"/>
        <v/>
      </c>
      <c r="AE289" s="89" t="str">
        <f>IF(C289&lt;&gt;"",IF(VLOOKUP(C289,T_UO[#All],3,FALSE)="J",AF289+AG289,VLOOKUP(C289,T_UO[#All],4,FALSE)*G289),"")</f>
        <v/>
      </c>
      <c r="AF289" s="89" t="str">
        <f t="shared" si="82"/>
        <v/>
      </c>
      <c r="AG289" s="6"/>
      <c r="AH289" s="81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0"/>
      <c r="BD289" s="120"/>
      <c r="BE289" s="120"/>
      <c r="BF289" s="120"/>
      <c r="BG289" s="120"/>
      <c r="BH289" s="120"/>
      <c r="BI289" s="120"/>
      <c r="BJ289" s="120"/>
      <c r="BK289" s="120"/>
      <c r="BL289" s="120"/>
      <c r="BM289" s="120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J289" s="46"/>
      <c r="CK289" s="46"/>
      <c r="CL289" s="46"/>
      <c r="CN289" s="46">
        <f t="shared" ca="1" si="89"/>
        <v>0</v>
      </c>
      <c r="CO289" s="46">
        <f t="shared" si="83"/>
        <v>0</v>
      </c>
      <c r="CP289" s="46"/>
      <c r="CQ289" s="46">
        <f t="shared" si="84"/>
        <v>0</v>
      </c>
      <c r="CR289" s="46"/>
      <c r="CS289" s="46">
        <f>IF(C289&lt;&gt;"",IF(VLOOKUP(C289,T_UO[#All],3,FALSE)="PTS",IF(ISBLANK(G289),1,0),IF(ISBLANK(G289),0,1)),0)</f>
        <v>0</v>
      </c>
      <c r="CT289" s="46">
        <f t="shared" si="90"/>
        <v>0</v>
      </c>
      <c r="CU289" s="46"/>
      <c r="CV289" s="46"/>
      <c r="CW289" s="46"/>
      <c r="CX289" s="46"/>
      <c r="CY289" s="46"/>
      <c r="CZ289" s="46"/>
      <c r="DA289" s="46"/>
      <c r="DB289" s="46">
        <f t="shared" si="91"/>
        <v>0</v>
      </c>
      <c r="DC289" s="46">
        <f t="shared" ca="1" si="85"/>
        <v>0</v>
      </c>
      <c r="DD289" s="46"/>
      <c r="DE289" s="46">
        <f t="shared" si="92"/>
        <v>0</v>
      </c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>
        <f t="array" ref="DS289">IF(MAX(IF($AI289:$CH289&lt;&gt;0,$AI$7:$CH$7))&gt;$S289,1,0)</f>
        <v>0</v>
      </c>
    </row>
    <row r="290" spans="1:123" x14ac:dyDescent="0.25">
      <c r="A290" s="78">
        <v>283</v>
      </c>
      <c r="B290" s="79" t="str">
        <f t="shared" si="86"/>
        <v>K_LE MUT_2023_283</v>
      </c>
      <c r="C290" s="2"/>
      <c r="D290" s="3"/>
      <c r="E290" s="3"/>
      <c r="F290" s="4"/>
      <c r="G290" s="4"/>
      <c r="H290" s="4"/>
      <c r="I290" s="3"/>
      <c r="J290" s="1"/>
      <c r="K290" s="7"/>
      <c r="L290" s="90"/>
      <c r="M290" s="5"/>
      <c r="N290" s="91"/>
      <c r="O290" s="92"/>
      <c r="P290" s="5"/>
      <c r="Q290" s="5"/>
      <c r="R290" s="8"/>
      <c r="S290" s="5"/>
      <c r="T290" s="93"/>
      <c r="U290" s="80"/>
      <c r="V290" s="82"/>
      <c r="W290" s="83"/>
      <c r="X290" s="84" t="str">
        <f t="shared" si="87"/>
        <v xml:space="preserve"> </v>
      </c>
      <c r="Y290" s="85" t="str">
        <f t="shared" si="80"/>
        <v/>
      </c>
      <c r="AA290" s="86" t="str">
        <f t="shared" ca="1" si="81"/>
        <v/>
      </c>
      <c r="AB290" s="121"/>
      <c r="AC290" s="87" t="str">
        <f t="shared" si="93"/>
        <v/>
      </c>
      <c r="AD290" s="88" t="str">
        <f t="shared" si="88"/>
        <v/>
      </c>
      <c r="AE290" s="89" t="str">
        <f>IF(C290&lt;&gt;"",IF(VLOOKUP(C290,T_UO[#All],3,FALSE)="J",AF290+AG290,VLOOKUP(C290,T_UO[#All],4,FALSE)*G290),"")</f>
        <v/>
      </c>
      <c r="AF290" s="89" t="str">
        <f t="shared" si="82"/>
        <v/>
      </c>
      <c r="AG290" s="6"/>
      <c r="AH290" s="81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0"/>
      <c r="BD290" s="120"/>
      <c r="BE290" s="120"/>
      <c r="BF290" s="120"/>
      <c r="BG290" s="120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J290" s="46"/>
      <c r="CK290" s="46"/>
      <c r="CL290" s="46"/>
      <c r="CN290" s="46">
        <f t="shared" ca="1" si="89"/>
        <v>0</v>
      </c>
      <c r="CO290" s="46">
        <f t="shared" si="83"/>
        <v>0</v>
      </c>
      <c r="CP290" s="46"/>
      <c r="CQ290" s="46">
        <f t="shared" si="84"/>
        <v>0</v>
      </c>
      <c r="CR290" s="46"/>
      <c r="CS290" s="46">
        <f>IF(C290&lt;&gt;"",IF(VLOOKUP(C290,T_UO[#All],3,FALSE)="PTS",IF(ISBLANK(G290),1,0),IF(ISBLANK(G290),0,1)),0)</f>
        <v>0</v>
      </c>
      <c r="CT290" s="46">
        <f t="shared" si="90"/>
        <v>0</v>
      </c>
      <c r="CU290" s="46"/>
      <c r="CV290" s="46"/>
      <c r="CW290" s="46"/>
      <c r="CX290" s="46"/>
      <c r="CY290" s="46"/>
      <c r="CZ290" s="46"/>
      <c r="DA290" s="46"/>
      <c r="DB290" s="46">
        <f t="shared" si="91"/>
        <v>0</v>
      </c>
      <c r="DC290" s="46">
        <f t="shared" ca="1" si="85"/>
        <v>0</v>
      </c>
      <c r="DD290" s="46"/>
      <c r="DE290" s="46">
        <f t="shared" si="92"/>
        <v>0</v>
      </c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>
        <f t="array" ref="DS290">IF(MAX(IF($AI290:$CH290&lt;&gt;0,$AI$7:$CH$7))&gt;$S290,1,0)</f>
        <v>0</v>
      </c>
    </row>
    <row r="291" spans="1:123" x14ac:dyDescent="0.25">
      <c r="A291" s="78">
        <v>284</v>
      </c>
      <c r="B291" s="79" t="str">
        <f t="shared" si="86"/>
        <v>K_LE MUT_2023_284</v>
      </c>
      <c r="C291" s="2"/>
      <c r="D291" s="3"/>
      <c r="E291" s="3"/>
      <c r="F291" s="4"/>
      <c r="G291" s="4"/>
      <c r="H291" s="4"/>
      <c r="I291" s="3"/>
      <c r="J291" s="1"/>
      <c r="K291" s="7"/>
      <c r="L291" s="90"/>
      <c r="M291" s="5"/>
      <c r="N291" s="91"/>
      <c r="O291" s="92"/>
      <c r="P291" s="5"/>
      <c r="Q291" s="5"/>
      <c r="R291" s="8"/>
      <c r="S291" s="5"/>
      <c r="T291" s="93"/>
      <c r="U291" s="80"/>
      <c r="V291" s="82"/>
      <c r="W291" s="83"/>
      <c r="X291" s="84" t="str">
        <f t="shared" si="87"/>
        <v xml:space="preserve"> </v>
      </c>
      <c r="Y291" s="85" t="str">
        <f t="shared" si="80"/>
        <v/>
      </c>
      <c r="AA291" s="86" t="str">
        <f t="shared" ca="1" si="81"/>
        <v/>
      </c>
      <c r="AB291" s="121"/>
      <c r="AC291" s="87" t="str">
        <f t="shared" si="93"/>
        <v/>
      </c>
      <c r="AD291" s="88" t="str">
        <f t="shared" si="88"/>
        <v/>
      </c>
      <c r="AE291" s="89" t="str">
        <f>IF(C291&lt;&gt;"",IF(VLOOKUP(C291,T_UO[#All],3,FALSE)="J",AF291+AG291,VLOOKUP(C291,T_UO[#All],4,FALSE)*G291),"")</f>
        <v/>
      </c>
      <c r="AF291" s="89" t="str">
        <f t="shared" si="82"/>
        <v/>
      </c>
      <c r="AG291" s="6"/>
      <c r="AH291" s="81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0"/>
      <c r="BD291" s="120"/>
      <c r="BE291" s="120"/>
      <c r="BF291" s="120"/>
      <c r="BG291" s="120"/>
      <c r="BH291" s="120"/>
      <c r="BI291" s="120"/>
      <c r="BJ291" s="120"/>
      <c r="BK291" s="120"/>
      <c r="BL291" s="120"/>
      <c r="BM291" s="120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J291" s="46"/>
      <c r="CK291" s="46"/>
      <c r="CL291" s="46"/>
      <c r="CN291" s="46">
        <f t="shared" ca="1" si="89"/>
        <v>0</v>
      </c>
      <c r="CO291" s="46">
        <f t="shared" si="83"/>
        <v>0</v>
      </c>
      <c r="CP291" s="46"/>
      <c r="CQ291" s="46">
        <f t="shared" si="84"/>
        <v>0</v>
      </c>
      <c r="CR291" s="46"/>
      <c r="CS291" s="46">
        <f>IF(C291&lt;&gt;"",IF(VLOOKUP(C291,T_UO[#All],3,FALSE)="PTS",IF(ISBLANK(G291),1,0),IF(ISBLANK(G291),0,1)),0)</f>
        <v>0</v>
      </c>
      <c r="CT291" s="46">
        <f t="shared" si="90"/>
        <v>0</v>
      </c>
      <c r="CU291" s="46"/>
      <c r="CV291" s="46"/>
      <c r="CW291" s="46"/>
      <c r="CX291" s="46"/>
      <c r="CY291" s="46"/>
      <c r="CZ291" s="46"/>
      <c r="DA291" s="46"/>
      <c r="DB291" s="46">
        <f t="shared" si="91"/>
        <v>0</v>
      </c>
      <c r="DC291" s="46">
        <f t="shared" ca="1" si="85"/>
        <v>0</v>
      </c>
      <c r="DD291" s="46"/>
      <c r="DE291" s="46">
        <f t="shared" si="92"/>
        <v>0</v>
      </c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>
        <f t="array" ref="DS291">IF(MAX(IF($AI291:$CH291&lt;&gt;0,$AI$7:$CH$7))&gt;$S291,1,0)</f>
        <v>0</v>
      </c>
    </row>
    <row r="292" spans="1:123" x14ac:dyDescent="0.25">
      <c r="A292" s="78">
        <v>285</v>
      </c>
      <c r="B292" s="79" t="str">
        <f t="shared" si="86"/>
        <v>K_LE MUT_2023_285</v>
      </c>
      <c r="C292" s="2"/>
      <c r="D292" s="3"/>
      <c r="E292" s="3"/>
      <c r="F292" s="4"/>
      <c r="G292" s="4"/>
      <c r="H292" s="4"/>
      <c r="I292" s="3"/>
      <c r="J292" s="1"/>
      <c r="K292" s="7"/>
      <c r="L292" s="90"/>
      <c r="M292" s="5"/>
      <c r="N292" s="91"/>
      <c r="O292" s="92"/>
      <c r="P292" s="5"/>
      <c r="Q292" s="5"/>
      <c r="R292" s="8"/>
      <c r="S292" s="5"/>
      <c r="T292" s="93"/>
      <c r="U292" s="80"/>
      <c r="V292" s="82"/>
      <c r="W292" s="83"/>
      <c r="X292" s="84" t="str">
        <f t="shared" si="87"/>
        <v xml:space="preserve"> </v>
      </c>
      <c r="Y292" s="85" t="str">
        <f t="shared" si="80"/>
        <v/>
      </c>
      <c r="AA292" s="86" t="str">
        <f t="shared" ca="1" si="81"/>
        <v/>
      </c>
      <c r="AB292" s="121"/>
      <c r="AC292" s="87" t="str">
        <f t="shared" si="93"/>
        <v/>
      </c>
      <c r="AD292" s="88" t="str">
        <f t="shared" si="88"/>
        <v/>
      </c>
      <c r="AE292" s="89" t="str">
        <f>IF(C292&lt;&gt;"",IF(VLOOKUP(C292,T_UO[#All],3,FALSE)="J",AF292+AG292,VLOOKUP(C292,T_UO[#All],4,FALSE)*G292),"")</f>
        <v/>
      </c>
      <c r="AF292" s="89" t="str">
        <f t="shared" si="82"/>
        <v/>
      </c>
      <c r="AG292" s="6"/>
      <c r="AH292" s="81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J292" s="46"/>
      <c r="CK292" s="46"/>
      <c r="CL292" s="46"/>
      <c r="CN292" s="46">
        <f t="shared" ca="1" si="89"/>
        <v>0</v>
      </c>
      <c r="CO292" s="46">
        <f t="shared" si="83"/>
        <v>0</v>
      </c>
      <c r="CP292" s="46"/>
      <c r="CQ292" s="46">
        <f t="shared" si="84"/>
        <v>0</v>
      </c>
      <c r="CR292" s="46"/>
      <c r="CS292" s="46">
        <f>IF(C292&lt;&gt;"",IF(VLOOKUP(C292,T_UO[#All],3,FALSE)="PTS",IF(ISBLANK(G292),1,0),IF(ISBLANK(G292),0,1)),0)</f>
        <v>0</v>
      </c>
      <c r="CT292" s="46">
        <f t="shared" si="90"/>
        <v>0</v>
      </c>
      <c r="CU292" s="46"/>
      <c r="CV292" s="46"/>
      <c r="CW292" s="46"/>
      <c r="CX292" s="46"/>
      <c r="CY292" s="46"/>
      <c r="CZ292" s="46"/>
      <c r="DA292" s="46"/>
      <c r="DB292" s="46">
        <f t="shared" si="91"/>
        <v>0</v>
      </c>
      <c r="DC292" s="46">
        <f t="shared" ca="1" si="85"/>
        <v>0</v>
      </c>
      <c r="DD292" s="46"/>
      <c r="DE292" s="46">
        <f t="shared" si="92"/>
        <v>0</v>
      </c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>
        <f t="array" ref="DS292">IF(MAX(IF($AI292:$CH292&lt;&gt;0,$AI$7:$CH$7))&gt;$S292,1,0)</f>
        <v>0</v>
      </c>
    </row>
    <row r="293" spans="1:123" x14ac:dyDescent="0.25">
      <c r="A293" s="78">
        <v>286</v>
      </c>
      <c r="B293" s="79" t="str">
        <f t="shared" si="86"/>
        <v>K_LE MUT_2023_286</v>
      </c>
      <c r="C293" s="2"/>
      <c r="D293" s="3"/>
      <c r="E293" s="3"/>
      <c r="F293" s="4"/>
      <c r="G293" s="4"/>
      <c r="H293" s="4"/>
      <c r="I293" s="3"/>
      <c r="J293" s="1"/>
      <c r="K293" s="7"/>
      <c r="L293" s="90"/>
      <c r="M293" s="5"/>
      <c r="N293" s="91"/>
      <c r="O293" s="92"/>
      <c r="P293" s="5"/>
      <c r="Q293" s="5"/>
      <c r="R293" s="8"/>
      <c r="S293" s="5"/>
      <c r="T293" s="93"/>
      <c r="U293" s="80"/>
      <c r="V293" s="82"/>
      <c r="W293" s="83"/>
      <c r="X293" s="84" t="str">
        <f t="shared" si="87"/>
        <v xml:space="preserve"> </v>
      </c>
      <c r="Y293" s="85" t="str">
        <f t="shared" si="80"/>
        <v/>
      </c>
      <c r="AA293" s="86" t="str">
        <f t="shared" ca="1" si="81"/>
        <v/>
      </c>
      <c r="AB293" s="121"/>
      <c r="AC293" s="87" t="str">
        <f t="shared" si="93"/>
        <v/>
      </c>
      <c r="AD293" s="88" t="str">
        <f t="shared" si="88"/>
        <v/>
      </c>
      <c r="AE293" s="89" t="str">
        <f>IF(C293&lt;&gt;"",IF(VLOOKUP(C293,T_UO[#All],3,FALSE)="J",AF293+AG293,VLOOKUP(C293,T_UO[#All],4,FALSE)*G293),"")</f>
        <v/>
      </c>
      <c r="AF293" s="89" t="str">
        <f t="shared" si="82"/>
        <v/>
      </c>
      <c r="AG293" s="6"/>
      <c r="AH293" s="81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J293" s="46"/>
      <c r="CK293" s="46"/>
      <c r="CL293" s="46"/>
      <c r="CN293" s="46">
        <f t="shared" ca="1" si="89"/>
        <v>0</v>
      </c>
      <c r="CO293" s="46">
        <f t="shared" si="83"/>
        <v>0</v>
      </c>
      <c r="CP293" s="46"/>
      <c r="CQ293" s="46">
        <f t="shared" si="84"/>
        <v>0</v>
      </c>
      <c r="CR293" s="46"/>
      <c r="CS293" s="46">
        <f>IF(C293&lt;&gt;"",IF(VLOOKUP(C293,T_UO[#All],3,FALSE)="PTS",IF(ISBLANK(G293),1,0),IF(ISBLANK(G293),0,1)),0)</f>
        <v>0</v>
      </c>
      <c r="CT293" s="46">
        <f t="shared" si="90"/>
        <v>0</v>
      </c>
      <c r="CU293" s="46"/>
      <c r="CV293" s="46"/>
      <c r="CW293" s="46"/>
      <c r="CX293" s="46"/>
      <c r="CY293" s="46"/>
      <c r="CZ293" s="46"/>
      <c r="DA293" s="46"/>
      <c r="DB293" s="46">
        <f t="shared" si="91"/>
        <v>0</v>
      </c>
      <c r="DC293" s="46">
        <f t="shared" ca="1" si="85"/>
        <v>0</v>
      </c>
      <c r="DD293" s="46"/>
      <c r="DE293" s="46">
        <f t="shared" si="92"/>
        <v>0</v>
      </c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>
        <f t="array" ref="DS293">IF(MAX(IF($AI293:$CH293&lt;&gt;0,$AI$7:$CH$7))&gt;$S293,1,0)</f>
        <v>0</v>
      </c>
    </row>
    <row r="294" spans="1:123" x14ac:dyDescent="0.25">
      <c r="A294" s="78">
        <v>287</v>
      </c>
      <c r="B294" s="79" t="str">
        <f t="shared" si="86"/>
        <v>K_LE MUT_2023_287</v>
      </c>
      <c r="C294" s="2"/>
      <c r="D294" s="3"/>
      <c r="E294" s="3"/>
      <c r="F294" s="4"/>
      <c r="G294" s="4"/>
      <c r="H294" s="4"/>
      <c r="I294" s="3"/>
      <c r="J294" s="1"/>
      <c r="K294" s="7"/>
      <c r="L294" s="90"/>
      <c r="M294" s="5"/>
      <c r="N294" s="91"/>
      <c r="O294" s="92"/>
      <c r="P294" s="5"/>
      <c r="Q294" s="5"/>
      <c r="R294" s="8"/>
      <c r="S294" s="5"/>
      <c r="T294" s="93"/>
      <c r="U294" s="80"/>
      <c r="V294" s="82"/>
      <c r="W294" s="83"/>
      <c r="X294" s="84" t="str">
        <f t="shared" si="87"/>
        <v xml:space="preserve"> </v>
      </c>
      <c r="Y294" s="85" t="str">
        <f t="shared" si="80"/>
        <v/>
      </c>
      <c r="AA294" s="86" t="str">
        <f t="shared" ca="1" si="81"/>
        <v/>
      </c>
      <c r="AB294" s="121"/>
      <c r="AC294" s="87" t="str">
        <f t="shared" si="93"/>
        <v/>
      </c>
      <c r="AD294" s="88" t="str">
        <f t="shared" si="88"/>
        <v/>
      </c>
      <c r="AE294" s="89" t="str">
        <f>IF(C294&lt;&gt;"",IF(VLOOKUP(C294,T_UO[#All],3,FALSE)="J",AF294+AG294,VLOOKUP(C294,T_UO[#All],4,FALSE)*G294),"")</f>
        <v/>
      </c>
      <c r="AF294" s="89" t="str">
        <f t="shared" si="82"/>
        <v/>
      </c>
      <c r="AG294" s="6"/>
      <c r="AH294" s="81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0"/>
      <c r="BD294" s="120"/>
      <c r="BE294" s="120"/>
      <c r="BF294" s="120"/>
      <c r="BG294" s="120"/>
      <c r="BH294" s="120"/>
      <c r="BI294" s="120"/>
      <c r="BJ294" s="120"/>
      <c r="BK294" s="120"/>
      <c r="BL294" s="120"/>
      <c r="BM294" s="120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J294" s="46"/>
      <c r="CK294" s="46"/>
      <c r="CL294" s="46"/>
      <c r="CN294" s="46">
        <f t="shared" ca="1" si="89"/>
        <v>0</v>
      </c>
      <c r="CO294" s="46">
        <f t="shared" si="83"/>
        <v>0</v>
      </c>
      <c r="CP294" s="46"/>
      <c r="CQ294" s="46">
        <f t="shared" si="84"/>
        <v>0</v>
      </c>
      <c r="CR294" s="46"/>
      <c r="CS294" s="46">
        <f>IF(C294&lt;&gt;"",IF(VLOOKUP(C294,T_UO[#All],3,FALSE)="PTS",IF(ISBLANK(G294),1,0),IF(ISBLANK(G294),0,1)),0)</f>
        <v>0</v>
      </c>
      <c r="CT294" s="46">
        <f t="shared" si="90"/>
        <v>0</v>
      </c>
      <c r="CU294" s="46"/>
      <c r="CV294" s="46"/>
      <c r="CW294" s="46"/>
      <c r="CX294" s="46"/>
      <c r="CY294" s="46"/>
      <c r="CZ294" s="46"/>
      <c r="DA294" s="46"/>
      <c r="DB294" s="46">
        <f t="shared" si="91"/>
        <v>0</v>
      </c>
      <c r="DC294" s="46">
        <f t="shared" ca="1" si="85"/>
        <v>0</v>
      </c>
      <c r="DD294" s="46"/>
      <c r="DE294" s="46">
        <f t="shared" si="92"/>
        <v>0</v>
      </c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>
        <f t="array" ref="DS294">IF(MAX(IF($AI294:$CH294&lt;&gt;0,$AI$7:$CH$7))&gt;$S294,1,0)</f>
        <v>0</v>
      </c>
    </row>
    <row r="295" spans="1:123" x14ac:dyDescent="0.25">
      <c r="A295" s="78">
        <v>288</v>
      </c>
      <c r="B295" s="79" t="str">
        <f t="shared" si="86"/>
        <v>K_LE MUT_2023_288</v>
      </c>
      <c r="C295" s="2"/>
      <c r="D295" s="3"/>
      <c r="E295" s="3"/>
      <c r="F295" s="4"/>
      <c r="G295" s="4"/>
      <c r="H295" s="4"/>
      <c r="I295" s="3"/>
      <c r="J295" s="1"/>
      <c r="K295" s="7"/>
      <c r="L295" s="90"/>
      <c r="M295" s="5"/>
      <c r="N295" s="91"/>
      <c r="O295" s="92"/>
      <c r="P295" s="5"/>
      <c r="Q295" s="5"/>
      <c r="R295" s="8"/>
      <c r="S295" s="5"/>
      <c r="T295" s="93"/>
      <c r="U295" s="80"/>
      <c r="V295" s="82"/>
      <c r="W295" s="83"/>
      <c r="X295" s="84" t="str">
        <f t="shared" si="87"/>
        <v xml:space="preserve"> </v>
      </c>
      <c r="Y295" s="85" t="str">
        <f t="shared" si="80"/>
        <v/>
      </c>
      <c r="AA295" s="86" t="str">
        <f t="shared" ca="1" si="81"/>
        <v/>
      </c>
      <c r="AB295" s="121"/>
      <c r="AC295" s="87" t="str">
        <f t="shared" si="93"/>
        <v/>
      </c>
      <c r="AD295" s="88" t="str">
        <f t="shared" si="88"/>
        <v/>
      </c>
      <c r="AE295" s="89" t="str">
        <f>IF(C295&lt;&gt;"",IF(VLOOKUP(C295,T_UO[#All],3,FALSE)="J",AF295+AG295,VLOOKUP(C295,T_UO[#All],4,FALSE)*G295),"")</f>
        <v/>
      </c>
      <c r="AF295" s="89" t="str">
        <f t="shared" si="82"/>
        <v/>
      </c>
      <c r="AG295" s="6"/>
      <c r="AH295" s="81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0"/>
      <c r="BD295" s="120"/>
      <c r="BE295" s="120"/>
      <c r="BF295" s="120"/>
      <c r="BG295" s="120"/>
      <c r="BH295" s="120"/>
      <c r="BI295" s="120"/>
      <c r="BJ295" s="120"/>
      <c r="BK295" s="120"/>
      <c r="BL295" s="120"/>
      <c r="BM295" s="120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J295" s="46"/>
      <c r="CK295" s="46"/>
      <c r="CL295" s="46"/>
      <c r="CN295" s="46">
        <f t="shared" ca="1" si="89"/>
        <v>0</v>
      </c>
      <c r="CO295" s="46">
        <f t="shared" si="83"/>
        <v>0</v>
      </c>
      <c r="CP295" s="46"/>
      <c r="CQ295" s="46">
        <f t="shared" si="84"/>
        <v>0</v>
      </c>
      <c r="CR295" s="46"/>
      <c r="CS295" s="46">
        <f>IF(C295&lt;&gt;"",IF(VLOOKUP(C295,T_UO[#All],3,FALSE)="PTS",IF(ISBLANK(G295),1,0),IF(ISBLANK(G295),0,1)),0)</f>
        <v>0</v>
      </c>
      <c r="CT295" s="46">
        <f t="shared" si="90"/>
        <v>0</v>
      </c>
      <c r="CU295" s="46"/>
      <c r="CV295" s="46"/>
      <c r="CW295" s="46"/>
      <c r="CX295" s="46"/>
      <c r="CY295" s="46"/>
      <c r="CZ295" s="46"/>
      <c r="DA295" s="46"/>
      <c r="DB295" s="46">
        <f t="shared" si="91"/>
        <v>0</v>
      </c>
      <c r="DC295" s="46">
        <f t="shared" ca="1" si="85"/>
        <v>0</v>
      </c>
      <c r="DD295" s="46"/>
      <c r="DE295" s="46">
        <f t="shared" si="92"/>
        <v>0</v>
      </c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>
        <f t="array" ref="DS295">IF(MAX(IF($AI295:$CH295&lt;&gt;0,$AI$7:$CH$7))&gt;$S295,1,0)</f>
        <v>0</v>
      </c>
    </row>
    <row r="296" spans="1:123" x14ac:dyDescent="0.25">
      <c r="A296" s="78">
        <v>289</v>
      </c>
      <c r="B296" s="79" t="str">
        <f t="shared" si="86"/>
        <v>K_LE MUT_2023_289</v>
      </c>
      <c r="C296" s="2"/>
      <c r="D296" s="3"/>
      <c r="E296" s="3"/>
      <c r="F296" s="4"/>
      <c r="G296" s="4"/>
      <c r="H296" s="4"/>
      <c r="I296" s="3"/>
      <c r="J296" s="1"/>
      <c r="K296" s="7"/>
      <c r="L296" s="90"/>
      <c r="M296" s="5"/>
      <c r="N296" s="91"/>
      <c r="O296" s="92"/>
      <c r="P296" s="5"/>
      <c r="Q296" s="5"/>
      <c r="R296" s="8"/>
      <c r="S296" s="5"/>
      <c r="T296" s="93"/>
      <c r="U296" s="80"/>
      <c r="V296" s="82"/>
      <c r="W296" s="83"/>
      <c r="X296" s="84" t="str">
        <f t="shared" si="87"/>
        <v xml:space="preserve"> </v>
      </c>
      <c r="Y296" s="85" t="str">
        <f t="shared" si="80"/>
        <v/>
      </c>
      <c r="AA296" s="86" t="str">
        <f t="shared" ca="1" si="81"/>
        <v/>
      </c>
      <c r="AB296" s="121"/>
      <c r="AC296" s="87" t="str">
        <f t="shared" si="93"/>
        <v/>
      </c>
      <c r="AD296" s="88" t="str">
        <f t="shared" si="88"/>
        <v/>
      </c>
      <c r="AE296" s="89" t="str">
        <f>IF(C296&lt;&gt;"",IF(VLOOKUP(C296,T_UO[#All],3,FALSE)="J",AF296+AG296,VLOOKUP(C296,T_UO[#All],4,FALSE)*G296),"")</f>
        <v/>
      </c>
      <c r="AF296" s="89" t="str">
        <f t="shared" si="82"/>
        <v/>
      </c>
      <c r="AG296" s="6"/>
      <c r="AH296" s="81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0"/>
      <c r="BD296" s="120"/>
      <c r="BE296" s="120"/>
      <c r="BF296" s="120"/>
      <c r="BG296" s="120"/>
      <c r="BH296" s="120"/>
      <c r="BI296" s="120"/>
      <c r="BJ296" s="120"/>
      <c r="BK296" s="120"/>
      <c r="BL296" s="120"/>
      <c r="BM296" s="120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J296" s="46"/>
      <c r="CK296" s="46"/>
      <c r="CL296" s="46"/>
      <c r="CN296" s="46">
        <f t="shared" ca="1" si="89"/>
        <v>0</v>
      </c>
      <c r="CO296" s="46">
        <f t="shared" si="83"/>
        <v>0</v>
      </c>
      <c r="CP296" s="46"/>
      <c r="CQ296" s="46">
        <f t="shared" si="84"/>
        <v>0</v>
      </c>
      <c r="CR296" s="46"/>
      <c r="CS296" s="46">
        <f>IF(C296&lt;&gt;"",IF(VLOOKUP(C296,T_UO[#All],3,FALSE)="PTS",IF(ISBLANK(G296),1,0),IF(ISBLANK(G296),0,1)),0)</f>
        <v>0</v>
      </c>
      <c r="CT296" s="46">
        <f t="shared" si="90"/>
        <v>0</v>
      </c>
      <c r="CU296" s="46"/>
      <c r="CV296" s="46"/>
      <c r="CW296" s="46"/>
      <c r="CX296" s="46"/>
      <c r="CY296" s="46"/>
      <c r="CZ296" s="46"/>
      <c r="DA296" s="46"/>
      <c r="DB296" s="46">
        <f t="shared" si="91"/>
        <v>0</v>
      </c>
      <c r="DC296" s="46">
        <f t="shared" ca="1" si="85"/>
        <v>0</v>
      </c>
      <c r="DD296" s="46"/>
      <c r="DE296" s="46">
        <f t="shared" si="92"/>
        <v>0</v>
      </c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>
        <f t="array" ref="DS296">IF(MAX(IF($AI296:$CH296&lt;&gt;0,$AI$7:$CH$7))&gt;$S296,1,0)</f>
        <v>0</v>
      </c>
    </row>
    <row r="297" spans="1:123" x14ac:dyDescent="0.25">
      <c r="A297" s="78">
        <v>290</v>
      </c>
      <c r="B297" s="79" t="str">
        <f t="shared" si="86"/>
        <v>K_LE MUT_2023_290</v>
      </c>
      <c r="C297" s="2"/>
      <c r="D297" s="3"/>
      <c r="E297" s="3"/>
      <c r="F297" s="4"/>
      <c r="G297" s="4"/>
      <c r="H297" s="4"/>
      <c r="I297" s="3"/>
      <c r="J297" s="1"/>
      <c r="K297" s="7"/>
      <c r="L297" s="90"/>
      <c r="M297" s="5"/>
      <c r="N297" s="91"/>
      <c r="O297" s="92"/>
      <c r="P297" s="5"/>
      <c r="Q297" s="5"/>
      <c r="R297" s="8"/>
      <c r="S297" s="5"/>
      <c r="T297" s="93"/>
      <c r="U297" s="80"/>
      <c r="V297" s="82"/>
      <c r="W297" s="83"/>
      <c r="X297" s="84" t="str">
        <f t="shared" si="87"/>
        <v xml:space="preserve"> </v>
      </c>
      <c r="Y297" s="85" t="str">
        <f t="shared" si="80"/>
        <v/>
      </c>
      <c r="AA297" s="86" t="str">
        <f t="shared" ca="1" si="81"/>
        <v/>
      </c>
      <c r="AB297" s="121"/>
      <c r="AC297" s="87" t="str">
        <f t="shared" si="93"/>
        <v/>
      </c>
      <c r="AD297" s="88" t="str">
        <f t="shared" si="88"/>
        <v/>
      </c>
      <c r="AE297" s="89" t="str">
        <f>IF(C297&lt;&gt;"",IF(VLOOKUP(C297,T_UO[#All],3,FALSE)="J",AF297+AG297,VLOOKUP(C297,T_UO[#All],4,FALSE)*G297),"")</f>
        <v/>
      </c>
      <c r="AF297" s="89" t="str">
        <f t="shared" si="82"/>
        <v/>
      </c>
      <c r="AG297" s="6"/>
      <c r="AH297" s="81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  <c r="AY297" s="120"/>
      <c r="AZ297" s="120"/>
      <c r="BA297" s="120"/>
      <c r="BB297" s="120"/>
      <c r="BC297" s="120"/>
      <c r="BD297" s="120"/>
      <c r="BE297" s="120"/>
      <c r="BF297" s="120"/>
      <c r="BG297" s="120"/>
      <c r="BH297" s="120"/>
      <c r="BI297" s="120"/>
      <c r="BJ297" s="120"/>
      <c r="BK297" s="120"/>
      <c r="BL297" s="120"/>
      <c r="BM297" s="120"/>
      <c r="BN297" s="120"/>
      <c r="BO297" s="120"/>
      <c r="BP297" s="120"/>
      <c r="BQ297" s="120"/>
      <c r="BR297" s="120"/>
      <c r="BS297" s="120"/>
      <c r="BT297" s="120"/>
      <c r="BU297" s="120"/>
      <c r="BV297" s="120"/>
      <c r="BW297" s="120"/>
      <c r="BX297" s="120"/>
      <c r="BY297" s="120"/>
      <c r="BZ297" s="120"/>
      <c r="CA297" s="120"/>
      <c r="CB297" s="120"/>
      <c r="CC297" s="120"/>
      <c r="CD297" s="120"/>
      <c r="CE297" s="120"/>
      <c r="CF297" s="120"/>
      <c r="CG297" s="120"/>
      <c r="CH297" s="120"/>
      <c r="CJ297" s="46"/>
      <c r="CK297" s="46"/>
      <c r="CL297" s="46"/>
      <c r="CN297" s="46">
        <f t="shared" ca="1" si="89"/>
        <v>0</v>
      </c>
      <c r="CO297" s="46">
        <f t="shared" si="83"/>
        <v>0</v>
      </c>
      <c r="CP297" s="46"/>
      <c r="CQ297" s="46">
        <f t="shared" si="84"/>
        <v>0</v>
      </c>
      <c r="CR297" s="46"/>
      <c r="CS297" s="46">
        <f>IF(C297&lt;&gt;"",IF(VLOOKUP(C297,T_UO[#All],3,FALSE)="PTS",IF(ISBLANK(G297),1,0),IF(ISBLANK(G297),0,1)),0)</f>
        <v>0</v>
      </c>
      <c r="CT297" s="46">
        <f t="shared" si="90"/>
        <v>0</v>
      </c>
      <c r="CU297" s="46"/>
      <c r="CV297" s="46"/>
      <c r="CW297" s="46"/>
      <c r="CX297" s="46"/>
      <c r="CY297" s="46"/>
      <c r="CZ297" s="46"/>
      <c r="DA297" s="46"/>
      <c r="DB297" s="46">
        <f t="shared" si="91"/>
        <v>0</v>
      </c>
      <c r="DC297" s="46">
        <f t="shared" ca="1" si="85"/>
        <v>0</v>
      </c>
      <c r="DD297" s="46"/>
      <c r="DE297" s="46">
        <f t="shared" si="92"/>
        <v>0</v>
      </c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>
        <f t="array" ref="DS297">IF(MAX(IF($AI297:$CH297&lt;&gt;0,$AI$7:$CH$7))&gt;$S297,1,0)</f>
        <v>0</v>
      </c>
    </row>
    <row r="298" spans="1:123" x14ac:dyDescent="0.25">
      <c r="A298" s="78">
        <v>291</v>
      </c>
      <c r="B298" s="79" t="str">
        <f t="shared" si="86"/>
        <v>K_LE MUT_2023_291</v>
      </c>
      <c r="C298" s="2"/>
      <c r="D298" s="3"/>
      <c r="E298" s="3"/>
      <c r="F298" s="4"/>
      <c r="G298" s="4"/>
      <c r="H298" s="4"/>
      <c r="I298" s="3"/>
      <c r="J298" s="1"/>
      <c r="K298" s="7"/>
      <c r="L298" s="90"/>
      <c r="M298" s="5"/>
      <c r="N298" s="91"/>
      <c r="O298" s="92"/>
      <c r="P298" s="5"/>
      <c r="Q298" s="5"/>
      <c r="R298" s="8"/>
      <c r="S298" s="5"/>
      <c r="T298" s="93"/>
      <c r="U298" s="80"/>
      <c r="V298" s="82"/>
      <c r="W298" s="83"/>
      <c r="X298" s="84" t="str">
        <f t="shared" si="87"/>
        <v xml:space="preserve"> </v>
      </c>
      <c r="Y298" s="85" t="str">
        <f t="shared" si="80"/>
        <v/>
      </c>
      <c r="AA298" s="86" t="str">
        <f t="shared" ca="1" si="81"/>
        <v/>
      </c>
      <c r="AB298" s="121"/>
      <c r="AC298" s="87" t="str">
        <f t="shared" si="93"/>
        <v/>
      </c>
      <c r="AD298" s="88" t="str">
        <f t="shared" si="88"/>
        <v/>
      </c>
      <c r="AE298" s="89" t="str">
        <f>IF(C298&lt;&gt;"",IF(VLOOKUP(C298,T_UO[#All],3,FALSE)="J",AF298+AG298,VLOOKUP(C298,T_UO[#All],4,FALSE)*G298),"")</f>
        <v/>
      </c>
      <c r="AF298" s="89" t="str">
        <f t="shared" si="82"/>
        <v/>
      </c>
      <c r="AG298" s="6"/>
      <c r="AH298" s="81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  <c r="AY298" s="120"/>
      <c r="AZ298" s="120"/>
      <c r="BA298" s="120"/>
      <c r="BB298" s="120"/>
      <c r="BC298" s="120"/>
      <c r="BD298" s="120"/>
      <c r="BE298" s="120"/>
      <c r="BF298" s="120"/>
      <c r="BG298" s="120"/>
      <c r="BH298" s="120"/>
      <c r="BI298" s="120"/>
      <c r="BJ298" s="120"/>
      <c r="BK298" s="120"/>
      <c r="BL298" s="120"/>
      <c r="BM298" s="120"/>
      <c r="BN298" s="120"/>
      <c r="BO298" s="120"/>
      <c r="BP298" s="120"/>
      <c r="BQ298" s="120"/>
      <c r="BR298" s="120"/>
      <c r="BS298" s="120"/>
      <c r="BT298" s="120"/>
      <c r="BU298" s="120"/>
      <c r="BV298" s="120"/>
      <c r="BW298" s="120"/>
      <c r="BX298" s="120"/>
      <c r="BY298" s="120"/>
      <c r="BZ298" s="120"/>
      <c r="CA298" s="120"/>
      <c r="CB298" s="120"/>
      <c r="CC298" s="120"/>
      <c r="CD298" s="120"/>
      <c r="CE298" s="120"/>
      <c r="CF298" s="120"/>
      <c r="CG298" s="120"/>
      <c r="CH298" s="120"/>
      <c r="CJ298" s="46"/>
      <c r="CK298" s="46"/>
      <c r="CL298" s="46"/>
      <c r="CN298" s="46">
        <f t="shared" ca="1" si="89"/>
        <v>0</v>
      </c>
      <c r="CO298" s="46">
        <f t="shared" si="83"/>
        <v>0</v>
      </c>
      <c r="CP298" s="46"/>
      <c r="CQ298" s="46">
        <f t="shared" si="84"/>
        <v>0</v>
      </c>
      <c r="CR298" s="46"/>
      <c r="CS298" s="46">
        <f>IF(C298&lt;&gt;"",IF(VLOOKUP(C298,T_UO[#All],3,FALSE)="PTS",IF(ISBLANK(G298),1,0),IF(ISBLANK(G298),0,1)),0)</f>
        <v>0</v>
      </c>
      <c r="CT298" s="46">
        <f t="shared" si="90"/>
        <v>0</v>
      </c>
      <c r="CU298" s="46"/>
      <c r="CV298" s="46"/>
      <c r="CW298" s="46"/>
      <c r="CX298" s="46"/>
      <c r="CY298" s="46"/>
      <c r="CZ298" s="46"/>
      <c r="DA298" s="46"/>
      <c r="DB298" s="46">
        <f t="shared" si="91"/>
        <v>0</v>
      </c>
      <c r="DC298" s="46">
        <f t="shared" ca="1" si="85"/>
        <v>0</v>
      </c>
      <c r="DD298" s="46"/>
      <c r="DE298" s="46">
        <f t="shared" si="92"/>
        <v>0</v>
      </c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>
        <f t="array" ref="DS298">IF(MAX(IF($AI298:$CH298&lt;&gt;0,$AI$7:$CH$7))&gt;$S298,1,0)</f>
        <v>0</v>
      </c>
    </row>
    <row r="299" spans="1:123" x14ac:dyDescent="0.25">
      <c r="A299" s="78">
        <v>292</v>
      </c>
      <c r="B299" s="79" t="str">
        <f t="shared" si="86"/>
        <v>K_LE MUT_2023_292</v>
      </c>
      <c r="C299" s="2"/>
      <c r="D299" s="3"/>
      <c r="E299" s="3"/>
      <c r="F299" s="4"/>
      <c r="G299" s="4"/>
      <c r="H299" s="4"/>
      <c r="I299" s="3"/>
      <c r="J299" s="1"/>
      <c r="K299" s="7"/>
      <c r="L299" s="90"/>
      <c r="M299" s="5"/>
      <c r="N299" s="91"/>
      <c r="O299" s="92"/>
      <c r="P299" s="5"/>
      <c r="Q299" s="5"/>
      <c r="R299" s="8"/>
      <c r="S299" s="5"/>
      <c r="T299" s="93"/>
      <c r="U299" s="80"/>
      <c r="V299" s="82"/>
      <c r="W299" s="83"/>
      <c r="X299" s="84" t="str">
        <f t="shared" si="87"/>
        <v xml:space="preserve"> </v>
      </c>
      <c r="Y299" s="85" t="str">
        <f t="shared" si="80"/>
        <v/>
      </c>
      <c r="AA299" s="86" t="str">
        <f t="shared" ca="1" si="81"/>
        <v/>
      </c>
      <c r="AB299" s="121"/>
      <c r="AC299" s="87" t="str">
        <f t="shared" si="93"/>
        <v/>
      </c>
      <c r="AD299" s="88" t="str">
        <f t="shared" si="88"/>
        <v/>
      </c>
      <c r="AE299" s="89" t="str">
        <f>IF(C299&lt;&gt;"",IF(VLOOKUP(C299,T_UO[#All],3,FALSE)="J",AF299+AG299,VLOOKUP(C299,T_UO[#All],4,FALSE)*G299),"")</f>
        <v/>
      </c>
      <c r="AF299" s="89" t="str">
        <f t="shared" si="82"/>
        <v/>
      </c>
      <c r="AG299" s="6"/>
      <c r="AH299" s="81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  <c r="AY299" s="120"/>
      <c r="AZ299" s="120"/>
      <c r="BA299" s="120"/>
      <c r="BB299" s="120"/>
      <c r="BC299" s="120"/>
      <c r="BD299" s="120"/>
      <c r="BE299" s="120"/>
      <c r="BF299" s="120"/>
      <c r="BG299" s="120"/>
      <c r="BH299" s="120"/>
      <c r="BI299" s="120"/>
      <c r="BJ299" s="120"/>
      <c r="BK299" s="120"/>
      <c r="BL299" s="120"/>
      <c r="BM299" s="120"/>
      <c r="BN299" s="120"/>
      <c r="BO299" s="120"/>
      <c r="BP299" s="120"/>
      <c r="BQ299" s="120"/>
      <c r="BR299" s="120"/>
      <c r="BS299" s="120"/>
      <c r="BT299" s="120"/>
      <c r="BU299" s="120"/>
      <c r="BV299" s="120"/>
      <c r="BW299" s="120"/>
      <c r="BX299" s="120"/>
      <c r="BY299" s="120"/>
      <c r="BZ299" s="120"/>
      <c r="CA299" s="120"/>
      <c r="CB299" s="120"/>
      <c r="CC299" s="120"/>
      <c r="CD299" s="120"/>
      <c r="CE299" s="120"/>
      <c r="CF299" s="120"/>
      <c r="CG299" s="120"/>
      <c r="CH299" s="120"/>
      <c r="CJ299" s="46"/>
      <c r="CK299" s="46"/>
      <c r="CL299" s="46"/>
      <c r="CN299" s="46">
        <f t="shared" ca="1" si="89"/>
        <v>0</v>
      </c>
      <c r="CO299" s="46">
        <f t="shared" si="83"/>
        <v>0</v>
      </c>
      <c r="CP299" s="46"/>
      <c r="CQ299" s="46">
        <f t="shared" si="84"/>
        <v>0</v>
      </c>
      <c r="CR299" s="46"/>
      <c r="CS299" s="46">
        <f>IF(C299&lt;&gt;"",IF(VLOOKUP(C299,T_UO[#All],3,FALSE)="PTS",IF(ISBLANK(G299),1,0),IF(ISBLANK(G299),0,1)),0)</f>
        <v>0</v>
      </c>
      <c r="CT299" s="46">
        <f t="shared" si="90"/>
        <v>0</v>
      </c>
      <c r="CU299" s="46"/>
      <c r="CV299" s="46"/>
      <c r="CW299" s="46"/>
      <c r="CX299" s="46"/>
      <c r="CY299" s="46"/>
      <c r="CZ299" s="46"/>
      <c r="DA299" s="46"/>
      <c r="DB299" s="46">
        <f t="shared" si="91"/>
        <v>0</v>
      </c>
      <c r="DC299" s="46">
        <f t="shared" ca="1" si="85"/>
        <v>0</v>
      </c>
      <c r="DD299" s="46"/>
      <c r="DE299" s="46">
        <f t="shared" si="92"/>
        <v>0</v>
      </c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>
        <f t="array" ref="DS299">IF(MAX(IF($AI299:$CH299&lt;&gt;0,$AI$7:$CH$7))&gt;$S299,1,0)</f>
        <v>0</v>
      </c>
    </row>
    <row r="300" spans="1:123" x14ac:dyDescent="0.25">
      <c r="A300" s="78">
        <v>293</v>
      </c>
      <c r="B300" s="79" t="str">
        <f t="shared" si="86"/>
        <v>K_LE MUT_2023_293</v>
      </c>
      <c r="C300" s="2"/>
      <c r="D300" s="3"/>
      <c r="E300" s="3"/>
      <c r="F300" s="4"/>
      <c r="G300" s="4"/>
      <c r="H300" s="4"/>
      <c r="I300" s="3"/>
      <c r="J300" s="1"/>
      <c r="K300" s="7"/>
      <c r="L300" s="90"/>
      <c r="M300" s="5"/>
      <c r="N300" s="91"/>
      <c r="O300" s="92"/>
      <c r="P300" s="5"/>
      <c r="Q300" s="5"/>
      <c r="R300" s="8"/>
      <c r="S300" s="5"/>
      <c r="T300" s="93"/>
      <c r="U300" s="80"/>
      <c r="V300" s="82"/>
      <c r="W300" s="83"/>
      <c r="X300" s="84" t="str">
        <f t="shared" si="87"/>
        <v xml:space="preserve"> </v>
      </c>
      <c r="Y300" s="85" t="str">
        <f t="shared" si="80"/>
        <v/>
      </c>
      <c r="AA300" s="86" t="str">
        <f t="shared" ca="1" si="81"/>
        <v/>
      </c>
      <c r="AB300" s="121"/>
      <c r="AC300" s="87" t="str">
        <f t="shared" si="93"/>
        <v/>
      </c>
      <c r="AD300" s="88" t="str">
        <f t="shared" si="88"/>
        <v/>
      </c>
      <c r="AE300" s="89" t="str">
        <f>IF(C300&lt;&gt;"",IF(VLOOKUP(C300,T_UO[#All],3,FALSE)="J",AF300+AG300,VLOOKUP(C300,T_UO[#All],4,FALSE)*G300),"")</f>
        <v/>
      </c>
      <c r="AF300" s="89" t="str">
        <f t="shared" si="82"/>
        <v/>
      </c>
      <c r="AG300" s="6"/>
      <c r="AH300" s="81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  <c r="AY300" s="120"/>
      <c r="AZ300" s="120"/>
      <c r="BA300" s="120"/>
      <c r="BB300" s="120"/>
      <c r="BC300" s="120"/>
      <c r="BD300" s="120"/>
      <c r="BE300" s="120"/>
      <c r="BF300" s="120"/>
      <c r="BG300" s="120"/>
      <c r="BH300" s="120"/>
      <c r="BI300" s="120"/>
      <c r="BJ300" s="120"/>
      <c r="BK300" s="120"/>
      <c r="BL300" s="120"/>
      <c r="BM300" s="120"/>
      <c r="BN300" s="120"/>
      <c r="BO300" s="120"/>
      <c r="BP300" s="120"/>
      <c r="BQ300" s="120"/>
      <c r="BR300" s="120"/>
      <c r="BS300" s="120"/>
      <c r="BT300" s="120"/>
      <c r="BU300" s="120"/>
      <c r="BV300" s="120"/>
      <c r="BW300" s="120"/>
      <c r="BX300" s="120"/>
      <c r="BY300" s="120"/>
      <c r="BZ300" s="120"/>
      <c r="CA300" s="120"/>
      <c r="CB300" s="120"/>
      <c r="CC300" s="120"/>
      <c r="CD300" s="120"/>
      <c r="CE300" s="120"/>
      <c r="CF300" s="120"/>
      <c r="CG300" s="120"/>
      <c r="CH300" s="120"/>
      <c r="CJ300" s="46"/>
      <c r="CK300" s="46"/>
      <c r="CL300" s="46"/>
      <c r="CN300" s="46">
        <f t="shared" ca="1" si="89"/>
        <v>0</v>
      </c>
      <c r="CO300" s="46">
        <f t="shared" si="83"/>
        <v>0</v>
      </c>
      <c r="CP300" s="46"/>
      <c r="CQ300" s="46">
        <f t="shared" si="84"/>
        <v>0</v>
      </c>
      <c r="CR300" s="46"/>
      <c r="CS300" s="46">
        <f>IF(C300&lt;&gt;"",IF(VLOOKUP(C300,T_UO[#All],3,FALSE)="PTS",IF(ISBLANK(G300),1,0),IF(ISBLANK(G300),0,1)),0)</f>
        <v>0</v>
      </c>
      <c r="CT300" s="46">
        <f t="shared" si="90"/>
        <v>0</v>
      </c>
      <c r="CU300" s="46"/>
      <c r="CV300" s="46"/>
      <c r="CW300" s="46"/>
      <c r="CX300" s="46"/>
      <c r="CY300" s="46"/>
      <c r="CZ300" s="46"/>
      <c r="DA300" s="46"/>
      <c r="DB300" s="46">
        <f t="shared" si="91"/>
        <v>0</v>
      </c>
      <c r="DC300" s="46">
        <f t="shared" ca="1" si="85"/>
        <v>0</v>
      </c>
      <c r="DD300" s="46"/>
      <c r="DE300" s="46">
        <f t="shared" si="92"/>
        <v>0</v>
      </c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>
        <f t="array" ref="DS300">IF(MAX(IF($AI300:$CH300&lt;&gt;0,$AI$7:$CH$7))&gt;$S300,1,0)</f>
        <v>0</v>
      </c>
    </row>
    <row r="301" spans="1:123" x14ac:dyDescent="0.25">
      <c r="A301" s="78">
        <v>294</v>
      </c>
      <c r="B301" s="79" t="str">
        <f t="shared" si="86"/>
        <v>K_LE MUT_2023_294</v>
      </c>
      <c r="C301" s="2"/>
      <c r="D301" s="3"/>
      <c r="E301" s="3"/>
      <c r="F301" s="4"/>
      <c r="G301" s="4"/>
      <c r="H301" s="4"/>
      <c r="I301" s="3"/>
      <c r="J301" s="1"/>
      <c r="K301" s="7"/>
      <c r="L301" s="90"/>
      <c r="M301" s="5"/>
      <c r="N301" s="91"/>
      <c r="O301" s="92"/>
      <c r="P301" s="5"/>
      <c r="Q301" s="5"/>
      <c r="R301" s="8"/>
      <c r="S301" s="5"/>
      <c r="T301" s="93"/>
      <c r="U301" s="80"/>
      <c r="V301" s="82"/>
      <c r="W301" s="83"/>
      <c r="X301" s="84" t="str">
        <f t="shared" si="87"/>
        <v xml:space="preserve"> </v>
      </c>
      <c r="Y301" s="85" t="str">
        <f t="shared" si="80"/>
        <v/>
      </c>
      <c r="AA301" s="86" t="str">
        <f t="shared" ca="1" si="81"/>
        <v/>
      </c>
      <c r="AB301" s="121"/>
      <c r="AC301" s="87" t="str">
        <f t="shared" si="93"/>
        <v/>
      </c>
      <c r="AD301" s="88" t="str">
        <f t="shared" si="88"/>
        <v/>
      </c>
      <c r="AE301" s="89" t="str">
        <f>IF(C301&lt;&gt;"",IF(VLOOKUP(C301,T_UO[#All],3,FALSE)="J",AF301+AG301,VLOOKUP(C301,T_UO[#All],4,FALSE)*G301),"")</f>
        <v/>
      </c>
      <c r="AF301" s="89" t="str">
        <f t="shared" si="82"/>
        <v/>
      </c>
      <c r="AG301" s="6"/>
      <c r="AH301" s="81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  <c r="AY301" s="120"/>
      <c r="AZ301" s="120"/>
      <c r="BA301" s="120"/>
      <c r="BB301" s="120"/>
      <c r="BC301" s="120"/>
      <c r="BD301" s="120"/>
      <c r="BE301" s="120"/>
      <c r="BF301" s="120"/>
      <c r="BG301" s="120"/>
      <c r="BH301" s="120"/>
      <c r="BI301" s="120"/>
      <c r="BJ301" s="120"/>
      <c r="BK301" s="120"/>
      <c r="BL301" s="120"/>
      <c r="BM301" s="120"/>
      <c r="BN301" s="120"/>
      <c r="BO301" s="120"/>
      <c r="BP301" s="120"/>
      <c r="BQ301" s="120"/>
      <c r="BR301" s="120"/>
      <c r="BS301" s="120"/>
      <c r="BT301" s="120"/>
      <c r="BU301" s="120"/>
      <c r="BV301" s="120"/>
      <c r="BW301" s="120"/>
      <c r="BX301" s="120"/>
      <c r="BY301" s="120"/>
      <c r="BZ301" s="120"/>
      <c r="CA301" s="120"/>
      <c r="CB301" s="120"/>
      <c r="CC301" s="120"/>
      <c r="CD301" s="120"/>
      <c r="CE301" s="120"/>
      <c r="CF301" s="120"/>
      <c r="CG301" s="120"/>
      <c r="CH301" s="120"/>
      <c r="CJ301" s="46"/>
      <c r="CK301" s="46"/>
      <c r="CL301" s="46"/>
      <c r="CN301" s="46">
        <f t="shared" ca="1" si="89"/>
        <v>0</v>
      </c>
      <c r="CO301" s="46">
        <f t="shared" si="83"/>
        <v>0</v>
      </c>
      <c r="CP301" s="46"/>
      <c r="CQ301" s="46">
        <f t="shared" si="84"/>
        <v>0</v>
      </c>
      <c r="CR301" s="46"/>
      <c r="CS301" s="46">
        <f>IF(C301&lt;&gt;"",IF(VLOOKUP(C301,T_UO[#All],3,FALSE)="PTS",IF(ISBLANK(G301),1,0),IF(ISBLANK(G301),0,1)),0)</f>
        <v>0</v>
      </c>
      <c r="CT301" s="46">
        <f t="shared" si="90"/>
        <v>0</v>
      </c>
      <c r="CU301" s="46"/>
      <c r="CV301" s="46"/>
      <c r="CW301" s="46"/>
      <c r="CX301" s="46"/>
      <c r="CY301" s="46"/>
      <c r="CZ301" s="46"/>
      <c r="DA301" s="46"/>
      <c r="DB301" s="46">
        <f t="shared" si="91"/>
        <v>0</v>
      </c>
      <c r="DC301" s="46">
        <f t="shared" ca="1" si="85"/>
        <v>0</v>
      </c>
      <c r="DD301" s="46"/>
      <c r="DE301" s="46">
        <f t="shared" si="92"/>
        <v>0</v>
      </c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>
        <f t="array" ref="DS301">IF(MAX(IF($AI301:$CH301&lt;&gt;0,$AI$7:$CH$7))&gt;$S301,1,0)</f>
        <v>0</v>
      </c>
    </row>
    <row r="302" spans="1:123" x14ac:dyDescent="0.25">
      <c r="A302" s="78">
        <v>295</v>
      </c>
      <c r="B302" s="79" t="str">
        <f t="shared" si="86"/>
        <v>K_LE MUT_2023_295</v>
      </c>
      <c r="C302" s="2"/>
      <c r="D302" s="3"/>
      <c r="E302" s="3"/>
      <c r="F302" s="4"/>
      <c r="G302" s="4"/>
      <c r="H302" s="4"/>
      <c r="I302" s="3"/>
      <c r="J302" s="1"/>
      <c r="K302" s="7"/>
      <c r="L302" s="90"/>
      <c r="M302" s="5"/>
      <c r="N302" s="91"/>
      <c r="O302" s="92"/>
      <c r="P302" s="5"/>
      <c r="Q302" s="5"/>
      <c r="R302" s="8"/>
      <c r="S302" s="5"/>
      <c r="T302" s="93"/>
      <c r="U302" s="80"/>
      <c r="V302" s="82"/>
      <c r="W302" s="83"/>
      <c r="X302" s="84" t="str">
        <f t="shared" si="87"/>
        <v xml:space="preserve"> </v>
      </c>
      <c r="Y302" s="85" t="str">
        <f t="shared" si="80"/>
        <v/>
      </c>
      <c r="AA302" s="86" t="str">
        <f t="shared" ca="1" si="81"/>
        <v/>
      </c>
      <c r="AB302" s="121"/>
      <c r="AC302" s="87" t="str">
        <f t="shared" si="93"/>
        <v/>
      </c>
      <c r="AD302" s="88" t="str">
        <f t="shared" si="88"/>
        <v/>
      </c>
      <c r="AE302" s="89" t="str">
        <f>IF(C302&lt;&gt;"",IF(VLOOKUP(C302,T_UO[#All],3,FALSE)="J",AF302+AG302,VLOOKUP(C302,T_UO[#All],4,FALSE)*G302),"")</f>
        <v/>
      </c>
      <c r="AF302" s="89" t="str">
        <f t="shared" si="82"/>
        <v/>
      </c>
      <c r="AG302" s="6"/>
      <c r="AH302" s="81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  <c r="AY302" s="120"/>
      <c r="AZ302" s="120"/>
      <c r="BA302" s="120"/>
      <c r="BB302" s="120"/>
      <c r="BC302" s="120"/>
      <c r="BD302" s="120"/>
      <c r="BE302" s="120"/>
      <c r="BF302" s="120"/>
      <c r="BG302" s="120"/>
      <c r="BH302" s="120"/>
      <c r="BI302" s="120"/>
      <c r="BJ302" s="120"/>
      <c r="BK302" s="120"/>
      <c r="BL302" s="120"/>
      <c r="BM302" s="120"/>
      <c r="BN302" s="120"/>
      <c r="BO302" s="120"/>
      <c r="BP302" s="120"/>
      <c r="BQ302" s="120"/>
      <c r="BR302" s="120"/>
      <c r="BS302" s="120"/>
      <c r="BT302" s="120"/>
      <c r="BU302" s="120"/>
      <c r="BV302" s="120"/>
      <c r="BW302" s="120"/>
      <c r="BX302" s="120"/>
      <c r="BY302" s="120"/>
      <c r="BZ302" s="120"/>
      <c r="CA302" s="120"/>
      <c r="CB302" s="120"/>
      <c r="CC302" s="120"/>
      <c r="CD302" s="120"/>
      <c r="CE302" s="120"/>
      <c r="CF302" s="120"/>
      <c r="CG302" s="120"/>
      <c r="CH302" s="120"/>
      <c r="CJ302" s="46"/>
      <c r="CK302" s="46"/>
      <c r="CL302" s="46"/>
      <c r="CN302" s="46">
        <f t="shared" ca="1" si="89"/>
        <v>0</v>
      </c>
      <c r="CO302" s="46">
        <f t="shared" si="83"/>
        <v>0</v>
      </c>
      <c r="CP302" s="46"/>
      <c r="CQ302" s="46">
        <f t="shared" si="84"/>
        <v>0</v>
      </c>
      <c r="CR302" s="46"/>
      <c r="CS302" s="46">
        <f>IF(C302&lt;&gt;"",IF(VLOOKUP(C302,T_UO[#All],3,FALSE)="PTS",IF(ISBLANK(G302),1,0),IF(ISBLANK(G302),0,1)),0)</f>
        <v>0</v>
      </c>
      <c r="CT302" s="46">
        <f t="shared" si="90"/>
        <v>0</v>
      </c>
      <c r="CU302" s="46"/>
      <c r="CV302" s="46"/>
      <c r="CW302" s="46"/>
      <c r="CX302" s="46"/>
      <c r="CY302" s="46"/>
      <c r="CZ302" s="46"/>
      <c r="DA302" s="46"/>
      <c r="DB302" s="46">
        <f t="shared" si="91"/>
        <v>0</v>
      </c>
      <c r="DC302" s="46">
        <f t="shared" ca="1" si="85"/>
        <v>0</v>
      </c>
      <c r="DD302" s="46"/>
      <c r="DE302" s="46">
        <f t="shared" si="92"/>
        <v>0</v>
      </c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>
        <f t="array" ref="DS302">IF(MAX(IF($AI302:$CH302&lt;&gt;0,$AI$7:$CH$7))&gt;$S302,1,0)</f>
        <v>0</v>
      </c>
    </row>
    <row r="303" spans="1:123" x14ac:dyDescent="0.25">
      <c r="A303" s="78">
        <v>296</v>
      </c>
      <c r="B303" s="79" t="str">
        <f t="shared" si="86"/>
        <v>K_LE MUT_2023_296</v>
      </c>
      <c r="C303" s="2"/>
      <c r="D303" s="3"/>
      <c r="E303" s="3"/>
      <c r="F303" s="4"/>
      <c r="G303" s="4"/>
      <c r="H303" s="4"/>
      <c r="I303" s="3"/>
      <c r="J303" s="1"/>
      <c r="K303" s="7"/>
      <c r="L303" s="90"/>
      <c r="M303" s="5"/>
      <c r="N303" s="91"/>
      <c r="O303" s="92"/>
      <c r="P303" s="5"/>
      <c r="Q303" s="5"/>
      <c r="R303" s="8"/>
      <c r="S303" s="5"/>
      <c r="T303" s="93"/>
      <c r="U303" s="80"/>
      <c r="V303" s="82"/>
      <c r="W303" s="83"/>
      <c r="X303" s="84" t="str">
        <f t="shared" si="87"/>
        <v xml:space="preserve"> </v>
      </c>
      <c r="Y303" s="85" t="str">
        <f t="shared" si="80"/>
        <v/>
      </c>
      <c r="AA303" s="86" t="str">
        <f t="shared" ca="1" si="81"/>
        <v/>
      </c>
      <c r="AB303" s="121"/>
      <c r="AC303" s="87" t="str">
        <f t="shared" si="93"/>
        <v/>
      </c>
      <c r="AD303" s="88" t="str">
        <f t="shared" si="88"/>
        <v/>
      </c>
      <c r="AE303" s="89" t="str">
        <f>IF(C303&lt;&gt;"",IF(VLOOKUP(C303,T_UO[#All],3,FALSE)="J",AF303+AG303,VLOOKUP(C303,T_UO[#All],4,FALSE)*G303),"")</f>
        <v/>
      </c>
      <c r="AF303" s="89" t="str">
        <f t="shared" si="82"/>
        <v/>
      </c>
      <c r="AG303" s="6"/>
      <c r="AH303" s="81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  <c r="AY303" s="120"/>
      <c r="AZ303" s="120"/>
      <c r="BA303" s="120"/>
      <c r="BB303" s="120"/>
      <c r="BC303" s="120"/>
      <c r="BD303" s="120"/>
      <c r="BE303" s="120"/>
      <c r="BF303" s="120"/>
      <c r="BG303" s="120"/>
      <c r="BH303" s="120"/>
      <c r="BI303" s="120"/>
      <c r="BJ303" s="120"/>
      <c r="BK303" s="120"/>
      <c r="BL303" s="120"/>
      <c r="BM303" s="120"/>
      <c r="BN303" s="120"/>
      <c r="BO303" s="120"/>
      <c r="BP303" s="120"/>
      <c r="BQ303" s="120"/>
      <c r="BR303" s="120"/>
      <c r="BS303" s="120"/>
      <c r="BT303" s="120"/>
      <c r="BU303" s="120"/>
      <c r="BV303" s="120"/>
      <c r="BW303" s="120"/>
      <c r="BX303" s="120"/>
      <c r="BY303" s="120"/>
      <c r="BZ303" s="120"/>
      <c r="CA303" s="120"/>
      <c r="CB303" s="120"/>
      <c r="CC303" s="120"/>
      <c r="CD303" s="120"/>
      <c r="CE303" s="120"/>
      <c r="CF303" s="120"/>
      <c r="CG303" s="120"/>
      <c r="CH303" s="120"/>
      <c r="CJ303" s="46"/>
      <c r="CK303" s="46"/>
      <c r="CL303" s="46"/>
      <c r="CN303" s="46">
        <f t="shared" ca="1" si="89"/>
        <v>0</v>
      </c>
      <c r="CO303" s="46">
        <f t="shared" si="83"/>
        <v>0</v>
      </c>
      <c r="CP303" s="46"/>
      <c r="CQ303" s="46">
        <f t="shared" si="84"/>
        <v>0</v>
      </c>
      <c r="CR303" s="46"/>
      <c r="CS303" s="46">
        <f>IF(C303&lt;&gt;"",IF(VLOOKUP(C303,T_UO[#All],3,FALSE)="PTS",IF(ISBLANK(G303),1,0),IF(ISBLANK(G303),0,1)),0)</f>
        <v>0</v>
      </c>
      <c r="CT303" s="46">
        <f t="shared" si="90"/>
        <v>0</v>
      </c>
      <c r="CU303" s="46"/>
      <c r="CV303" s="46"/>
      <c r="CW303" s="46"/>
      <c r="CX303" s="46"/>
      <c r="CY303" s="46"/>
      <c r="CZ303" s="46"/>
      <c r="DA303" s="46"/>
      <c r="DB303" s="46">
        <f t="shared" si="91"/>
        <v>0</v>
      </c>
      <c r="DC303" s="46">
        <f t="shared" ca="1" si="85"/>
        <v>0</v>
      </c>
      <c r="DD303" s="46"/>
      <c r="DE303" s="46">
        <f t="shared" si="92"/>
        <v>0</v>
      </c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>
        <f t="array" ref="DS303">IF(MAX(IF($AI303:$CH303&lt;&gt;0,$AI$7:$CH$7))&gt;$S303,1,0)</f>
        <v>0</v>
      </c>
    </row>
    <row r="304" spans="1:123" x14ac:dyDescent="0.25">
      <c r="A304" s="78">
        <v>297</v>
      </c>
      <c r="B304" s="79" t="str">
        <f t="shared" si="86"/>
        <v>K_LE MUT_2023_297</v>
      </c>
      <c r="C304" s="2"/>
      <c r="D304" s="3"/>
      <c r="E304" s="3"/>
      <c r="F304" s="4"/>
      <c r="G304" s="4"/>
      <c r="H304" s="4"/>
      <c r="I304" s="3"/>
      <c r="J304" s="1"/>
      <c r="K304" s="7"/>
      <c r="L304" s="90"/>
      <c r="M304" s="5"/>
      <c r="N304" s="91"/>
      <c r="O304" s="92"/>
      <c r="P304" s="5"/>
      <c r="Q304" s="5"/>
      <c r="R304" s="8"/>
      <c r="S304" s="5"/>
      <c r="T304" s="93"/>
      <c r="U304" s="80"/>
      <c r="V304" s="82"/>
      <c r="W304" s="83"/>
      <c r="X304" s="84" t="str">
        <f t="shared" si="87"/>
        <v xml:space="preserve"> </v>
      </c>
      <c r="Y304" s="85" t="str">
        <f t="shared" si="80"/>
        <v/>
      </c>
      <c r="AA304" s="86" t="str">
        <f t="shared" ca="1" si="81"/>
        <v/>
      </c>
      <c r="AB304" s="121"/>
      <c r="AC304" s="87" t="str">
        <f t="shared" si="93"/>
        <v/>
      </c>
      <c r="AD304" s="88" t="str">
        <f t="shared" si="88"/>
        <v/>
      </c>
      <c r="AE304" s="89" t="str">
        <f>IF(C304&lt;&gt;"",IF(VLOOKUP(C304,T_UO[#All],3,FALSE)="J",AF304+AG304,VLOOKUP(C304,T_UO[#All],4,FALSE)*G304),"")</f>
        <v/>
      </c>
      <c r="AF304" s="89" t="str">
        <f t="shared" si="82"/>
        <v/>
      </c>
      <c r="AG304" s="6"/>
      <c r="AH304" s="81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  <c r="AY304" s="120"/>
      <c r="AZ304" s="120"/>
      <c r="BA304" s="120"/>
      <c r="BB304" s="120"/>
      <c r="BC304" s="120"/>
      <c r="BD304" s="120"/>
      <c r="BE304" s="120"/>
      <c r="BF304" s="120"/>
      <c r="BG304" s="120"/>
      <c r="BH304" s="120"/>
      <c r="BI304" s="120"/>
      <c r="BJ304" s="120"/>
      <c r="BK304" s="120"/>
      <c r="BL304" s="120"/>
      <c r="BM304" s="120"/>
      <c r="BN304" s="120"/>
      <c r="BO304" s="120"/>
      <c r="BP304" s="120"/>
      <c r="BQ304" s="120"/>
      <c r="BR304" s="120"/>
      <c r="BS304" s="120"/>
      <c r="BT304" s="120"/>
      <c r="BU304" s="120"/>
      <c r="BV304" s="120"/>
      <c r="BW304" s="120"/>
      <c r="BX304" s="120"/>
      <c r="BY304" s="120"/>
      <c r="BZ304" s="120"/>
      <c r="CA304" s="120"/>
      <c r="CB304" s="120"/>
      <c r="CC304" s="120"/>
      <c r="CD304" s="120"/>
      <c r="CE304" s="120"/>
      <c r="CF304" s="120"/>
      <c r="CG304" s="120"/>
      <c r="CH304" s="120"/>
      <c r="CJ304" s="46"/>
      <c r="CK304" s="46"/>
      <c r="CL304" s="46"/>
      <c r="CN304" s="46">
        <f t="shared" ca="1" si="89"/>
        <v>0</v>
      </c>
      <c r="CO304" s="46">
        <f t="shared" si="83"/>
        <v>0</v>
      </c>
      <c r="CP304" s="46"/>
      <c r="CQ304" s="46">
        <f t="shared" si="84"/>
        <v>0</v>
      </c>
      <c r="CR304" s="46"/>
      <c r="CS304" s="46">
        <f>IF(C304&lt;&gt;"",IF(VLOOKUP(C304,T_UO[#All],3,FALSE)="PTS",IF(ISBLANK(G304),1,0),IF(ISBLANK(G304),0,1)),0)</f>
        <v>0</v>
      </c>
      <c r="CT304" s="46">
        <f t="shared" si="90"/>
        <v>0</v>
      </c>
      <c r="CU304" s="46"/>
      <c r="CV304" s="46"/>
      <c r="CW304" s="46"/>
      <c r="CX304" s="46"/>
      <c r="CY304" s="46"/>
      <c r="CZ304" s="46"/>
      <c r="DA304" s="46"/>
      <c r="DB304" s="46">
        <f t="shared" si="91"/>
        <v>0</v>
      </c>
      <c r="DC304" s="46">
        <f t="shared" ca="1" si="85"/>
        <v>0</v>
      </c>
      <c r="DD304" s="46"/>
      <c r="DE304" s="46">
        <f t="shared" si="92"/>
        <v>0</v>
      </c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>
        <f t="array" ref="DS304">IF(MAX(IF($AI304:$CH304&lt;&gt;0,$AI$7:$CH$7))&gt;$S304,1,0)</f>
        <v>0</v>
      </c>
    </row>
    <row r="305" spans="1:123" x14ac:dyDescent="0.25">
      <c r="A305" s="78">
        <v>298</v>
      </c>
      <c r="B305" s="79" t="str">
        <f t="shared" si="86"/>
        <v>K_LE MUT_2023_298</v>
      </c>
      <c r="C305" s="2"/>
      <c r="D305" s="3"/>
      <c r="E305" s="3"/>
      <c r="F305" s="4"/>
      <c r="G305" s="4"/>
      <c r="H305" s="4"/>
      <c r="I305" s="3"/>
      <c r="J305" s="1"/>
      <c r="K305" s="7"/>
      <c r="L305" s="90"/>
      <c r="M305" s="5"/>
      <c r="N305" s="91"/>
      <c r="O305" s="92"/>
      <c r="P305" s="5"/>
      <c r="Q305" s="5"/>
      <c r="R305" s="8"/>
      <c r="S305" s="5"/>
      <c r="T305" s="93"/>
      <c r="U305" s="80"/>
      <c r="V305" s="82"/>
      <c r="W305" s="83"/>
      <c r="X305" s="84" t="str">
        <f t="shared" si="87"/>
        <v xml:space="preserve"> </v>
      </c>
      <c r="Y305" s="85" t="str">
        <f t="shared" si="80"/>
        <v/>
      </c>
      <c r="AA305" s="86" t="str">
        <f t="shared" ca="1" si="81"/>
        <v/>
      </c>
      <c r="AB305" s="121"/>
      <c r="AC305" s="87" t="str">
        <f t="shared" si="93"/>
        <v/>
      </c>
      <c r="AD305" s="88" t="str">
        <f t="shared" si="88"/>
        <v/>
      </c>
      <c r="AE305" s="89" t="str">
        <f>IF(C305&lt;&gt;"",IF(VLOOKUP(C305,T_UO[#All],3,FALSE)="J",AF305+AG305,VLOOKUP(C305,T_UO[#All],4,FALSE)*G305),"")</f>
        <v/>
      </c>
      <c r="AF305" s="89" t="str">
        <f t="shared" si="82"/>
        <v/>
      </c>
      <c r="AG305" s="6"/>
      <c r="AH305" s="81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  <c r="AY305" s="120"/>
      <c r="AZ305" s="120"/>
      <c r="BA305" s="120"/>
      <c r="BB305" s="120"/>
      <c r="BC305" s="120"/>
      <c r="BD305" s="120"/>
      <c r="BE305" s="120"/>
      <c r="BF305" s="120"/>
      <c r="BG305" s="120"/>
      <c r="BH305" s="120"/>
      <c r="BI305" s="120"/>
      <c r="BJ305" s="120"/>
      <c r="BK305" s="120"/>
      <c r="BL305" s="120"/>
      <c r="BM305" s="120"/>
      <c r="BN305" s="120"/>
      <c r="BO305" s="120"/>
      <c r="BP305" s="120"/>
      <c r="BQ305" s="120"/>
      <c r="BR305" s="120"/>
      <c r="BS305" s="120"/>
      <c r="BT305" s="120"/>
      <c r="BU305" s="120"/>
      <c r="BV305" s="120"/>
      <c r="BW305" s="120"/>
      <c r="BX305" s="120"/>
      <c r="BY305" s="120"/>
      <c r="BZ305" s="120"/>
      <c r="CA305" s="120"/>
      <c r="CB305" s="120"/>
      <c r="CC305" s="120"/>
      <c r="CD305" s="120"/>
      <c r="CE305" s="120"/>
      <c r="CF305" s="120"/>
      <c r="CG305" s="120"/>
      <c r="CH305" s="120"/>
      <c r="CJ305" s="46"/>
      <c r="CK305" s="46"/>
      <c r="CL305" s="46"/>
      <c r="CN305" s="46">
        <f t="shared" ca="1" si="89"/>
        <v>0</v>
      </c>
      <c r="CO305" s="46">
        <f t="shared" si="83"/>
        <v>0</v>
      </c>
      <c r="CP305" s="46"/>
      <c r="CQ305" s="46">
        <f t="shared" si="84"/>
        <v>0</v>
      </c>
      <c r="CR305" s="46"/>
      <c r="CS305" s="46">
        <f>IF(C305&lt;&gt;"",IF(VLOOKUP(C305,T_UO[#All],3,FALSE)="PTS",IF(ISBLANK(G305),1,0),IF(ISBLANK(G305),0,1)),0)</f>
        <v>0</v>
      </c>
      <c r="CT305" s="46">
        <f t="shared" si="90"/>
        <v>0</v>
      </c>
      <c r="CU305" s="46"/>
      <c r="CV305" s="46"/>
      <c r="CW305" s="46"/>
      <c r="CX305" s="46"/>
      <c r="CY305" s="46"/>
      <c r="CZ305" s="46"/>
      <c r="DA305" s="46"/>
      <c r="DB305" s="46">
        <f t="shared" si="91"/>
        <v>0</v>
      </c>
      <c r="DC305" s="46">
        <f t="shared" ca="1" si="85"/>
        <v>0</v>
      </c>
      <c r="DD305" s="46"/>
      <c r="DE305" s="46">
        <f t="shared" si="92"/>
        <v>0</v>
      </c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>
        <f t="array" ref="DS305">IF(MAX(IF($AI305:$CH305&lt;&gt;0,$AI$7:$CH$7))&gt;$S305,1,0)</f>
        <v>0</v>
      </c>
    </row>
    <row r="306" spans="1:123" x14ac:dyDescent="0.25">
      <c r="A306" s="78">
        <v>299</v>
      </c>
      <c r="B306" s="79" t="str">
        <f t="shared" si="86"/>
        <v>K_LE MUT_2023_299</v>
      </c>
      <c r="C306" s="2"/>
      <c r="D306" s="3"/>
      <c r="E306" s="3"/>
      <c r="F306" s="4"/>
      <c r="G306" s="4"/>
      <c r="H306" s="4"/>
      <c r="I306" s="3"/>
      <c r="J306" s="1"/>
      <c r="K306" s="7"/>
      <c r="L306" s="90"/>
      <c r="M306" s="5"/>
      <c r="N306" s="91"/>
      <c r="O306" s="92"/>
      <c r="P306" s="5"/>
      <c r="Q306" s="5"/>
      <c r="R306" s="8"/>
      <c r="S306" s="5"/>
      <c r="T306" s="93"/>
      <c r="U306" s="80"/>
      <c r="V306" s="82"/>
      <c r="W306" s="83"/>
      <c r="X306" s="84" t="str">
        <f t="shared" si="87"/>
        <v xml:space="preserve"> </v>
      </c>
      <c r="Y306" s="85" t="str">
        <f t="shared" si="80"/>
        <v/>
      </c>
      <c r="AA306" s="86" t="str">
        <f t="shared" ca="1" si="81"/>
        <v/>
      </c>
      <c r="AB306" s="121"/>
      <c r="AC306" s="87" t="str">
        <f t="shared" si="93"/>
        <v/>
      </c>
      <c r="AD306" s="88" t="str">
        <f t="shared" si="88"/>
        <v/>
      </c>
      <c r="AE306" s="89" t="str">
        <f>IF(C306&lt;&gt;"",IF(VLOOKUP(C306,T_UO[#All],3,FALSE)="J",AF306+AG306,VLOOKUP(C306,T_UO[#All],4,FALSE)*G306),"")</f>
        <v/>
      </c>
      <c r="AF306" s="89" t="str">
        <f t="shared" si="82"/>
        <v/>
      </c>
      <c r="AG306" s="6"/>
      <c r="AH306" s="81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  <c r="BE306" s="120"/>
      <c r="BF306" s="120"/>
      <c r="BG306" s="120"/>
      <c r="BH306" s="120"/>
      <c r="BI306" s="120"/>
      <c r="BJ306" s="120"/>
      <c r="BK306" s="120"/>
      <c r="BL306" s="120"/>
      <c r="BM306" s="120"/>
      <c r="BN306" s="120"/>
      <c r="BO306" s="120"/>
      <c r="BP306" s="120"/>
      <c r="BQ306" s="120"/>
      <c r="BR306" s="120"/>
      <c r="BS306" s="120"/>
      <c r="BT306" s="120"/>
      <c r="BU306" s="120"/>
      <c r="BV306" s="120"/>
      <c r="BW306" s="120"/>
      <c r="BX306" s="120"/>
      <c r="BY306" s="120"/>
      <c r="BZ306" s="120"/>
      <c r="CA306" s="120"/>
      <c r="CB306" s="120"/>
      <c r="CC306" s="120"/>
      <c r="CD306" s="120"/>
      <c r="CE306" s="120"/>
      <c r="CF306" s="120"/>
      <c r="CG306" s="120"/>
      <c r="CH306" s="120"/>
      <c r="CJ306" s="46"/>
      <c r="CK306" s="46"/>
      <c r="CL306" s="46"/>
      <c r="CN306" s="46">
        <f t="shared" ca="1" si="89"/>
        <v>0</v>
      </c>
      <c r="CO306" s="46">
        <f t="shared" si="83"/>
        <v>0</v>
      </c>
      <c r="CP306" s="46"/>
      <c r="CQ306" s="46">
        <f t="shared" si="84"/>
        <v>0</v>
      </c>
      <c r="CR306" s="46"/>
      <c r="CS306" s="46">
        <f>IF(C306&lt;&gt;"",IF(VLOOKUP(C306,T_UO[#All],3,FALSE)="PTS",IF(ISBLANK(G306),1,0),IF(ISBLANK(G306),0,1)),0)</f>
        <v>0</v>
      </c>
      <c r="CT306" s="46">
        <f t="shared" si="90"/>
        <v>0</v>
      </c>
      <c r="CU306" s="46"/>
      <c r="CV306" s="46"/>
      <c r="CW306" s="46"/>
      <c r="CX306" s="46"/>
      <c r="CY306" s="46"/>
      <c r="CZ306" s="46"/>
      <c r="DA306" s="46"/>
      <c r="DB306" s="46">
        <f t="shared" si="91"/>
        <v>0</v>
      </c>
      <c r="DC306" s="46">
        <f t="shared" ca="1" si="85"/>
        <v>0</v>
      </c>
      <c r="DD306" s="46"/>
      <c r="DE306" s="46">
        <f t="shared" si="92"/>
        <v>0</v>
      </c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>
        <f t="array" ref="DS306">IF(MAX(IF($AI306:$CH306&lt;&gt;0,$AI$7:$CH$7))&gt;$S306,1,0)</f>
        <v>0</v>
      </c>
    </row>
    <row r="307" spans="1:123" x14ac:dyDescent="0.25">
      <c r="A307" s="78">
        <v>300</v>
      </c>
      <c r="B307" s="79" t="str">
        <f t="shared" si="86"/>
        <v>K_LE MUT_2023_300</v>
      </c>
      <c r="C307" s="2"/>
      <c r="D307" s="3"/>
      <c r="E307" s="3"/>
      <c r="F307" s="4"/>
      <c r="G307" s="4"/>
      <c r="H307" s="4"/>
      <c r="I307" s="3"/>
      <c r="J307" s="1"/>
      <c r="K307" s="7"/>
      <c r="L307" s="90"/>
      <c r="M307" s="5"/>
      <c r="N307" s="91"/>
      <c r="O307" s="92"/>
      <c r="P307" s="5"/>
      <c r="Q307" s="5"/>
      <c r="R307" s="8"/>
      <c r="S307" s="5"/>
      <c r="T307" s="93"/>
      <c r="U307" s="80"/>
      <c r="V307" s="82"/>
      <c r="W307" s="83"/>
      <c r="X307" s="84" t="str">
        <f t="shared" si="87"/>
        <v xml:space="preserve"> </v>
      </c>
      <c r="Y307" s="85" t="str">
        <f t="shared" si="80"/>
        <v/>
      </c>
      <c r="AA307" s="86" t="str">
        <f t="shared" ca="1" si="81"/>
        <v/>
      </c>
      <c r="AB307" s="121"/>
      <c r="AC307" s="87" t="str">
        <f t="shared" si="93"/>
        <v/>
      </c>
      <c r="AD307" s="88" t="str">
        <f t="shared" si="88"/>
        <v/>
      </c>
      <c r="AE307" s="89" t="str">
        <f>IF(C307&lt;&gt;"",IF(VLOOKUP(C307,T_UO[#All],3,FALSE)="J",AF307+AG307,VLOOKUP(C307,T_UO[#All],4,FALSE)*G307),"")</f>
        <v/>
      </c>
      <c r="AF307" s="89" t="str">
        <f t="shared" si="82"/>
        <v/>
      </c>
      <c r="AG307" s="6"/>
      <c r="AH307" s="81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  <c r="AY307" s="120"/>
      <c r="AZ307" s="120"/>
      <c r="BA307" s="120"/>
      <c r="BB307" s="120"/>
      <c r="BC307" s="120"/>
      <c r="BD307" s="120"/>
      <c r="BE307" s="120"/>
      <c r="BF307" s="120"/>
      <c r="BG307" s="120"/>
      <c r="BH307" s="120"/>
      <c r="BI307" s="120"/>
      <c r="BJ307" s="120"/>
      <c r="BK307" s="120"/>
      <c r="BL307" s="120"/>
      <c r="BM307" s="120"/>
      <c r="BN307" s="120"/>
      <c r="BO307" s="120"/>
      <c r="BP307" s="120"/>
      <c r="BQ307" s="120"/>
      <c r="BR307" s="120"/>
      <c r="BS307" s="120"/>
      <c r="BT307" s="120"/>
      <c r="BU307" s="120"/>
      <c r="BV307" s="120"/>
      <c r="BW307" s="120"/>
      <c r="BX307" s="120"/>
      <c r="BY307" s="120"/>
      <c r="BZ307" s="120"/>
      <c r="CA307" s="120"/>
      <c r="CB307" s="120"/>
      <c r="CC307" s="120"/>
      <c r="CD307" s="120"/>
      <c r="CE307" s="120"/>
      <c r="CF307" s="120"/>
      <c r="CG307" s="120"/>
      <c r="CH307" s="120"/>
      <c r="CJ307" s="46"/>
      <c r="CK307" s="46"/>
      <c r="CL307" s="46"/>
      <c r="CN307" s="46">
        <f t="shared" ca="1" si="89"/>
        <v>0</v>
      </c>
      <c r="CO307" s="46">
        <f t="shared" si="83"/>
        <v>0</v>
      </c>
      <c r="CP307" s="46"/>
      <c r="CQ307" s="46">
        <f t="shared" si="84"/>
        <v>0</v>
      </c>
      <c r="CR307" s="46"/>
      <c r="CS307" s="46">
        <f>IF(C307&lt;&gt;"",IF(VLOOKUP(C307,T_UO[#All],3,FALSE)="PTS",IF(ISBLANK(G307),1,0),IF(ISBLANK(G307),0,1)),0)</f>
        <v>0</v>
      </c>
      <c r="CT307" s="46">
        <f t="shared" si="90"/>
        <v>0</v>
      </c>
      <c r="CU307" s="46"/>
      <c r="CV307" s="46"/>
      <c r="CW307" s="46"/>
      <c r="CX307" s="46"/>
      <c r="CY307" s="46"/>
      <c r="CZ307" s="46"/>
      <c r="DA307" s="46"/>
      <c r="DB307" s="46">
        <f t="shared" si="91"/>
        <v>0</v>
      </c>
      <c r="DC307" s="46">
        <f t="shared" ca="1" si="85"/>
        <v>0</v>
      </c>
      <c r="DD307" s="46"/>
      <c r="DE307" s="46">
        <f t="shared" si="92"/>
        <v>0</v>
      </c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>
        <f t="array" ref="DS307">IF(MAX(IF($AI307:$CH307&lt;&gt;0,$AI$7:$CH$7))&gt;$S307,1,0)</f>
        <v>0</v>
      </c>
    </row>
    <row r="308" spans="1:123" x14ac:dyDescent="0.25">
      <c r="A308" s="78">
        <v>301</v>
      </c>
      <c r="B308" s="79" t="str">
        <f t="shared" si="86"/>
        <v>K_LE MUT_2023_301</v>
      </c>
      <c r="C308" s="2"/>
      <c r="D308" s="3"/>
      <c r="E308" s="3"/>
      <c r="F308" s="4"/>
      <c r="G308" s="4"/>
      <c r="H308" s="4"/>
      <c r="I308" s="3"/>
      <c r="J308" s="1"/>
      <c r="K308" s="7"/>
      <c r="L308" s="90"/>
      <c r="M308" s="5"/>
      <c r="N308" s="91"/>
      <c r="O308" s="92"/>
      <c r="P308" s="5"/>
      <c r="Q308" s="5"/>
      <c r="R308" s="8"/>
      <c r="S308" s="5"/>
      <c r="T308" s="93"/>
      <c r="U308" s="80"/>
      <c r="V308" s="82"/>
      <c r="W308" s="83"/>
      <c r="X308" s="84" t="str">
        <f t="shared" si="87"/>
        <v xml:space="preserve"> </v>
      </c>
      <c r="Y308" s="85" t="str">
        <f t="shared" si="80"/>
        <v/>
      </c>
      <c r="AA308" s="86" t="str">
        <f t="shared" ca="1" si="81"/>
        <v/>
      </c>
      <c r="AB308" s="121"/>
      <c r="AC308" s="87" t="str">
        <f t="shared" si="93"/>
        <v/>
      </c>
      <c r="AD308" s="88" t="str">
        <f t="shared" si="88"/>
        <v/>
      </c>
      <c r="AE308" s="89" t="str">
        <f>IF(C308&lt;&gt;"",IF(VLOOKUP(C308,T_UO[#All],3,FALSE)="J",AF308+AG308,VLOOKUP(C308,T_UO[#All],4,FALSE)*G308),"")</f>
        <v/>
      </c>
      <c r="AF308" s="89" t="str">
        <f t="shared" si="82"/>
        <v/>
      </c>
      <c r="AG308" s="6"/>
      <c r="AH308" s="81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  <c r="AY308" s="120"/>
      <c r="AZ308" s="120"/>
      <c r="BA308" s="120"/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  <c r="BU308" s="120"/>
      <c r="BV308" s="120"/>
      <c r="BW308" s="120"/>
      <c r="BX308" s="120"/>
      <c r="BY308" s="120"/>
      <c r="BZ308" s="120"/>
      <c r="CA308" s="120"/>
      <c r="CB308" s="120"/>
      <c r="CC308" s="120"/>
      <c r="CD308" s="120"/>
      <c r="CE308" s="120"/>
      <c r="CF308" s="120"/>
      <c r="CG308" s="120"/>
      <c r="CH308" s="120"/>
      <c r="CJ308" s="46"/>
      <c r="CK308" s="46"/>
      <c r="CL308" s="46"/>
      <c r="CN308" s="46">
        <f t="shared" ca="1" si="89"/>
        <v>0</v>
      </c>
      <c r="CO308" s="46">
        <f t="shared" si="83"/>
        <v>0</v>
      </c>
      <c r="CP308" s="46"/>
      <c r="CQ308" s="46">
        <f t="shared" si="84"/>
        <v>0</v>
      </c>
      <c r="CR308" s="46"/>
      <c r="CS308" s="46">
        <f>IF(C308&lt;&gt;"",IF(VLOOKUP(C308,T_UO[#All],3,FALSE)="PTS",IF(ISBLANK(G308),1,0),IF(ISBLANK(G308),0,1)),0)</f>
        <v>0</v>
      </c>
      <c r="CT308" s="46">
        <f t="shared" si="90"/>
        <v>0</v>
      </c>
      <c r="CU308" s="46"/>
      <c r="CV308" s="46"/>
      <c r="CW308" s="46"/>
      <c r="CX308" s="46"/>
      <c r="CY308" s="46"/>
      <c r="CZ308" s="46"/>
      <c r="DA308" s="46"/>
      <c r="DB308" s="46">
        <f t="shared" si="91"/>
        <v>0</v>
      </c>
      <c r="DC308" s="46">
        <f t="shared" ca="1" si="85"/>
        <v>0</v>
      </c>
      <c r="DD308" s="46"/>
      <c r="DE308" s="46">
        <f t="shared" si="92"/>
        <v>0</v>
      </c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>
        <f t="array" ref="DS308">IF(MAX(IF($AI308:$CH308&lt;&gt;0,$AI$7:$CH$7))&gt;$S308,1,0)</f>
        <v>0</v>
      </c>
    </row>
    <row r="309" spans="1:123" x14ac:dyDescent="0.25">
      <c r="A309" s="78">
        <v>302</v>
      </c>
      <c r="B309" s="79" t="str">
        <f t="shared" si="86"/>
        <v>K_LE MUT_2023_302</v>
      </c>
      <c r="C309" s="2"/>
      <c r="D309" s="3"/>
      <c r="E309" s="3"/>
      <c r="F309" s="4"/>
      <c r="G309" s="4"/>
      <c r="H309" s="4"/>
      <c r="I309" s="3"/>
      <c r="J309" s="1"/>
      <c r="K309" s="7"/>
      <c r="L309" s="90"/>
      <c r="M309" s="5"/>
      <c r="N309" s="91"/>
      <c r="O309" s="92"/>
      <c r="P309" s="5"/>
      <c r="Q309" s="5"/>
      <c r="R309" s="8"/>
      <c r="S309" s="5"/>
      <c r="T309" s="93"/>
      <c r="U309" s="80"/>
      <c r="V309" s="82"/>
      <c r="W309" s="83"/>
      <c r="X309" s="84" t="str">
        <f t="shared" si="87"/>
        <v xml:space="preserve"> </v>
      </c>
      <c r="Y309" s="85" t="str">
        <f t="shared" si="80"/>
        <v/>
      </c>
      <c r="AA309" s="86" t="str">
        <f t="shared" ca="1" si="81"/>
        <v/>
      </c>
      <c r="AB309" s="121"/>
      <c r="AC309" s="87" t="str">
        <f t="shared" si="93"/>
        <v/>
      </c>
      <c r="AD309" s="88" t="str">
        <f t="shared" si="88"/>
        <v/>
      </c>
      <c r="AE309" s="89" t="str">
        <f>IF(C309&lt;&gt;"",IF(VLOOKUP(C309,T_UO[#All],3,FALSE)="J",AF309+AG309,VLOOKUP(C309,T_UO[#All],4,FALSE)*G309),"")</f>
        <v/>
      </c>
      <c r="AF309" s="89" t="str">
        <f t="shared" si="82"/>
        <v/>
      </c>
      <c r="AG309" s="6"/>
      <c r="AH309" s="81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  <c r="AY309" s="120"/>
      <c r="AZ309" s="120"/>
      <c r="BA309" s="120"/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  <c r="BU309" s="120"/>
      <c r="BV309" s="120"/>
      <c r="BW309" s="120"/>
      <c r="BX309" s="120"/>
      <c r="BY309" s="120"/>
      <c r="BZ309" s="120"/>
      <c r="CA309" s="120"/>
      <c r="CB309" s="120"/>
      <c r="CC309" s="120"/>
      <c r="CD309" s="120"/>
      <c r="CE309" s="120"/>
      <c r="CF309" s="120"/>
      <c r="CG309" s="120"/>
      <c r="CH309" s="120"/>
      <c r="CJ309" s="46"/>
      <c r="CK309" s="46"/>
      <c r="CL309" s="46"/>
      <c r="CN309" s="46">
        <f t="shared" ca="1" si="89"/>
        <v>0</v>
      </c>
      <c r="CO309" s="46">
        <f t="shared" si="83"/>
        <v>0</v>
      </c>
      <c r="CP309" s="46"/>
      <c r="CQ309" s="46">
        <f t="shared" si="84"/>
        <v>0</v>
      </c>
      <c r="CR309" s="46"/>
      <c r="CS309" s="46">
        <f>IF(C309&lt;&gt;"",IF(VLOOKUP(C309,T_UO[#All],3,FALSE)="PTS",IF(ISBLANK(G309),1,0),IF(ISBLANK(G309),0,1)),0)</f>
        <v>0</v>
      </c>
      <c r="CT309" s="46">
        <f t="shared" si="90"/>
        <v>0</v>
      </c>
      <c r="CU309" s="46"/>
      <c r="CV309" s="46"/>
      <c r="CW309" s="46"/>
      <c r="CX309" s="46"/>
      <c r="CY309" s="46"/>
      <c r="CZ309" s="46"/>
      <c r="DA309" s="46"/>
      <c r="DB309" s="46">
        <f t="shared" si="91"/>
        <v>0</v>
      </c>
      <c r="DC309" s="46">
        <f t="shared" ca="1" si="85"/>
        <v>0</v>
      </c>
      <c r="DD309" s="46"/>
      <c r="DE309" s="46">
        <f t="shared" si="92"/>
        <v>0</v>
      </c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>
        <f t="array" ref="DS309">IF(MAX(IF($AI309:$CH309&lt;&gt;0,$AI$7:$CH$7))&gt;$S309,1,0)</f>
        <v>0</v>
      </c>
    </row>
    <row r="310" spans="1:123" x14ac:dyDescent="0.25">
      <c r="A310" s="78">
        <v>303</v>
      </c>
      <c r="B310" s="79" t="str">
        <f t="shared" si="86"/>
        <v>K_LE MUT_2023_303</v>
      </c>
      <c r="C310" s="2"/>
      <c r="D310" s="3"/>
      <c r="E310" s="3"/>
      <c r="F310" s="4"/>
      <c r="G310" s="4"/>
      <c r="H310" s="4"/>
      <c r="I310" s="3"/>
      <c r="J310" s="1"/>
      <c r="K310" s="7"/>
      <c r="L310" s="90"/>
      <c r="M310" s="5"/>
      <c r="N310" s="91"/>
      <c r="O310" s="92"/>
      <c r="P310" s="5"/>
      <c r="Q310" s="5"/>
      <c r="R310" s="8"/>
      <c r="S310" s="5"/>
      <c r="T310" s="93"/>
      <c r="U310" s="80"/>
      <c r="V310" s="82"/>
      <c r="W310" s="83"/>
      <c r="X310" s="84" t="str">
        <f t="shared" si="87"/>
        <v xml:space="preserve"> </v>
      </c>
      <c r="Y310" s="85" t="str">
        <f t="shared" si="80"/>
        <v/>
      </c>
      <c r="AA310" s="86" t="str">
        <f t="shared" ca="1" si="81"/>
        <v/>
      </c>
      <c r="AB310" s="121"/>
      <c r="AC310" s="87" t="str">
        <f t="shared" si="93"/>
        <v/>
      </c>
      <c r="AD310" s="88" t="str">
        <f t="shared" si="88"/>
        <v/>
      </c>
      <c r="AE310" s="89" t="str">
        <f>IF(C310&lt;&gt;"",IF(VLOOKUP(C310,T_UO[#All],3,FALSE)="J",AF310+AG310,VLOOKUP(C310,T_UO[#All],4,FALSE)*G310),"")</f>
        <v/>
      </c>
      <c r="AF310" s="89" t="str">
        <f t="shared" si="82"/>
        <v/>
      </c>
      <c r="AG310" s="6"/>
      <c r="AH310" s="81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  <c r="AY310" s="120"/>
      <c r="AZ310" s="120"/>
      <c r="BA310" s="120"/>
      <c r="BB310" s="120"/>
      <c r="BC310" s="120"/>
      <c r="BD310" s="120"/>
      <c r="BE310" s="120"/>
      <c r="BF310" s="120"/>
      <c r="BG310" s="120"/>
      <c r="BH310" s="120"/>
      <c r="BI310" s="120"/>
      <c r="BJ310" s="120"/>
      <c r="BK310" s="120"/>
      <c r="BL310" s="120"/>
      <c r="BM310" s="120"/>
      <c r="BN310" s="120"/>
      <c r="BO310" s="120"/>
      <c r="BP310" s="120"/>
      <c r="BQ310" s="120"/>
      <c r="BR310" s="120"/>
      <c r="BS310" s="120"/>
      <c r="BT310" s="120"/>
      <c r="BU310" s="120"/>
      <c r="BV310" s="120"/>
      <c r="BW310" s="120"/>
      <c r="BX310" s="120"/>
      <c r="BY310" s="120"/>
      <c r="BZ310" s="120"/>
      <c r="CA310" s="120"/>
      <c r="CB310" s="120"/>
      <c r="CC310" s="120"/>
      <c r="CD310" s="120"/>
      <c r="CE310" s="120"/>
      <c r="CF310" s="120"/>
      <c r="CG310" s="120"/>
      <c r="CH310" s="120"/>
      <c r="CJ310" s="46"/>
      <c r="CK310" s="46"/>
      <c r="CL310" s="46"/>
      <c r="CN310" s="46">
        <f t="shared" ca="1" si="89"/>
        <v>0</v>
      </c>
      <c r="CO310" s="46">
        <f t="shared" si="83"/>
        <v>0</v>
      </c>
      <c r="CP310" s="46"/>
      <c r="CQ310" s="46">
        <f t="shared" si="84"/>
        <v>0</v>
      </c>
      <c r="CR310" s="46"/>
      <c r="CS310" s="46">
        <f>IF(C310&lt;&gt;"",IF(VLOOKUP(C310,T_UO[#All],3,FALSE)="PTS",IF(ISBLANK(G310),1,0),IF(ISBLANK(G310),0,1)),0)</f>
        <v>0</v>
      </c>
      <c r="CT310" s="46">
        <f t="shared" si="90"/>
        <v>0</v>
      </c>
      <c r="CU310" s="46"/>
      <c r="CV310" s="46"/>
      <c r="CW310" s="46"/>
      <c r="CX310" s="46"/>
      <c r="CY310" s="46"/>
      <c r="CZ310" s="46"/>
      <c r="DA310" s="46"/>
      <c r="DB310" s="46">
        <f t="shared" si="91"/>
        <v>0</v>
      </c>
      <c r="DC310" s="46">
        <f t="shared" ca="1" si="85"/>
        <v>0</v>
      </c>
      <c r="DD310" s="46"/>
      <c r="DE310" s="46">
        <f t="shared" si="92"/>
        <v>0</v>
      </c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>
        <f t="array" ref="DS310">IF(MAX(IF($AI310:$CH310&lt;&gt;0,$AI$7:$CH$7))&gt;$S310,1,0)</f>
        <v>0</v>
      </c>
    </row>
    <row r="311" spans="1:123" x14ac:dyDescent="0.25">
      <c r="A311" s="78">
        <v>304</v>
      </c>
      <c r="B311" s="79" t="str">
        <f t="shared" si="86"/>
        <v>K_LE MUT_2023_304</v>
      </c>
      <c r="C311" s="2"/>
      <c r="D311" s="3"/>
      <c r="E311" s="3"/>
      <c r="F311" s="4"/>
      <c r="G311" s="4"/>
      <c r="H311" s="4"/>
      <c r="I311" s="3"/>
      <c r="J311" s="1"/>
      <c r="K311" s="7"/>
      <c r="L311" s="90"/>
      <c r="M311" s="5"/>
      <c r="N311" s="91"/>
      <c r="O311" s="92"/>
      <c r="P311" s="5"/>
      <c r="Q311" s="5"/>
      <c r="R311" s="8"/>
      <c r="S311" s="5"/>
      <c r="T311" s="93"/>
      <c r="U311" s="80"/>
      <c r="V311" s="82"/>
      <c r="W311" s="83"/>
      <c r="X311" s="84" t="str">
        <f t="shared" si="87"/>
        <v xml:space="preserve"> </v>
      </c>
      <c r="Y311" s="85" t="str">
        <f t="shared" si="80"/>
        <v/>
      </c>
      <c r="AA311" s="86" t="str">
        <f t="shared" ca="1" si="81"/>
        <v/>
      </c>
      <c r="AB311" s="121"/>
      <c r="AC311" s="87" t="str">
        <f t="shared" si="93"/>
        <v/>
      </c>
      <c r="AD311" s="88" t="str">
        <f t="shared" si="88"/>
        <v/>
      </c>
      <c r="AE311" s="89" t="str">
        <f>IF(C311&lt;&gt;"",IF(VLOOKUP(C311,T_UO[#All],3,FALSE)="J",AF311+AG311,VLOOKUP(C311,T_UO[#All],4,FALSE)*G311),"")</f>
        <v/>
      </c>
      <c r="AF311" s="89" t="str">
        <f t="shared" si="82"/>
        <v/>
      </c>
      <c r="AG311" s="6"/>
      <c r="AH311" s="81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  <c r="AY311" s="120"/>
      <c r="AZ311" s="120"/>
      <c r="BA311" s="120"/>
      <c r="BB311" s="120"/>
      <c r="BC311" s="120"/>
      <c r="BD311" s="120"/>
      <c r="BE311" s="120"/>
      <c r="BF311" s="120"/>
      <c r="BG311" s="120"/>
      <c r="BH311" s="120"/>
      <c r="BI311" s="120"/>
      <c r="BJ311" s="120"/>
      <c r="BK311" s="120"/>
      <c r="BL311" s="120"/>
      <c r="BM311" s="120"/>
      <c r="BN311" s="120"/>
      <c r="BO311" s="120"/>
      <c r="BP311" s="120"/>
      <c r="BQ311" s="120"/>
      <c r="BR311" s="120"/>
      <c r="BS311" s="120"/>
      <c r="BT311" s="120"/>
      <c r="BU311" s="120"/>
      <c r="BV311" s="120"/>
      <c r="BW311" s="120"/>
      <c r="BX311" s="120"/>
      <c r="BY311" s="120"/>
      <c r="BZ311" s="120"/>
      <c r="CA311" s="120"/>
      <c r="CB311" s="120"/>
      <c r="CC311" s="120"/>
      <c r="CD311" s="120"/>
      <c r="CE311" s="120"/>
      <c r="CF311" s="120"/>
      <c r="CG311" s="120"/>
      <c r="CH311" s="120"/>
      <c r="CJ311" s="46"/>
      <c r="CK311" s="46"/>
      <c r="CL311" s="46"/>
      <c r="CN311" s="46">
        <f t="shared" ca="1" si="89"/>
        <v>0</v>
      </c>
      <c r="CO311" s="46">
        <f t="shared" si="83"/>
        <v>0</v>
      </c>
      <c r="CP311" s="46"/>
      <c r="CQ311" s="46">
        <f t="shared" si="84"/>
        <v>0</v>
      </c>
      <c r="CR311" s="46"/>
      <c r="CS311" s="46">
        <f>IF(C311&lt;&gt;"",IF(VLOOKUP(C311,T_UO[#All],3,FALSE)="PTS",IF(ISBLANK(G311),1,0),IF(ISBLANK(G311),0,1)),0)</f>
        <v>0</v>
      </c>
      <c r="CT311" s="46">
        <f t="shared" si="90"/>
        <v>0</v>
      </c>
      <c r="CU311" s="46"/>
      <c r="CV311" s="46"/>
      <c r="CW311" s="46"/>
      <c r="CX311" s="46"/>
      <c r="CY311" s="46"/>
      <c r="CZ311" s="46"/>
      <c r="DA311" s="46"/>
      <c r="DB311" s="46">
        <f t="shared" si="91"/>
        <v>0</v>
      </c>
      <c r="DC311" s="46">
        <f t="shared" ca="1" si="85"/>
        <v>0</v>
      </c>
      <c r="DD311" s="46"/>
      <c r="DE311" s="46">
        <f t="shared" si="92"/>
        <v>0</v>
      </c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>
        <f t="array" ref="DS311">IF(MAX(IF($AI311:$CH311&lt;&gt;0,$AI$7:$CH$7))&gt;$S311,1,0)</f>
        <v>0</v>
      </c>
    </row>
    <row r="312" spans="1:123" x14ac:dyDescent="0.25">
      <c r="A312" s="78">
        <v>305</v>
      </c>
      <c r="B312" s="79" t="str">
        <f t="shared" si="86"/>
        <v>K_LE MUT_2023_305</v>
      </c>
      <c r="C312" s="2"/>
      <c r="D312" s="3"/>
      <c r="E312" s="3"/>
      <c r="F312" s="4"/>
      <c r="G312" s="4"/>
      <c r="H312" s="4"/>
      <c r="I312" s="3"/>
      <c r="J312" s="1"/>
      <c r="K312" s="7"/>
      <c r="L312" s="90"/>
      <c r="M312" s="5"/>
      <c r="N312" s="91"/>
      <c r="O312" s="92"/>
      <c r="P312" s="5"/>
      <c r="Q312" s="5"/>
      <c r="R312" s="8"/>
      <c r="S312" s="5"/>
      <c r="T312" s="93"/>
      <c r="U312" s="80"/>
      <c r="V312" s="82"/>
      <c r="W312" s="83"/>
      <c r="X312" s="84" t="str">
        <f t="shared" si="87"/>
        <v xml:space="preserve"> </v>
      </c>
      <c r="Y312" s="85" t="str">
        <f t="shared" si="80"/>
        <v/>
      </c>
      <c r="AA312" s="86" t="str">
        <f t="shared" ca="1" si="81"/>
        <v/>
      </c>
      <c r="AB312" s="121"/>
      <c r="AC312" s="87" t="str">
        <f t="shared" si="93"/>
        <v/>
      </c>
      <c r="AD312" s="88" t="str">
        <f t="shared" si="88"/>
        <v/>
      </c>
      <c r="AE312" s="89" t="str">
        <f>IF(C312&lt;&gt;"",IF(VLOOKUP(C312,T_UO[#All],3,FALSE)="J",AF312+AG312,VLOOKUP(C312,T_UO[#All],4,FALSE)*G312),"")</f>
        <v/>
      </c>
      <c r="AF312" s="89" t="str">
        <f t="shared" si="82"/>
        <v/>
      </c>
      <c r="AG312" s="6"/>
      <c r="AH312" s="81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  <c r="AY312" s="120"/>
      <c r="AZ312" s="120"/>
      <c r="BA312" s="120"/>
      <c r="BB312" s="120"/>
      <c r="BC312" s="120"/>
      <c r="BD312" s="120"/>
      <c r="BE312" s="120"/>
      <c r="BF312" s="120"/>
      <c r="BG312" s="120"/>
      <c r="BH312" s="120"/>
      <c r="BI312" s="120"/>
      <c r="BJ312" s="120"/>
      <c r="BK312" s="120"/>
      <c r="BL312" s="120"/>
      <c r="BM312" s="120"/>
      <c r="BN312" s="120"/>
      <c r="BO312" s="120"/>
      <c r="BP312" s="120"/>
      <c r="BQ312" s="120"/>
      <c r="BR312" s="120"/>
      <c r="BS312" s="120"/>
      <c r="BT312" s="120"/>
      <c r="BU312" s="120"/>
      <c r="BV312" s="120"/>
      <c r="BW312" s="120"/>
      <c r="BX312" s="120"/>
      <c r="BY312" s="120"/>
      <c r="BZ312" s="120"/>
      <c r="CA312" s="120"/>
      <c r="CB312" s="120"/>
      <c r="CC312" s="120"/>
      <c r="CD312" s="120"/>
      <c r="CE312" s="120"/>
      <c r="CF312" s="120"/>
      <c r="CG312" s="120"/>
      <c r="CH312" s="120"/>
      <c r="CJ312" s="46"/>
      <c r="CK312" s="46"/>
      <c r="CL312" s="46"/>
      <c r="CN312" s="46">
        <f t="shared" ca="1" si="89"/>
        <v>0</v>
      </c>
      <c r="CO312" s="46">
        <f t="shared" si="83"/>
        <v>0</v>
      </c>
      <c r="CP312" s="46"/>
      <c r="CQ312" s="46">
        <f t="shared" si="84"/>
        <v>0</v>
      </c>
      <c r="CR312" s="46"/>
      <c r="CS312" s="46">
        <f>IF(C312&lt;&gt;"",IF(VLOOKUP(C312,T_UO[#All],3,FALSE)="PTS",IF(ISBLANK(G312),1,0),IF(ISBLANK(G312),0,1)),0)</f>
        <v>0</v>
      </c>
      <c r="CT312" s="46">
        <f t="shared" si="90"/>
        <v>0</v>
      </c>
      <c r="CU312" s="46"/>
      <c r="CV312" s="46"/>
      <c r="CW312" s="46"/>
      <c r="CX312" s="46"/>
      <c r="CY312" s="46"/>
      <c r="CZ312" s="46"/>
      <c r="DA312" s="46"/>
      <c r="DB312" s="46">
        <f t="shared" si="91"/>
        <v>0</v>
      </c>
      <c r="DC312" s="46">
        <f t="shared" ca="1" si="85"/>
        <v>0</v>
      </c>
      <c r="DD312" s="46"/>
      <c r="DE312" s="46">
        <f t="shared" si="92"/>
        <v>0</v>
      </c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>
        <f t="array" ref="DS312">IF(MAX(IF($AI312:$CH312&lt;&gt;0,$AI$7:$CH$7))&gt;$S312,1,0)</f>
        <v>0</v>
      </c>
    </row>
    <row r="313" spans="1:123" x14ac:dyDescent="0.25">
      <c r="A313" s="78">
        <v>306</v>
      </c>
      <c r="B313" s="79" t="str">
        <f t="shared" si="86"/>
        <v>K_LE MUT_2023_306</v>
      </c>
      <c r="C313" s="2"/>
      <c r="D313" s="3"/>
      <c r="E313" s="3"/>
      <c r="F313" s="4"/>
      <c r="G313" s="4"/>
      <c r="H313" s="4"/>
      <c r="I313" s="3"/>
      <c r="J313" s="1"/>
      <c r="K313" s="7"/>
      <c r="L313" s="90"/>
      <c r="M313" s="5"/>
      <c r="N313" s="91"/>
      <c r="O313" s="92"/>
      <c r="P313" s="5"/>
      <c r="Q313" s="5"/>
      <c r="R313" s="8"/>
      <c r="S313" s="5"/>
      <c r="T313" s="93"/>
      <c r="U313" s="80"/>
      <c r="V313" s="82"/>
      <c r="W313" s="83"/>
      <c r="X313" s="84" t="str">
        <f t="shared" si="87"/>
        <v xml:space="preserve"> </v>
      </c>
      <c r="Y313" s="85" t="str">
        <f t="shared" si="80"/>
        <v/>
      </c>
      <c r="AA313" s="86" t="str">
        <f t="shared" ca="1" si="81"/>
        <v/>
      </c>
      <c r="AB313" s="121"/>
      <c r="AC313" s="87" t="str">
        <f t="shared" si="93"/>
        <v/>
      </c>
      <c r="AD313" s="88" t="str">
        <f t="shared" si="88"/>
        <v/>
      </c>
      <c r="AE313" s="89" t="str">
        <f>IF(C313&lt;&gt;"",IF(VLOOKUP(C313,T_UO[#All],3,FALSE)="J",AF313+AG313,VLOOKUP(C313,T_UO[#All],4,FALSE)*G313),"")</f>
        <v/>
      </c>
      <c r="AF313" s="89" t="str">
        <f t="shared" si="82"/>
        <v/>
      </c>
      <c r="AG313" s="6"/>
      <c r="AH313" s="81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  <c r="AY313" s="120"/>
      <c r="AZ313" s="120"/>
      <c r="BA313" s="120"/>
      <c r="BB313" s="120"/>
      <c r="BC313" s="120"/>
      <c r="BD313" s="120"/>
      <c r="BE313" s="120"/>
      <c r="BF313" s="120"/>
      <c r="BG313" s="120"/>
      <c r="BH313" s="120"/>
      <c r="BI313" s="120"/>
      <c r="BJ313" s="120"/>
      <c r="BK313" s="120"/>
      <c r="BL313" s="120"/>
      <c r="BM313" s="120"/>
      <c r="BN313" s="120"/>
      <c r="BO313" s="120"/>
      <c r="BP313" s="120"/>
      <c r="BQ313" s="120"/>
      <c r="BR313" s="120"/>
      <c r="BS313" s="120"/>
      <c r="BT313" s="120"/>
      <c r="BU313" s="120"/>
      <c r="BV313" s="120"/>
      <c r="BW313" s="120"/>
      <c r="BX313" s="120"/>
      <c r="BY313" s="120"/>
      <c r="BZ313" s="120"/>
      <c r="CA313" s="120"/>
      <c r="CB313" s="120"/>
      <c r="CC313" s="120"/>
      <c r="CD313" s="120"/>
      <c r="CE313" s="120"/>
      <c r="CF313" s="120"/>
      <c r="CG313" s="120"/>
      <c r="CH313" s="120"/>
      <c r="CJ313" s="46"/>
      <c r="CK313" s="46"/>
      <c r="CL313" s="46"/>
      <c r="CN313" s="46">
        <f t="shared" ca="1" si="89"/>
        <v>0</v>
      </c>
      <c r="CO313" s="46">
        <f t="shared" si="83"/>
        <v>0</v>
      </c>
      <c r="CP313" s="46"/>
      <c r="CQ313" s="46">
        <f t="shared" si="84"/>
        <v>0</v>
      </c>
      <c r="CR313" s="46"/>
      <c r="CS313" s="46">
        <f>IF(C313&lt;&gt;"",IF(VLOOKUP(C313,T_UO[#All],3,FALSE)="PTS",IF(ISBLANK(G313),1,0),IF(ISBLANK(G313),0,1)),0)</f>
        <v>0</v>
      </c>
      <c r="CT313" s="46">
        <f t="shared" si="90"/>
        <v>0</v>
      </c>
      <c r="CU313" s="46"/>
      <c r="CV313" s="46"/>
      <c r="CW313" s="46"/>
      <c r="CX313" s="46"/>
      <c r="CY313" s="46"/>
      <c r="CZ313" s="46"/>
      <c r="DA313" s="46"/>
      <c r="DB313" s="46">
        <f t="shared" si="91"/>
        <v>0</v>
      </c>
      <c r="DC313" s="46">
        <f t="shared" ca="1" si="85"/>
        <v>0</v>
      </c>
      <c r="DD313" s="46"/>
      <c r="DE313" s="46">
        <f t="shared" si="92"/>
        <v>0</v>
      </c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>
        <f t="array" ref="DS313">IF(MAX(IF($AI313:$CH313&lt;&gt;0,$AI$7:$CH$7))&gt;$S313,1,0)</f>
        <v>0</v>
      </c>
    </row>
    <row r="314" spans="1:123" x14ac:dyDescent="0.25">
      <c r="A314" s="78">
        <v>307</v>
      </c>
      <c r="B314" s="79" t="str">
        <f t="shared" si="86"/>
        <v>K_LE MUT_2023_307</v>
      </c>
      <c r="C314" s="2"/>
      <c r="D314" s="3"/>
      <c r="E314" s="3"/>
      <c r="F314" s="4"/>
      <c r="G314" s="4"/>
      <c r="H314" s="4"/>
      <c r="I314" s="3"/>
      <c r="J314" s="1"/>
      <c r="K314" s="7"/>
      <c r="L314" s="90"/>
      <c r="M314" s="5"/>
      <c r="N314" s="91"/>
      <c r="O314" s="92"/>
      <c r="P314" s="5"/>
      <c r="Q314" s="5"/>
      <c r="R314" s="8"/>
      <c r="S314" s="5"/>
      <c r="T314" s="93"/>
      <c r="U314" s="80"/>
      <c r="V314" s="82"/>
      <c r="W314" s="83"/>
      <c r="X314" s="84" t="str">
        <f t="shared" si="87"/>
        <v xml:space="preserve"> </v>
      </c>
      <c r="Y314" s="85" t="str">
        <f t="shared" si="80"/>
        <v/>
      </c>
      <c r="AA314" s="86" t="str">
        <f t="shared" ca="1" si="81"/>
        <v/>
      </c>
      <c r="AB314" s="121"/>
      <c r="AC314" s="87" t="str">
        <f t="shared" si="93"/>
        <v/>
      </c>
      <c r="AD314" s="88" t="str">
        <f t="shared" si="88"/>
        <v/>
      </c>
      <c r="AE314" s="89" t="str">
        <f>IF(C314&lt;&gt;"",IF(VLOOKUP(C314,T_UO[#All],3,FALSE)="J",AF314+AG314,VLOOKUP(C314,T_UO[#All],4,FALSE)*G314),"")</f>
        <v/>
      </c>
      <c r="AF314" s="89" t="str">
        <f t="shared" si="82"/>
        <v/>
      </c>
      <c r="AG314" s="6"/>
      <c r="AH314" s="81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  <c r="AY314" s="120"/>
      <c r="AZ314" s="120"/>
      <c r="BA314" s="120"/>
      <c r="BB314" s="120"/>
      <c r="BC314" s="120"/>
      <c r="BD314" s="120"/>
      <c r="BE314" s="120"/>
      <c r="BF314" s="120"/>
      <c r="BG314" s="120"/>
      <c r="BH314" s="120"/>
      <c r="BI314" s="120"/>
      <c r="BJ314" s="120"/>
      <c r="BK314" s="120"/>
      <c r="BL314" s="120"/>
      <c r="BM314" s="120"/>
      <c r="BN314" s="120"/>
      <c r="BO314" s="120"/>
      <c r="BP314" s="120"/>
      <c r="BQ314" s="120"/>
      <c r="BR314" s="120"/>
      <c r="BS314" s="120"/>
      <c r="BT314" s="120"/>
      <c r="BU314" s="120"/>
      <c r="BV314" s="120"/>
      <c r="BW314" s="120"/>
      <c r="BX314" s="120"/>
      <c r="BY314" s="120"/>
      <c r="BZ314" s="120"/>
      <c r="CA314" s="120"/>
      <c r="CB314" s="120"/>
      <c r="CC314" s="120"/>
      <c r="CD314" s="120"/>
      <c r="CE314" s="120"/>
      <c r="CF314" s="120"/>
      <c r="CG314" s="120"/>
      <c r="CH314" s="120"/>
      <c r="CJ314" s="46"/>
      <c r="CK314" s="46"/>
      <c r="CL314" s="46"/>
      <c r="CN314" s="46">
        <f t="shared" ca="1" si="89"/>
        <v>0</v>
      </c>
      <c r="CO314" s="46">
        <f t="shared" si="83"/>
        <v>0</v>
      </c>
      <c r="CP314" s="46"/>
      <c r="CQ314" s="46">
        <f t="shared" si="84"/>
        <v>0</v>
      </c>
      <c r="CR314" s="46"/>
      <c r="CS314" s="46">
        <f>IF(C314&lt;&gt;"",IF(VLOOKUP(C314,T_UO[#All],3,FALSE)="PTS",IF(ISBLANK(G314),1,0),IF(ISBLANK(G314),0,1)),0)</f>
        <v>0</v>
      </c>
      <c r="CT314" s="46">
        <f t="shared" si="90"/>
        <v>0</v>
      </c>
      <c r="CU314" s="46"/>
      <c r="CV314" s="46"/>
      <c r="CW314" s="46"/>
      <c r="CX314" s="46"/>
      <c r="CY314" s="46"/>
      <c r="CZ314" s="46"/>
      <c r="DA314" s="46"/>
      <c r="DB314" s="46">
        <f t="shared" si="91"/>
        <v>0</v>
      </c>
      <c r="DC314" s="46">
        <f t="shared" ca="1" si="85"/>
        <v>0</v>
      </c>
      <c r="DD314" s="46"/>
      <c r="DE314" s="46">
        <f t="shared" si="92"/>
        <v>0</v>
      </c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>
        <f t="array" ref="DS314">IF(MAX(IF($AI314:$CH314&lt;&gt;0,$AI$7:$CH$7))&gt;$S314,1,0)</f>
        <v>0</v>
      </c>
    </row>
    <row r="315" spans="1:123" x14ac:dyDescent="0.25">
      <c r="A315" s="78">
        <v>308</v>
      </c>
      <c r="B315" s="79" t="str">
        <f t="shared" si="86"/>
        <v>K_LE MUT_2023_308</v>
      </c>
      <c r="C315" s="2"/>
      <c r="D315" s="3"/>
      <c r="E315" s="3"/>
      <c r="F315" s="4"/>
      <c r="G315" s="4"/>
      <c r="H315" s="4"/>
      <c r="I315" s="3"/>
      <c r="J315" s="1"/>
      <c r="K315" s="7"/>
      <c r="L315" s="90"/>
      <c r="M315" s="5"/>
      <c r="N315" s="91"/>
      <c r="O315" s="92"/>
      <c r="P315" s="5"/>
      <c r="Q315" s="5"/>
      <c r="R315" s="8"/>
      <c r="S315" s="5"/>
      <c r="T315" s="93"/>
      <c r="U315" s="80"/>
      <c r="V315" s="82"/>
      <c r="W315" s="83"/>
      <c r="X315" s="84" t="str">
        <f t="shared" si="87"/>
        <v xml:space="preserve"> </v>
      </c>
      <c r="Y315" s="85" t="str">
        <f t="shared" si="80"/>
        <v/>
      </c>
      <c r="AA315" s="86" t="str">
        <f t="shared" ca="1" si="81"/>
        <v/>
      </c>
      <c r="AB315" s="121"/>
      <c r="AC315" s="87" t="str">
        <f t="shared" si="93"/>
        <v/>
      </c>
      <c r="AD315" s="88" t="str">
        <f t="shared" si="88"/>
        <v/>
      </c>
      <c r="AE315" s="89" t="str">
        <f>IF(C315&lt;&gt;"",IF(VLOOKUP(C315,T_UO[#All],3,FALSE)="J",AF315+AG315,VLOOKUP(C315,T_UO[#All],4,FALSE)*G315),"")</f>
        <v/>
      </c>
      <c r="AF315" s="89" t="str">
        <f t="shared" si="82"/>
        <v/>
      </c>
      <c r="AG315" s="6"/>
      <c r="AH315" s="81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  <c r="AY315" s="120"/>
      <c r="AZ315" s="120"/>
      <c r="BA315" s="120"/>
      <c r="BB315" s="120"/>
      <c r="BC315" s="120"/>
      <c r="BD315" s="120"/>
      <c r="BE315" s="120"/>
      <c r="BF315" s="120"/>
      <c r="BG315" s="120"/>
      <c r="BH315" s="120"/>
      <c r="BI315" s="120"/>
      <c r="BJ315" s="120"/>
      <c r="BK315" s="120"/>
      <c r="BL315" s="120"/>
      <c r="BM315" s="120"/>
      <c r="BN315" s="120"/>
      <c r="BO315" s="120"/>
      <c r="BP315" s="120"/>
      <c r="BQ315" s="120"/>
      <c r="BR315" s="120"/>
      <c r="BS315" s="120"/>
      <c r="BT315" s="120"/>
      <c r="BU315" s="120"/>
      <c r="BV315" s="120"/>
      <c r="BW315" s="120"/>
      <c r="BX315" s="120"/>
      <c r="BY315" s="120"/>
      <c r="BZ315" s="120"/>
      <c r="CA315" s="120"/>
      <c r="CB315" s="120"/>
      <c r="CC315" s="120"/>
      <c r="CD315" s="120"/>
      <c r="CE315" s="120"/>
      <c r="CF315" s="120"/>
      <c r="CG315" s="120"/>
      <c r="CH315" s="120"/>
      <c r="CJ315" s="46"/>
      <c r="CK315" s="46"/>
      <c r="CL315" s="46"/>
      <c r="CN315" s="46">
        <f t="shared" ca="1" si="89"/>
        <v>0</v>
      </c>
      <c r="CO315" s="46">
        <f t="shared" si="83"/>
        <v>0</v>
      </c>
      <c r="CP315" s="46"/>
      <c r="CQ315" s="46">
        <f t="shared" si="84"/>
        <v>0</v>
      </c>
      <c r="CR315" s="46"/>
      <c r="CS315" s="46">
        <f>IF(C315&lt;&gt;"",IF(VLOOKUP(C315,T_UO[#All],3,FALSE)="PTS",IF(ISBLANK(G315),1,0),IF(ISBLANK(G315),0,1)),0)</f>
        <v>0</v>
      </c>
      <c r="CT315" s="46">
        <f t="shared" si="90"/>
        <v>0</v>
      </c>
      <c r="CU315" s="46"/>
      <c r="CV315" s="46"/>
      <c r="CW315" s="46"/>
      <c r="CX315" s="46"/>
      <c r="CY315" s="46"/>
      <c r="CZ315" s="46"/>
      <c r="DA315" s="46"/>
      <c r="DB315" s="46">
        <f t="shared" si="91"/>
        <v>0</v>
      </c>
      <c r="DC315" s="46">
        <f t="shared" ca="1" si="85"/>
        <v>0</v>
      </c>
      <c r="DD315" s="46"/>
      <c r="DE315" s="46">
        <f t="shared" si="92"/>
        <v>0</v>
      </c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>
        <f t="array" ref="DS315">IF(MAX(IF($AI315:$CH315&lt;&gt;0,$AI$7:$CH$7))&gt;$S315,1,0)</f>
        <v>0</v>
      </c>
    </row>
    <row r="316" spans="1:123" x14ac:dyDescent="0.25">
      <c r="A316" s="78">
        <v>309</v>
      </c>
      <c r="B316" s="79" t="str">
        <f t="shared" si="86"/>
        <v>K_LE MUT_2023_309</v>
      </c>
      <c r="C316" s="2"/>
      <c r="D316" s="3"/>
      <c r="E316" s="3"/>
      <c r="F316" s="4"/>
      <c r="G316" s="4"/>
      <c r="H316" s="4"/>
      <c r="I316" s="3"/>
      <c r="J316" s="1"/>
      <c r="K316" s="7"/>
      <c r="L316" s="90"/>
      <c r="M316" s="5"/>
      <c r="N316" s="91"/>
      <c r="O316" s="92"/>
      <c r="P316" s="5"/>
      <c r="Q316" s="5"/>
      <c r="R316" s="8"/>
      <c r="S316" s="5"/>
      <c r="T316" s="93"/>
      <c r="U316" s="80"/>
      <c r="V316" s="82"/>
      <c r="W316" s="83"/>
      <c r="X316" s="84" t="str">
        <f t="shared" si="87"/>
        <v xml:space="preserve"> </v>
      </c>
      <c r="Y316" s="85" t="str">
        <f t="shared" si="80"/>
        <v/>
      </c>
      <c r="AA316" s="86" t="str">
        <f t="shared" ca="1" si="81"/>
        <v/>
      </c>
      <c r="AB316" s="121"/>
      <c r="AC316" s="87" t="str">
        <f t="shared" si="93"/>
        <v/>
      </c>
      <c r="AD316" s="88" t="str">
        <f t="shared" si="88"/>
        <v/>
      </c>
      <c r="AE316" s="89" t="str">
        <f>IF(C316&lt;&gt;"",IF(VLOOKUP(C316,T_UO[#All],3,FALSE)="J",AF316+AG316,VLOOKUP(C316,T_UO[#All],4,FALSE)*G316),"")</f>
        <v/>
      </c>
      <c r="AF316" s="89" t="str">
        <f t="shared" si="82"/>
        <v/>
      </c>
      <c r="AG316" s="6"/>
      <c r="AH316" s="81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  <c r="AY316" s="120"/>
      <c r="AZ316" s="120"/>
      <c r="BA316" s="120"/>
      <c r="BB316" s="120"/>
      <c r="BC316" s="120"/>
      <c r="BD316" s="120"/>
      <c r="BE316" s="120"/>
      <c r="BF316" s="120"/>
      <c r="BG316" s="120"/>
      <c r="BH316" s="120"/>
      <c r="BI316" s="120"/>
      <c r="BJ316" s="120"/>
      <c r="BK316" s="120"/>
      <c r="BL316" s="120"/>
      <c r="BM316" s="120"/>
      <c r="BN316" s="120"/>
      <c r="BO316" s="120"/>
      <c r="BP316" s="120"/>
      <c r="BQ316" s="120"/>
      <c r="BR316" s="120"/>
      <c r="BS316" s="120"/>
      <c r="BT316" s="120"/>
      <c r="BU316" s="120"/>
      <c r="BV316" s="120"/>
      <c r="BW316" s="120"/>
      <c r="BX316" s="120"/>
      <c r="BY316" s="120"/>
      <c r="BZ316" s="120"/>
      <c r="CA316" s="120"/>
      <c r="CB316" s="120"/>
      <c r="CC316" s="120"/>
      <c r="CD316" s="120"/>
      <c r="CE316" s="120"/>
      <c r="CF316" s="120"/>
      <c r="CG316" s="120"/>
      <c r="CH316" s="120"/>
      <c r="CJ316" s="46"/>
      <c r="CK316" s="46"/>
      <c r="CL316" s="46"/>
      <c r="CN316" s="46">
        <f t="shared" ca="1" si="89"/>
        <v>0</v>
      </c>
      <c r="CO316" s="46">
        <f t="shared" si="83"/>
        <v>0</v>
      </c>
      <c r="CP316" s="46"/>
      <c r="CQ316" s="46">
        <f t="shared" si="84"/>
        <v>0</v>
      </c>
      <c r="CR316" s="46"/>
      <c r="CS316" s="46">
        <f>IF(C316&lt;&gt;"",IF(VLOOKUP(C316,T_UO[#All],3,FALSE)="PTS",IF(ISBLANK(G316),1,0),IF(ISBLANK(G316),0,1)),0)</f>
        <v>0</v>
      </c>
      <c r="CT316" s="46">
        <f t="shared" si="90"/>
        <v>0</v>
      </c>
      <c r="CU316" s="46"/>
      <c r="CV316" s="46"/>
      <c r="CW316" s="46"/>
      <c r="CX316" s="46"/>
      <c r="CY316" s="46"/>
      <c r="CZ316" s="46"/>
      <c r="DA316" s="46"/>
      <c r="DB316" s="46">
        <f t="shared" si="91"/>
        <v>0</v>
      </c>
      <c r="DC316" s="46">
        <f t="shared" ca="1" si="85"/>
        <v>0</v>
      </c>
      <c r="DD316" s="46"/>
      <c r="DE316" s="46">
        <f t="shared" si="92"/>
        <v>0</v>
      </c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>
        <f t="array" ref="DS316">IF(MAX(IF($AI316:$CH316&lt;&gt;0,$AI$7:$CH$7))&gt;$S316,1,0)</f>
        <v>0</v>
      </c>
    </row>
    <row r="317" spans="1:123" x14ac:dyDescent="0.25">
      <c r="A317" s="78">
        <v>310</v>
      </c>
      <c r="B317" s="79" t="str">
        <f t="shared" si="86"/>
        <v>K_LE MUT_2023_310</v>
      </c>
      <c r="C317" s="2"/>
      <c r="D317" s="3"/>
      <c r="E317" s="3"/>
      <c r="F317" s="4"/>
      <c r="G317" s="4"/>
      <c r="H317" s="4"/>
      <c r="I317" s="3"/>
      <c r="J317" s="1"/>
      <c r="K317" s="7"/>
      <c r="L317" s="90"/>
      <c r="M317" s="5"/>
      <c r="N317" s="91"/>
      <c r="O317" s="92"/>
      <c r="P317" s="5"/>
      <c r="Q317" s="5"/>
      <c r="R317" s="8"/>
      <c r="S317" s="5"/>
      <c r="T317" s="93"/>
      <c r="U317" s="80"/>
      <c r="V317" s="82"/>
      <c r="W317" s="83"/>
      <c r="X317" s="84" t="str">
        <f t="shared" si="87"/>
        <v xml:space="preserve"> </v>
      </c>
      <c r="Y317" s="85" t="str">
        <f t="shared" si="80"/>
        <v/>
      </c>
      <c r="AA317" s="86" t="str">
        <f t="shared" ca="1" si="81"/>
        <v/>
      </c>
      <c r="AB317" s="121"/>
      <c r="AC317" s="87" t="str">
        <f t="shared" si="93"/>
        <v/>
      </c>
      <c r="AD317" s="88" t="str">
        <f t="shared" si="88"/>
        <v/>
      </c>
      <c r="AE317" s="89" t="str">
        <f>IF(C317&lt;&gt;"",IF(VLOOKUP(C317,T_UO[#All],3,FALSE)="J",AF317+AG317,VLOOKUP(C317,T_UO[#All],4,FALSE)*G317),"")</f>
        <v/>
      </c>
      <c r="AF317" s="89" t="str">
        <f t="shared" si="82"/>
        <v/>
      </c>
      <c r="AG317" s="6"/>
      <c r="AH317" s="81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  <c r="AY317" s="120"/>
      <c r="AZ317" s="120"/>
      <c r="BA317" s="120"/>
      <c r="BB317" s="120"/>
      <c r="BC317" s="120"/>
      <c r="BD317" s="120"/>
      <c r="BE317" s="120"/>
      <c r="BF317" s="120"/>
      <c r="BG317" s="120"/>
      <c r="BH317" s="120"/>
      <c r="BI317" s="120"/>
      <c r="BJ317" s="120"/>
      <c r="BK317" s="120"/>
      <c r="BL317" s="120"/>
      <c r="BM317" s="120"/>
      <c r="BN317" s="120"/>
      <c r="BO317" s="120"/>
      <c r="BP317" s="120"/>
      <c r="BQ317" s="120"/>
      <c r="BR317" s="120"/>
      <c r="BS317" s="120"/>
      <c r="BT317" s="120"/>
      <c r="BU317" s="120"/>
      <c r="BV317" s="120"/>
      <c r="BW317" s="120"/>
      <c r="BX317" s="120"/>
      <c r="BY317" s="120"/>
      <c r="BZ317" s="120"/>
      <c r="CA317" s="120"/>
      <c r="CB317" s="120"/>
      <c r="CC317" s="120"/>
      <c r="CD317" s="120"/>
      <c r="CE317" s="120"/>
      <c r="CF317" s="120"/>
      <c r="CG317" s="120"/>
      <c r="CH317" s="120"/>
      <c r="CJ317" s="46"/>
      <c r="CK317" s="46"/>
      <c r="CL317" s="46"/>
      <c r="CN317" s="46">
        <f t="shared" ca="1" si="89"/>
        <v>0</v>
      </c>
      <c r="CO317" s="46">
        <f t="shared" si="83"/>
        <v>0</v>
      </c>
      <c r="CP317" s="46"/>
      <c r="CQ317" s="46">
        <f t="shared" si="84"/>
        <v>0</v>
      </c>
      <c r="CR317" s="46"/>
      <c r="CS317" s="46">
        <f>IF(C317&lt;&gt;"",IF(VLOOKUP(C317,T_UO[#All],3,FALSE)="PTS",IF(ISBLANK(G317),1,0),IF(ISBLANK(G317),0,1)),0)</f>
        <v>0</v>
      </c>
      <c r="CT317" s="46">
        <f t="shared" si="90"/>
        <v>0</v>
      </c>
      <c r="CU317" s="46"/>
      <c r="CV317" s="46"/>
      <c r="CW317" s="46"/>
      <c r="CX317" s="46"/>
      <c r="CY317" s="46"/>
      <c r="CZ317" s="46"/>
      <c r="DA317" s="46"/>
      <c r="DB317" s="46">
        <f t="shared" si="91"/>
        <v>0</v>
      </c>
      <c r="DC317" s="46">
        <f t="shared" ca="1" si="85"/>
        <v>0</v>
      </c>
      <c r="DD317" s="46"/>
      <c r="DE317" s="46">
        <f t="shared" si="92"/>
        <v>0</v>
      </c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>
        <f t="array" ref="DS317">IF(MAX(IF($AI317:$CH317&lt;&gt;0,$AI$7:$CH$7))&gt;$S317,1,0)</f>
        <v>0</v>
      </c>
    </row>
    <row r="318" spans="1:123" x14ac:dyDescent="0.25">
      <c r="A318" s="78">
        <v>311</v>
      </c>
      <c r="B318" s="79" t="str">
        <f t="shared" si="86"/>
        <v>K_LE MUT_2023_311</v>
      </c>
      <c r="C318" s="2"/>
      <c r="D318" s="3"/>
      <c r="E318" s="3"/>
      <c r="F318" s="4"/>
      <c r="G318" s="4"/>
      <c r="H318" s="4"/>
      <c r="I318" s="3"/>
      <c r="J318" s="1"/>
      <c r="K318" s="7"/>
      <c r="L318" s="90"/>
      <c r="M318" s="5"/>
      <c r="N318" s="91"/>
      <c r="O318" s="92"/>
      <c r="P318" s="5"/>
      <c r="Q318" s="5"/>
      <c r="R318" s="8"/>
      <c r="S318" s="5"/>
      <c r="T318" s="93"/>
      <c r="U318" s="80"/>
      <c r="V318" s="82"/>
      <c r="W318" s="83"/>
      <c r="X318" s="84" t="str">
        <f t="shared" si="87"/>
        <v xml:space="preserve"> </v>
      </c>
      <c r="Y318" s="85" t="str">
        <f t="shared" si="80"/>
        <v/>
      </c>
      <c r="AA318" s="86" t="str">
        <f t="shared" ca="1" si="81"/>
        <v/>
      </c>
      <c r="AB318" s="121"/>
      <c r="AC318" s="87" t="str">
        <f t="shared" si="93"/>
        <v/>
      </c>
      <c r="AD318" s="88" t="str">
        <f t="shared" si="88"/>
        <v/>
      </c>
      <c r="AE318" s="89" t="str">
        <f>IF(C318&lt;&gt;"",IF(VLOOKUP(C318,T_UO[#All],3,FALSE)="J",AF318+AG318,VLOOKUP(C318,T_UO[#All],4,FALSE)*G318),"")</f>
        <v/>
      </c>
      <c r="AF318" s="89" t="str">
        <f t="shared" si="82"/>
        <v/>
      </c>
      <c r="AG318" s="6"/>
      <c r="AH318" s="81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  <c r="AY318" s="120"/>
      <c r="AZ318" s="120"/>
      <c r="BA318" s="120"/>
      <c r="BB318" s="120"/>
      <c r="BC318" s="120"/>
      <c r="BD318" s="120"/>
      <c r="BE318" s="120"/>
      <c r="BF318" s="120"/>
      <c r="BG318" s="120"/>
      <c r="BH318" s="120"/>
      <c r="BI318" s="120"/>
      <c r="BJ318" s="120"/>
      <c r="BK318" s="120"/>
      <c r="BL318" s="120"/>
      <c r="BM318" s="120"/>
      <c r="BN318" s="120"/>
      <c r="BO318" s="120"/>
      <c r="BP318" s="120"/>
      <c r="BQ318" s="120"/>
      <c r="BR318" s="120"/>
      <c r="BS318" s="120"/>
      <c r="BT318" s="120"/>
      <c r="BU318" s="120"/>
      <c r="BV318" s="120"/>
      <c r="BW318" s="120"/>
      <c r="BX318" s="120"/>
      <c r="BY318" s="120"/>
      <c r="BZ318" s="120"/>
      <c r="CA318" s="120"/>
      <c r="CB318" s="120"/>
      <c r="CC318" s="120"/>
      <c r="CD318" s="120"/>
      <c r="CE318" s="120"/>
      <c r="CF318" s="120"/>
      <c r="CG318" s="120"/>
      <c r="CH318" s="120"/>
      <c r="CJ318" s="46"/>
      <c r="CK318" s="46"/>
      <c r="CL318" s="46"/>
      <c r="CN318" s="46">
        <f t="shared" ca="1" si="89"/>
        <v>0</v>
      </c>
      <c r="CO318" s="46">
        <f t="shared" si="83"/>
        <v>0</v>
      </c>
      <c r="CP318" s="46"/>
      <c r="CQ318" s="46">
        <f t="shared" si="84"/>
        <v>0</v>
      </c>
      <c r="CR318" s="46"/>
      <c r="CS318" s="46">
        <f>IF(C318&lt;&gt;"",IF(VLOOKUP(C318,T_UO[#All],3,FALSE)="PTS",IF(ISBLANK(G318),1,0),IF(ISBLANK(G318),0,1)),0)</f>
        <v>0</v>
      </c>
      <c r="CT318" s="46">
        <f t="shared" si="90"/>
        <v>0</v>
      </c>
      <c r="CU318" s="46"/>
      <c r="CV318" s="46"/>
      <c r="CW318" s="46"/>
      <c r="CX318" s="46"/>
      <c r="CY318" s="46"/>
      <c r="CZ318" s="46"/>
      <c r="DA318" s="46"/>
      <c r="DB318" s="46">
        <f t="shared" si="91"/>
        <v>0</v>
      </c>
      <c r="DC318" s="46">
        <f t="shared" ca="1" si="85"/>
        <v>0</v>
      </c>
      <c r="DD318" s="46"/>
      <c r="DE318" s="46">
        <f t="shared" si="92"/>
        <v>0</v>
      </c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>
        <f t="array" ref="DS318">IF(MAX(IF($AI318:$CH318&lt;&gt;0,$AI$7:$CH$7))&gt;$S318,1,0)</f>
        <v>0</v>
      </c>
    </row>
    <row r="319" spans="1:123" x14ac:dyDescent="0.25">
      <c r="A319" s="78">
        <v>312</v>
      </c>
      <c r="B319" s="79" t="str">
        <f t="shared" si="86"/>
        <v>K_LE MUT_2023_312</v>
      </c>
      <c r="C319" s="2"/>
      <c r="D319" s="3"/>
      <c r="E319" s="3"/>
      <c r="F319" s="4"/>
      <c r="G319" s="4"/>
      <c r="H319" s="4"/>
      <c r="I319" s="3"/>
      <c r="J319" s="1"/>
      <c r="K319" s="7"/>
      <c r="L319" s="90"/>
      <c r="M319" s="5"/>
      <c r="N319" s="91"/>
      <c r="O319" s="92"/>
      <c r="P319" s="5"/>
      <c r="Q319" s="5"/>
      <c r="R319" s="8"/>
      <c r="S319" s="5"/>
      <c r="T319" s="93"/>
      <c r="U319" s="80"/>
      <c r="V319" s="82"/>
      <c r="W319" s="83"/>
      <c r="X319" s="84" t="str">
        <f t="shared" si="87"/>
        <v xml:space="preserve"> </v>
      </c>
      <c r="Y319" s="85" t="str">
        <f t="shared" si="80"/>
        <v/>
      </c>
      <c r="AA319" s="86" t="str">
        <f t="shared" ca="1" si="81"/>
        <v/>
      </c>
      <c r="AB319" s="121"/>
      <c r="AC319" s="87" t="str">
        <f t="shared" si="93"/>
        <v/>
      </c>
      <c r="AD319" s="88" t="str">
        <f t="shared" si="88"/>
        <v/>
      </c>
      <c r="AE319" s="89" t="str">
        <f>IF(C319&lt;&gt;"",IF(VLOOKUP(C319,T_UO[#All],3,FALSE)="J",AF319+AG319,VLOOKUP(C319,T_UO[#All],4,FALSE)*G319),"")</f>
        <v/>
      </c>
      <c r="AF319" s="89" t="str">
        <f t="shared" si="82"/>
        <v/>
      </c>
      <c r="AG319" s="6"/>
      <c r="AH319" s="81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  <c r="AY319" s="120"/>
      <c r="AZ319" s="120"/>
      <c r="BA319" s="120"/>
      <c r="BB319" s="120"/>
      <c r="BC319" s="120"/>
      <c r="BD319" s="120"/>
      <c r="BE319" s="120"/>
      <c r="BF319" s="120"/>
      <c r="BG319" s="120"/>
      <c r="BH319" s="120"/>
      <c r="BI319" s="120"/>
      <c r="BJ319" s="120"/>
      <c r="BK319" s="120"/>
      <c r="BL319" s="120"/>
      <c r="BM319" s="120"/>
      <c r="BN319" s="120"/>
      <c r="BO319" s="120"/>
      <c r="BP319" s="120"/>
      <c r="BQ319" s="120"/>
      <c r="BR319" s="120"/>
      <c r="BS319" s="120"/>
      <c r="BT319" s="120"/>
      <c r="BU319" s="120"/>
      <c r="BV319" s="120"/>
      <c r="BW319" s="120"/>
      <c r="BX319" s="120"/>
      <c r="BY319" s="120"/>
      <c r="BZ319" s="120"/>
      <c r="CA319" s="120"/>
      <c r="CB319" s="120"/>
      <c r="CC319" s="120"/>
      <c r="CD319" s="120"/>
      <c r="CE319" s="120"/>
      <c r="CF319" s="120"/>
      <c r="CG319" s="120"/>
      <c r="CH319" s="120"/>
      <c r="CJ319" s="46"/>
      <c r="CK319" s="46"/>
      <c r="CL319" s="46"/>
      <c r="CN319" s="46">
        <f t="shared" ca="1" si="89"/>
        <v>0</v>
      </c>
      <c r="CO319" s="46">
        <f t="shared" si="83"/>
        <v>0</v>
      </c>
      <c r="CP319" s="46"/>
      <c r="CQ319" s="46">
        <f t="shared" si="84"/>
        <v>0</v>
      </c>
      <c r="CR319" s="46"/>
      <c r="CS319" s="46">
        <f>IF(C319&lt;&gt;"",IF(VLOOKUP(C319,T_UO[#All],3,FALSE)="PTS",IF(ISBLANK(G319),1,0),IF(ISBLANK(G319),0,1)),0)</f>
        <v>0</v>
      </c>
      <c r="CT319" s="46">
        <f t="shared" si="90"/>
        <v>0</v>
      </c>
      <c r="CU319" s="46"/>
      <c r="CV319" s="46"/>
      <c r="CW319" s="46"/>
      <c r="CX319" s="46"/>
      <c r="CY319" s="46"/>
      <c r="CZ319" s="46"/>
      <c r="DA319" s="46"/>
      <c r="DB319" s="46">
        <f t="shared" si="91"/>
        <v>0</v>
      </c>
      <c r="DC319" s="46">
        <f t="shared" ca="1" si="85"/>
        <v>0</v>
      </c>
      <c r="DD319" s="46"/>
      <c r="DE319" s="46">
        <f t="shared" si="92"/>
        <v>0</v>
      </c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>
        <f t="array" ref="DS319">IF(MAX(IF($AI319:$CH319&lt;&gt;0,$AI$7:$CH$7))&gt;$S319,1,0)</f>
        <v>0</v>
      </c>
    </row>
    <row r="320" spans="1:123" x14ac:dyDescent="0.25">
      <c r="A320" s="78">
        <v>313</v>
      </c>
      <c r="B320" s="79" t="str">
        <f t="shared" si="86"/>
        <v>K_LE MUT_2023_313</v>
      </c>
      <c r="C320" s="2"/>
      <c r="D320" s="3"/>
      <c r="E320" s="3"/>
      <c r="F320" s="4"/>
      <c r="G320" s="4"/>
      <c r="H320" s="4"/>
      <c r="I320" s="3"/>
      <c r="J320" s="1"/>
      <c r="K320" s="7"/>
      <c r="L320" s="90"/>
      <c r="M320" s="5"/>
      <c r="N320" s="91"/>
      <c r="O320" s="92"/>
      <c r="P320" s="5"/>
      <c r="Q320" s="5"/>
      <c r="R320" s="8"/>
      <c r="S320" s="5"/>
      <c r="T320" s="93"/>
      <c r="U320" s="80"/>
      <c r="V320" s="82"/>
      <c r="W320" s="83"/>
      <c r="X320" s="84" t="str">
        <f t="shared" si="87"/>
        <v xml:space="preserve"> </v>
      </c>
      <c r="Y320" s="85" t="str">
        <f t="shared" si="80"/>
        <v/>
      </c>
      <c r="AA320" s="86" t="str">
        <f t="shared" ca="1" si="81"/>
        <v/>
      </c>
      <c r="AB320" s="121"/>
      <c r="AC320" s="87" t="str">
        <f t="shared" si="93"/>
        <v/>
      </c>
      <c r="AD320" s="88" t="str">
        <f t="shared" si="88"/>
        <v/>
      </c>
      <c r="AE320" s="89" t="str">
        <f>IF(C320&lt;&gt;"",IF(VLOOKUP(C320,T_UO[#All],3,FALSE)="J",AF320+AG320,VLOOKUP(C320,T_UO[#All],4,FALSE)*G320),"")</f>
        <v/>
      </c>
      <c r="AF320" s="89" t="str">
        <f t="shared" si="82"/>
        <v/>
      </c>
      <c r="AG320" s="6"/>
      <c r="AH320" s="81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  <c r="AY320" s="120"/>
      <c r="AZ320" s="120"/>
      <c r="BA320" s="120"/>
      <c r="BB320" s="120"/>
      <c r="BC320" s="120"/>
      <c r="BD320" s="120"/>
      <c r="BE320" s="120"/>
      <c r="BF320" s="120"/>
      <c r="BG320" s="120"/>
      <c r="BH320" s="120"/>
      <c r="BI320" s="120"/>
      <c r="BJ320" s="120"/>
      <c r="BK320" s="120"/>
      <c r="BL320" s="120"/>
      <c r="BM320" s="120"/>
      <c r="BN320" s="120"/>
      <c r="BO320" s="120"/>
      <c r="BP320" s="120"/>
      <c r="BQ320" s="120"/>
      <c r="BR320" s="120"/>
      <c r="BS320" s="120"/>
      <c r="BT320" s="120"/>
      <c r="BU320" s="120"/>
      <c r="BV320" s="120"/>
      <c r="BW320" s="120"/>
      <c r="BX320" s="120"/>
      <c r="BY320" s="120"/>
      <c r="BZ320" s="120"/>
      <c r="CA320" s="120"/>
      <c r="CB320" s="120"/>
      <c r="CC320" s="120"/>
      <c r="CD320" s="120"/>
      <c r="CE320" s="120"/>
      <c r="CF320" s="120"/>
      <c r="CG320" s="120"/>
      <c r="CH320" s="120"/>
      <c r="CJ320" s="46"/>
      <c r="CK320" s="46"/>
      <c r="CL320" s="46"/>
      <c r="CN320" s="46">
        <f t="shared" ca="1" si="89"/>
        <v>0</v>
      </c>
      <c r="CO320" s="46">
        <f t="shared" si="83"/>
        <v>0</v>
      </c>
      <c r="CP320" s="46"/>
      <c r="CQ320" s="46">
        <f t="shared" si="84"/>
        <v>0</v>
      </c>
      <c r="CR320" s="46"/>
      <c r="CS320" s="46">
        <f>IF(C320&lt;&gt;"",IF(VLOOKUP(C320,T_UO[#All],3,FALSE)="PTS",IF(ISBLANK(G320),1,0),IF(ISBLANK(G320),0,1)),0)</f>
        <v>0</v>
      </c>
      <c r="CT320" s="46">
        <f t="shared" si="90"/>
        <v>0</v>
      </c>
      <c r="CU320" s="46"/>
      <c r="CV320" s="46"/>
      <c r="CW320" s="46"/>
      <c r="CX320" s="46"/>
      <c r="CY320" s="46"/>
      <c r="CZ320" s="46"/>
      <c r="DA320" s="46"/>
      <c r="DB320" s="46">
        <f t="shared" si="91"/>
        <v>0</v>
      </c>
      <c r="DC320" s="46">
        <f t="shared" ca="1" si="85"/>
        <v>0</v>
      </c>
      <c r="DD320" s="46"/>
      <c r="DE320" s="46">
        <f t="shared" si="92"/>
        <v>0</v>
      </c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>
        <f t="array" ref="DS320">IF(MAX(IF($AI320:$CH320&lt;&gt;0,$AI$7:$CH$7))&gt;$S320,1,0)</f>
        <v>0</v>
      </c>
    </row>
    <row r="321" spans="1:123" x14ac:dyDescent="0.25">
      <c r="A321" s="78">
        <v>314</v>
      </c>
      <c r="B321" s="79" t="str">
        <f t="shared" si="86"/>
        <v>K_LE MUT_2023_314</v>
      </c>
      <c r="C321" s="2"/>
      <c r="D321" s="3"/>
      <c r="E321" s="3"/>
      <c r="F321" s="4"/>
      <c r="G321" s="4"/>
      <c r="H321" s="4"/>
      <c r="I321" s="3"/>
      <c r="J321" s="1"/>
      <c r="K321" s="7"/>
      <c r="L321" s="90"/>
      <c r="M321" s="5"/>
      <c r="N321" s="91"/>
      <c r="O321" s="92"/>
      <c r="P321" s="5"/>
      <c r="Q321" s="5"/>
      <c r="R321" s="8"/>
      <c r="S321" s="5"/>
      <c r="T321" s="93"/>
      <c r="U321" s="80"/>
      <c r="V321" s="82"/>
      <c r="W321" s="83"/>
      <c r="X321" s="84" t="str">
        <f t="shared" si="87"/>
        <v xml:space="preserve"> </v>
      </c>
      <c r="Y321" s="85" t="str">
        <f t="shared" si="80"/>
        <v/>
      </c>
      <c r="AA321" s="86" t="str">
        <f t="shared" ca="1" si="81"/>
        <v/>
      </c>
      <c r="AB321" s="121"/>
      <c r="AC321" s="87" t="str">
        <f t="shared" si="93"/>
        <v/>
      </c>
      <c r="AD321" s="88" t="str">
        <f t="shared" si="88"/>
        <v/>
      </c>
      <c r="AE321" s="89" t="str">
        <f>IF(C321&lt;&gt;"",IF(VLOOKUP(C321,T_UO[#All],3,FALSE)="J",AF321+AG321,VLOOKUP(C321,T_UO[#All],4,FALSE)*G321),"")</f>
        <v/>
      </c>
      <c r="AF321" s="89" t="str">
        <f t="shared" si="82"/>
        <v/>
      </c>
      <c r="AG321" s="6"/>
      <c r="AH321" s="81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  <c r="AY321" s="120"/>
      <c r="AZ321" s="120"/>
      <c r="BA321" s="120"/>
      <c r="BB321" s="120"/>
      <c r="BC321" s="120"/>
      <c r="BD321" s="120"/>
      <c r="BE321" s="120"/>
      <c r="BF321" s="120"/>
      <c r="BG321" s="120"/>
      <c r="BH321" s="120"/>
      <c r="BI321" s="120"/>
      <c r="BJ321" s="120"/>
      <c r="BK321" s="120"/>
      <c r="BL321" s="120"/>
      <c r="BM321" s="120"/>
      <c r="BN321" s="120"/>
      <c r="BO321" s="120"/>
      <c r="BP321" s="120"/>
      <c r="BQ321" s="120"/>
      <c r="BR321" s="120"/>
      <c r="BS321" s="120"/>
      <c r="BT321" s="120"/>
      <c r="BU321" s="120"/>
      <c r="BV321" s="120"/>
      <c r="BW321" s="120"/>
      <c r="BX321" s="120"/>
      <c r="BY321" s="120"/>
      <c r="BZ321" s="120"/>
      <c r="CA321" s="120"/>
      <c r="CB321" s="120"/>
      <c r="CC321" s="120"/>
      <c r="CD321" s="120"/>
      <c r="CE321" s="120"/>
      <c r="CF321" s="120"/>
      <c r="CG321" s="120"/>
      <c r="CH321" s="120"/>
      <c r="CJ321" s="46"/>
      <c r="CK321" s="46"/>
      <c r="CL321" s="46"/>
      <c r="CN321" s="46">
        <f t="shared" ca="1" si="89"/>
        <v>0</v>
      </c>
      <c r="CO321" s="46">
        <f t="shared" si="83"/>
        <v>0</v>
      </c>
      <c r="CP321" s="46"/>
      <c r="CQ321" s="46">
        <f t="shared" si="84"/>
        <v>0</v>
      </c>
      <c r="CR321" s="46"/>
      <c r="CS321" s="46">
        <f>IF(C321&lt;&gt;"",IF(VLOOKUP(C321,T_UO[#All],3,FALSE)="PTS",IF(ISBLANK(G321),1,0),IF(ISBLANK(G321),0,1)),0)</f>
        <v>0</v>
      </c>
      <c r="CT321" s="46">
        <f t="shared" si="90"/>
        <v>0</v>
      </c>
      <c r="CU321" s="46"/>
      <c r="CV321" s="46"/>
      <c r="CW321" s="46"/>
      <c r="CX321" s="46"/>
      <c r="CY321" s="46"/>
      <c r="CZ321" s="46"/>
      <c r="DA321" s="46"/>
      <c r="DB321" s="46">
        <f t="shared" si="91"/>
        <v>0</v>
      </c>
      <c r="DC321" s="46">
        <f t="shared" ca="1" si="85"/>
        <v>0</v>
      </c>
      <c r="DD321" s="46"/>
      <c r="DE321" s="46">
        <f t="shared" si="92"/>
        <v>0</v>
      </c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>
        <f t="array" ref="DS321">IF(MAX(IF($AI321:$CH321&lt;&gt;0,$AI$7:$CH$7))&gt;$S321,1,0)</f>
        <v>0</v>
      </c>
    </row>
    <row r="322" spans="1:123" x14ac:dyDescent="0.25">
      <c r="A322" s="78">
        <v>315</v>
      </c>
      <c r="B322" s="79" t="str">
        <f t="shared" si="86"/>
        <v>K_LE MUT_2023_315</v>
      </c>
      <c r="C322" s="2"/>
      <c r="D322" s="3"/>
      <c r="E322" s="3"/>
      <c r="F322" s="4"/>
      <c r="G322" s="4"/>
      <c r="H322" s="4"/>
      <c r="I322" s="3"/>
      <c r="J322" s="1"/>
      <c r="K322" s="7"/>
      <c r="L322" s="90"/>
      <c r="M322" s="5"/>
      <c r="N322" s="91"/>
      <c r="O322" s="92"/>
      <c r="P322" s="5"/>
      <c r="Q322" s="5"/>
      <c r="R322" s="8"/>
      <c r="S322" s="5"/>
      <c r="T322" s="93"/>
      <c r="U322" s="80"/>
      <c r="V322" s="82"/>
      <c r="W322" s="83"/>
      <c r="X322" s="84" t="str">
        <f t="shared" si="87"/>
        <v xml:space="preserve"> </v>
      </c>
      <c r="Y322" s="85" t="str">
        <f t="shared" si="80"/>
        <v/>
      </c>
      <c r="AA322" s="86" t="str">
        <f t="shared" ca="1" si="81"/>
        <v/>
      </c>
      <c r="AB322" s="121"/>
      <c r="AC322" s="87" t="str">
        <f t="shared" si="93"/>
        <v/>
      </c>
      <c r="AD322" s="88" t="str">
        <f t="shared" si="88"/>
        <v/>
      </c>
      <c r="AE322" s="89" t="str">
        <f>IF(C322&lt;&gt;"",IF(VLOOKUP(C322,T_UO[#All],3,FALSE)="J",AF322+AG322,VLOOKUP(C322,T_UO[#All],4,FALSE)*G322),"")</f>
        <v/>
      </c>
      <c r="AF322" s="89" t="str">
        <f t="shared" si="82"/>
        <v/>
      </c>
      <c r="AG322" s="6"/>
      <c r="AH322" s="81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  <c r="AY322" s="120"/>
      <c r="AZ322" s="120"/>
      <c r="BA322" s="120"/>
      <c r="BB322" s="120"/>
      <c r="BC322" s="120"/>
      <c r="BD322" s="120"/>
      <c r="BE322" s="120"/>
      <c r="BF322" s="120"/>
      <c r="BG322" s="120"/>
      <c r="BH322" s="120"/>
      <c r="BI322" s="120"/>
      <c r="BJ322" s="120"/>
      <c r="BK322" s="120"/>
      <c r="BL322" s="120"/>
      <c r="BM322" s="120"/>
      <c r="BN322" s="120"/>
      <c r="BO322" s="120"/>
      <c r="BP322" s="120"/>
      <c r="BQ322" s="120"/>
      <c r="BR322" s="120"/>
      <c r="BS322" s="120"/>
      <c r="BT322" s="120"/>
      <c r="BU322" s="120"/>
      <c r="BV322" s="120"/>
      <c r="BW322" s="120"/>
      <c r="BX322" s="120"/>
      <c r="BY322" s="120"/>
      <c r="BZ322" s="120"/>
      <c r="CA322" s="120"/>
      <c r="CB322" s="120"/>
      <c r="CC322" s="120"/>
      <c r="CD322" s="120"/>
      <c r="CE322" s="120"/>
      <c r="CF322" s="120"/>
      <c r="CG322" s="120"/>
      <c r="CH322" s="120"/>
      <c r="CJ322" s="46"/>
      <c r="CK322" s="46"/>
      <c r="CL322" s="46"/>
      <c r="CN322" s="46">
        <f t="shared" ca="1" si="89"/>
        <v>0</v>
      </c>
      <c r="CO322" s="46">
        <f t="shared" si="83"/>
        <v>0</v>
      </c>
      <c r="CP322" s="46"/>
      <c r="CQ322" s="46">
        <f t="shared" si="84"/>
        <v>0</v>
      </c>
      <c r="CR322" s="46"/>
      <c r="CS322" s="46">
        <f>IF(C322&lt;&gt;"",IF(VLOOKUP(C322,T_UO[#All],3,FALSE)="PTS",IF(ISBLANK(G322),1,0),IF(ISBLANK(G322),0,1)),0)</f>
        <v>0</v>
      </c>
      <c r="CT322" s="46">
        <f t="shared" si="90"/>
        <v>0</v>
      </c>
      <c r="CU322" s="46"/>
      <c r="CV322" s="46"/>
      <c r="CW322" s="46"/>
      <c r="CX322" s="46"/>
      <c r="CY322" s="46"/>
      <c r="CZ322" s="46"/>
      <c r="DA322" s="46"/>
      <c r="DB322" s="46">
        <f t="shared" si="91"/>
        <v>0</v>
      </c>
      <c r="DC322" s="46">
        <f t="shared" ca="1" si="85"/>
        <v>0</v>
      </c>
      <c r="DD322" s="46"/>
      <c r="DE322" s="46">
        <f t="shared" si="92"/>
        <v>0</v>
      </c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>
        <f t="array" ref="DS322">IF(MAX(IF($AI322:$CH322&lt;&gt;0,$AI$7:$CH$7))&gt;$S322,1,0)</f>
        <v>0</v>
      </c>
    </row>
    <row r="323" spans="1:123" x14ac:dyDescent="0.25">
      <c r="A323" s="78">
        <v>316</v>
      </c>
      <c r="B323" s="79" t="str">
        <f t="shared" si="86"/>
        <v>K_LE MUT_2023_316</v>
      </c>
      <c r="C323" s="2"/>
      <c r="D323" s="3"/>
      <c r="E323" s="3"/>
      <c r="F323" s="4"/>
      <c r="G323" s="4"/>
      <c r="H323" s="4"/>
      <c r="I323" s="3"/>
      <c r="J323" s="1"/>
      <c r="K323" s="7"/>
      <c r="L323" s="90"/>
      <c r="M323" s="5"/>
      <c r="N323" s="91"/>
      <c r="O323" s="92"/>
      <c r="P323" s="5"/>
      <c r="Q323" s="5"/>
      <c r="R323" s="8"/>
      <c r="S323" s="5"/>
      <c r="T323" s="93"/>
      <c r="U323" s="80"/>
      <c r="V323" s="82"/>
      <c r="W323" s="83"/>
      <c r="X323" s="84" t="str">
        <f t="shared" si="87"/>
        <v xml:space="preserve"> </v>
      </c>
      <c r="Y323" s="85" t="str">
        <f t="shared" si="80"/>
        <v/>
      </c>
      <c r="AA323" s="86" t="str">
        <f t="shared" ca="1" si="81"/>
        <v/>
      </c>
      <c r="AB323" s="121"/>
      <c r="AC323" s="87" t="str">
        <f t="shared" si="93"/>
        <v/>
      </c>
      <c r="AD323" s="88" t="str">
        <f t="shared" si="88"/>
        <v/>
      </c>
      <c r="AE323" s="89" t="str">
        <f>IF(C323&lt;&gt;"",IF(VLOOKUP(C323,T_UO[#All],3,FALSE)="J",AF323+AG323,VLOOKUP(C323,T_UO[#All],4,FALSE)*G323),"")</f>
        <v/>
      </c>
      <c r="AF323" s="89" t="str">
        <f t="shared" si="82"/>
        <v/>
      </c>
      <c r="AG323" s="6"/>
      <c r="AH323" s="81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  <c r="AY323" s="120"/>
      <c r="AZ323" s="120"/>
      <c r="BA323" s="120"/>
      <c r="BB323" s="120"/>
      <c r="BC323" s="120"/>
      <c r="BD323" s="120"/>
      <c r="BE323" s="120"/>
      <c r="BF323" s="120"/>
      <c r="BG323" s="120"/>
      <c r="BH323" s="120"/>
      <c r="BI323" s="120"/>
      <c r="BJ323" s="120"/>
      <c r="BK323" s="120"/>
      <c r="BL323" s="120"/>
      <c r="BM323" s="120"/>
      <c r="BN323" s="120"/>
      <c r="BO323" s="120"/>
      <c r="BP323" s="120"/>
      <c r="BQ323" s="120"/>
      <c r="BR323" s="120"/>
      <c r="BS323" s="120"/>
      <c r="BT323" s="120"/>
      <c r="BU323" s="120"/>
      <c r="BV323" s="120"/>
      <c r="BW323" s="120"/>
      <c r="BX323" s="120"/>
      <c r="BY323" s="120"/>
      <c r="BZ323" s="120"/>
      <c r="CA323" s="120"/>
      <c r="CB323" s="120"/>
      <c r="CC323" s="120"/>
      <c r="CD323" s="120"/>
      <c r="CE323" s="120"/>
      <c r="CF323" s="120"/>
      <c r="CG323" s="120"/>
      <c r="CH323" s="120"/>
      <c r="CJ323" s="46"/>
      <c r="CK323" s="46"/>
      <c r="CL323" s="46"/>
      <c r="CN323" s="46">
        <f t="shared" ca="1" si="89"/>
        <v>0</v>
      </c>
      <c r="CO323" s="46">
        <f t="shared" si="83"/>
        <v>0</v>
      </c>
      <c r="CP323" s="46"/>
      <c r="CQ323" s="46">
        <f t="shared" si="84"/>
        <v>0</v>
      </c>
      <c r="CR323" s="46"/>
      <c r="CS323" s="46">
        <f>IF(C323&lt;&gt;"",IF(VLOOKUP(C323,T_UO[#All],3,FALSE)="PTS",IF(ISBLANK(G323),1,0),IF(ISBLANK(G323),0,1)),0)</f>
        <v>0</v>
      </c>
      <c r="CT323" s="46">
        <f t="shared" si="90"/>
        <v>0</v>
      </c>
      <c r="CU323" s="46"/>
      <c r="CV323" s="46"/>
      <c r="CW323" s="46"/>
      <c r="CX323" s="46"/>
      <c r="CY323" s="46"/>
      <c r="CZ323" s="46"/>
      <c r="DA323" s="46"/>
      <c r="DB323" s="46">
        <f t="shared" si="91"/>
        <v>0</v>
      </c>
      <c r="DC323" s="46">
        <f t="shared" ca="1" si="85"/>
        <v>0</v>
      </c>
      <c r="DD323" s="46"/>
      <c r="DE323" s="46">
        <f t="shared" si="92"/>
        <v>0</v>
      </c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>
        <f t="array" ref="DS323">IF(MAX(IF($AI323:$CH323&lt;&gt;0,$AI$7:$CH$7))&gt;$S323,1,0)</f>
        <v>0</v>
      </c>
    </row>
    <row r="324" spans="1:123" x14ac:dyDescent="0.25">
      <c r="A324" s="78">
        <v>317</v>
      </c>
      <c r="B324" s="79" t="str">
        <f t="shared" si="86"/>
        <v>K_LE MUT_2023_317</v>
      </c>
      <c r="C324" s="2"/>
      <c r="D324" s="3"/>
      <c r="E324" s="3"/>
      <c r="F324" s="4"/>
      <c r="G324" s="4"/>
      <c r="H324" s="4"/>
      <c r="I324" s="3"/>
      <c r="J324" s="1"/>
      <c r="K324" s="7"/>
      <c r="L324" s="90"/>
      <c r="M324" s="5"/>
      <c r="N324" s="91"/>
      <c r="O324" s="92"/>
      <c r="P324" s="5"/>
      <c r="Q324" s="5"/>
      <c r="R324" s="8"/>
      <c r="S324" s="5"/>
      <c r="T324" s="93"/>
      <c r="U324" s="80"/>
      <c r="V324" s="82"/>
      <c r="W324" s="83"/>
      <c r="X324" s="84" t="str">
        <f t="shared" si="87"/>
        <v xml:space="preserve"> </v>
      </c>
      <c r="Y324" s="85" t="str">
        <f t="shared" si="80"/>
        <v/>
      </c>
      <c r="AA324" s="86" t="str">
        <f t="shared" ca="1" si="81"/>
        <v/>
      </c>
      <c r="AB324" s="121"/>
      <c r="AC324" s="87" t="str">
        <f t="shared" si="93"/>
        <v/>
      </c>
      <c r="AD324" s="88" t="str">
        <f t="shared" si="88"/>
        <v/>
      </c>
      <c r="AE324" s="89" t="str">
        <f>IF(C324&lt;&gt;"",IF(VLOOKUP(C324,T_UO[#All],3,FALSE)="J",AF324+AG324,VLOOKUP(C324,T_UO[#All],4,FALSE)*G324),"")</f>
        <v/>
      </c>
      <c r="AF324" s="89" t="str">
        <f t="shared" si="82"/>
        <v/>
      </c>
      <c r="AG324" s="6"/>
      <c r="AH324" s="81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  <c r="AY324" s="120"/>
      <c r="AZ324" s="120"/>
      <c r="BA324" s="120"/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0"/>
      <c r="CD324" s="120"/>
      <c r="CE324" s="120"/>
      <c r="CF324" s="120"/>
      <c r="CG324" s="120"/>
      <c r="CH324" s="120"/>
      <c r="CJ324" s="46"/>
      <c r="CK324" s="46"/>
      <c r="CL324" s="46"/>
      <c r="CN324" s="46">
        <f t="shared" ca="1" si="89"/>
        <v>0</v>
      </c>
      <c r="CO324" s="46">
        <f t="shared" si="83"/>
        <v>0</v>
      </c>
      <c r="CP324" s="46"/>
      <c r="CQ324" s="46">
        <f t="shared" si="84"/>
        <v>0</v>
      </c>
      <c r="CR324" s="46"/>
      <c r="CS324" s="46">
        <f>IF(C324&lt;&gt;"",IF(VLOOKUP(C324,T_UO[#All],3,FALSE)="PTS",IF(ISBLANK(G324),1,0),IF(ISBLANK(G324),0,1)),0)</f>
        <v>0</v>
      </c>
      <c r="CT324" s="46">
        <f t="shared" si="90"/>
        <v>0</v>
      </c>
      <c r="CU324" s="46"/>
      <c r="CV324" s="46"/>
      <c r="CW324" s="46"/>
      <c r="CX324" s="46"/>
      <c r="CY324" s="46"/>
      <c r="CZ324" s="46"/>
      <c r="DA324" s="46"/>
      <c r="DB324" s="46">
        <f t="shared" si="91"/>
        <v>0</v>
      </c>
      <c r="DC324" s="46">
        <f t="shared" ca="1" si="85"/>
        <v>0</v>
      </c>
      <c r="DD324" s="46"/>
      <c r="DE324" s="46">
        <f t="shared" si="92"/>
        <v>0</v>
      </c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>
        <f t="array" ref="DS324">IF(MAX(IF($AI324:$CH324&lt;&gt;0,$AI$7:$CH$7))&gt;$S324,1,0)</f>
        <v>0</v>
      </c>
    </row>
    <row r="325" spans="1:123" x14ac:dyDescent="0.25">
      <c r="A325" s="78">
        <v>318</v>
      </c>
      <c r="B325" s="79" t="str">
        <f t="shared" si="86"/>
        <v>K_LE MUT_2023_318</v>
      </c>
      <c r="C325" s="2"/>
      <c r="D325" s="3"/>
      <c r="E325" s="3"/>
      <c r="F325" s="4"/>
      <c r="G325" s="4"/>
      <c r="H325" s="4"/>
      <c r="I325" s="3"/>
      <c r="J325" s="1"/>
      <c r="K325" s="7"/>
      <c r="L325" s="90"/>
      <c r="M325" s="5"/>
      <c r="N325" s="91"/>
      <c r="O325" s="92"/>
      <c r="P325" s="5"/>
      <c r="Q325" s="5"/>
      <c r="R325" s="8"/>
      <c r="S325" s="5"/>
      <c r="T325" s="93"/>
      <c r="U325" s="80"/>
      <c r="V325" s="82"/>
      <c r="W325" s="83"/>
      <c r="X325" s="84" t="str">
        <f t="shared" si="87"/>
        <v xml:space="preserve"> </v>
      </c>
      <c r="Y325" s="85" t="str">
        <f t="shared" si="80"/>
        <v/>
      </c>
      <c r="AA325" s="86" t="str">
        <f t="shared" ca="1" si="81"/>
        <v/>
      </c>
      <c r="AB325" s="121"/>
      <c r="AC325" s="87" t="str">
        <f t="shared" si="93"/>
        <v/>
      </c>
      <c r="AD325" s="88" t="str">
        <f t="shared" si="88"/>
        <v/>
      </c>
      <c r="AE325" s="89" t="str">
        <f>IF(C325&lt;&gt;"",IF(VLOOKUP(C325,T_UO[#All],3,FALSE)="J",AF325+AG325,VLOOKUP(C325,T_UO[#All],4,FALSE)*G325),"")</f>
        <v/>
      </c>
      <c r="AF325" s="89" t="str">
        <f t="shared" si="82"/>
        <v/>
      </c>
      <c r="AG325" s="6"/>
      <c r="AH325" s="81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  <c r="AY325" s="120"/>
      <c r="AZ325" s="120"/>
      <c r="BA325" s="120"/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0"/>
      <c r="CD325" s="120"/>
      <c r="CE325" s="120"/>
      <c r="CF325" s="120"/>
      <c r="CG325" s="120"/>
      <c r="CH325" s="120"/>
      <c r="CJ325" s="46"/>
      <c r="CK325" s="46"/>
      <c r="CL325" s="46"/>
      <c r="CN325" s="46">
        <f t="shared" ca="1" si="89"/>
        <v>0</v>
      </c>
      <c r="CO325" s="46">
        <f t="shared" si="83"/>
        <v>0</v>
      </c>
      <c r="CP325" s="46"/>
      <c r="CQ325" s="46">
        <f t="shared" si="84"/>
        <v>0</v>
      </c>
      <c r="CR325" s="46"/>
      <c r="CS325" s="46">
        <f>IF(C325&lt;&gt;"",IF(VLOOKUP(C325,T_UO[#All],3,FALSE)="PTS",IF(ISBLANK(G325),1,0),IF(ISBLANK(G325),0,1)),0)</f>
        <v>0</v>
      </c>
      <c r="CT325" s="46">
        <f t="shared" si="90"/>
        <v>0</v>
      </c>
      <c r="CU325" s="46"/>
      <c r="CV325" s="46"/>
      <c r="CW325" s="46"/>
      <c r="CX325" s="46"/>
      <c r="CY325" s="46"/>
      <c r="CZ325" s="46"/>
      <c r="DA325" s="46"/>
      <c r="DB325" s="46">
        <f t="shared" si="91"/>
        <v>0</v>
      </c>
      <c r="DC325" s="46">
        <f t="shared" ca="1" si="85"/>
        <v>0</v>
      </c>
      <c r="DD325" s="46"/>
      <c r="DE325" s="46">
        <f t="shared" si="92"/>
        <v>0</v>
      </c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>
        <f t="array" ref="DS325">IF(MAX(IF($AI325:$CH325&lt;&gt;0,$AI$7:$CH$7))&gt;$S325,1,0)</f>
        <v>0</v>
      </c>
    </row>
    <row r="326" spans="1:123" x14ac:dyDescent="0.25">
      <c r="A326" s="78">
        <v>319</v>
      </c>
      <c r="B326" s="79" t="str">
        <f t="shared" si="86"/>
        <v>K_LE MUT_2023_319</v>
      </c>
      <c r="C326" s="2"/>
      <c r="D326" s="3"/>
      <c r="E326" s="3"/>
      <c r="F326" s="4"/>
      <c r="G326" s="4"/>
      <c r="H326" s="4"/>
      <c r="I326" s="3"/>
      <c r="J326" s="1"/>
      <c r="K326" s="7"/>
      <c r="L326" s="90"/>
      <c r="M326" s="5"/>
      <c r="N326" s="91"/>
      <c r="O326" s="92"/>
      <c r="P326" s="5"/>
      <c r="Q326" s="5"/>
      <c r="R326" s="8"/>
      <c r="S326" s="5"/>
      <c r="T326" s="93"/>
      <c r="U326" s="80"/>
      <c r="V326" s="82"/>
      <c r="W326" s="83"/>
      <c r="X326" s="84" t="str">
        <f t="shared" si="87"/>
        <v xml:space="preserve"> </v>
      </c>
      <c r="Y326" s="85" t="str">
        <f t="shared" si="80"/>
        <v/>
      </c>
      <c r="AA326" s="86" t="str">
        <f t="shared" ca="1" si="81"/>
        <v/>
      </c>
      <c r="AB326" s="121"/>
      <c r="AC326" s="87" t="str">
        <f t="shared" si="93"/>
        <v/>
      </c>
      <c r="AD326" s="88" t="str">
        <f t="shared" si="88"/>
        <v/>
      </c>
      <c r="AE326" s="89" t="str">
        <f>IF(C326&lt;&gt;"",IF(VLOOKUP(C326,T_UO[#All],3,FALSE)="J",AF326+AG326,VLOOKUP(C326,T_UO[#All],4,FALSE)*G326),"")</f>
        <v/>
      </c>
      <c r="AF326" s="89" t="str">
        <f t="shared" si="82"/>
        <v/>
      </c>
      <c r="AG326" s="6"/>
      <c r="AH326" s="81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  <c r="AY326" s="120"/>
      <c r="AZ326" s="120"/>
      <c r="BA326" s="120"/>
      <c r="BB326" s="120"/>
      <c r="BC326" s="120"/>
      <c r="BD326" s="120"/>
      <c r="BE326" s="120"/>
      <c r="BF326" s="120"/>
      <c r="BG326" s="120"/>
      <c r="BH326" s="120"/>
      <c r="BI326" s="120"/>
      <c r="BJ326" s="120"/>
      <c r="BK326" s="120"/>
      <c r="BL326" s="120"/>
      <c r="BM326" s="120"/>
      <c r="BN326" s="120"/>
      <c r="BO326" s="120"/>
      <c r="BP326" s="120"/>
      <c r="BQ326" s="120"/>
      <c r="BR326" s="120"/>
      <c r="BS326" s="120"/>
      <c r="BT326" s="120"/>
      <c r="BU326" s="120"/>
      <c r="BV326" s="120"/>
      <c r="BW326" s="120"/>
      <c r="BX326" s="120"/>
      <c r="BY326" s="120"/>
      <c r="BZ326" s="120"/>
      <c r="CA326" s="120"/>
      <c r="CB326" s="120"/>
      <c r="CC326" s="120"/>
      <c r="CD326" s="120"/>
      <c r="CE326" s="120"/>
      <c r="CF326" s="120"/>
      <c r="CG326" s="120"/>
      <c r="CH326" s="120"/>
      <c r="CJ326" s="46"/>
      <c r="CK326" s="46"/>
      <c r="CL326" s="46"/>
      <c r="CN326" s="46">
        <f t="shared" ca="1" si="89"/>
        <v>0</v>
      </c>
      <c r="CO326" s="46">
        <f t="shared" si="83"/>
        <v>0</v>
      </c>
      <c r="CP326" s="46"/>
      <c r="CQ326" s="46">
        <f t="shared" si="84"/>
        <v>0</v>
      </c>
      <c r="CR326" s="46"/>
      <c r="CS326" s="46">
        <f>IF(C326&lt;&gt;"",IF(VLOOKUP(C326,T_UO[#All],3,FALSE)="PTS",IF(ISBLANK(G326),1,0),IF(ISBLANK(G326),0,1)),0)</f>
        <v>0</v>
      </c>
      <c r="CT326" s="46">
        <f t="shared" si="90"/>
        <v>0</v>
      </c>
      <c r="CU326" s="46"/>
      <c r="CV326" s="46"/>
      <c r="CW326" s="46"/>
      <c r="CX326" s="46"/>
      <c r="CY326" s="46"/>
      <c r="CZ326" s="46"/>
      <c r="DA326" s="46"/>
      <c r="DB326" s="46">
        <f t="shared" si="91"/>
        <v>0</v>
      </c>
      <c r="DC326" s="46">
        <f t="shared" ca="1" si="85"/>
        <v>0</v>
      </c>
      <c r="DD326" s="46"/>
      <c r="DE326" s="46">
        <f t="shared" si="92"/>
        <v>0</v>
      </c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>
        <f t="array" ref="DS326">IF(MAX(IF($AI326:$CH326&lt;&gt;0,$AI$7:$CH$7))&gt;$S326,1,0)</f>
        <v>0</v>
      </c>
    </row>
    <row r="327" spans="1:123" x14ac:dyDescent="0.25">
      <c r="A327" s="78">
        <v>320</v>
      </c>
      <c r="B327" s="79" t="str">
        <f t="shared" si="86"/>
        <v>K_LE MUT_2023_320</v>
      </c>
      <c r="C327" s="2"/>
      <c r="D327" s="3"/>
      <c r="E327" s="3"/>
      <c r="F327" s="4"/>
      <c r="G327" s="4"/>
      <c r="H327" s="4"/>
      <c r="I327" s="3"/>
      <c r="J327" s="1"/>
      <c r="K327" s="7"/>
      <c r="L327" s="90"/>
      <c r="M327" s="5"/>
      <c r="N327" s="91"/>
      <c r="O327" s="92"/>
      <c r="P327" s="5"/>
      <c r="Q327" s="5"/>
      <c r="R327" s="8"/>
      <c r="S327" s="5"/>
      <c r="T327" s="93"/>
      <c r="U327" s="80"/>
      <c r="V327" s="82"/>
      <c r="W327" s="83"/>
      <c r="X327" s="84" t="str">
        <f t="shared" si="87"/>
        <v xml:space="preserve"> </v>
      </c>
      <c r="Y327" s="85" t="str">
        <f t="shared" si="80"/>
        <v/>
      </c>
      <c r="AA327" s="86" t="str">
        <f t="shared" ca="1" si="81"/>
        <v/>
      </c>
      <c r="AB327" s="121"/>
      <c r="AC327" s="87" t="str">
        <f t="shared" si="93"/>
        <v/>
      </c>
      <c r="AD327" s="88" t="str">
        <f t="shared" si="88"/>
        <v/>
      </c>
      <c r="AE327" s="89" t="str">
        <f>IF(C327&lt;&gt;"",IF(VLOOKUP(C327,T_UO[#All],3,FALSE)="J",AF327+AG327,VLOOKUP(C327,T_UO[#All],4,FALSE)*G327),"")</f>
        <v/>
      </c>
      <c r="AF327" s="89" t="str">
        <f t="shared" si="82"/>
        <v/>
      </c>
      <c r="AG327" s="6"/>
      <c r="AH327" s="81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  <c r="AY327" s="120"/>
      <c r="AZ327" s="120"/>
      <c r="BA327" s="120"/>
      <c r="BB327" s="120"/>
      <c r="BC327" s="120"/>
      <c r="BD327" s="120"/>
      <c r="BE327" s="120"/>
      <c r="BF327" s="120"/>
      <c r="BG327" s="120"/>
      <c r="BH327" s="120"/>
      <c r="BI327" s="120"/>
      <c r="BJ327" s="120"/>
      <c r="BK327" s="120"/>
      <c r="BL327" s="120"/>
      <c r="BM327" s="120"/>
      <c r="BN327" s="120"/>
      <c r="BO327" s="120"/>
      <c r="BP327" s="120"/>
      <c r="BQ327" s="120"/>
      <c r="BR327" s="120"/>
      <c r="BS327" s="120"/>
      <c r="BT327" s="120"/>
      <c r="BU327" s="120"/>
      <c r="BV327" s="120"/>
      <c r="BW327" s="120"/>
      <c r="BX327" s="120"/>
      <c r="BY327" s="120"/>
      <c r="BZ327" s="120"/>
      <c r="CA327" s="120"/>
      <c r="CB327" s="120"/>
      <c r="CC327" s="120"/>
      <c r="CD327" s="120"/>
      <c r="CE327" s="120"/>
      <c r="CF327" s="120"/>
      <c r="CG327" s="120"/>
      <c r="CH327" s="120"/>
      <c r="CJ327" s="46"/>
      <c r="CK327" s="46"/>
      <c r="CL327" s="46"/>
      <c r="CN327" s="46">
        <f t="shared" ca="1" si="89"/>
        <v>0</v>
      </c>
      <c r="CO327" s="46">
        <f t="shared" si="83"/>
        <v>0</v>
      </c>
      <c r="CP327" s="46"/>
      <c r="CQ327" s="46">
        <f t="shared" si="84"/>
        <v>0</v>
      </c>
      <c r="CR327" s="46"/>
      <c r="CS327" s="46">
        <f>IF(C327&lt;&gt;"",IF(VLOOKUP(C327,T_UO[#All],3,FALSE)="PTS",IF(ISBLANK(G327),1,0),IF(ISBLANK(G327),0,1)),0)</f>
        <v>0</v>
      </c>
      <c r="CT327" s="46">
        <f t="shared" si="90"/>
        <v>0</v>
      </c>
      <c r="CU327" s="46"/>
      <c r="CV327" s="46"/>
      <c r="CW327" s="46"/>
      <c r="CX327" s="46"/>
      <c r="CY327" s="46"/>
      <c r="CZ327" s="46"/>
      <c r="DA327" s="46"/>
      <c r="DB327" s="46">
        <f t="shared" si="91"/>
        <v>0</v>
      </c>
      <c r="DC327" s="46">
        <f t="shared" ca="1" si="85"/>
        <v>0</v>
      </c>
      <c r="DD327" s="46"/>
      <c r="DE327" s="46">
        <f t="shared" si="92"/>
        <v>0</v>
      </c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>
        <f t="array" ref="DS327">IF(MAX(IF($AI327:$CH327&lt;&gt;0,$AI$7:$CH$7))&gt;$S327,1,0)</f>
        <v>0</v>
      </c>
    </row>
    <row r="328" spans="1:123" x14ac:dyDescent="0.25">
      <c r="A328" s="78">
        <v>321</v>
      </c>
      <c r="B328" s="79" t="str">
        <f t="shared" si="86"/>
        <v>K_LE MUT_2023_321</v>
      </c>
      <c r="C328" s="2"/>
      <c r="D328" s="3"/>
      <c r="E328" s="3"/>
      <c r="F328" s="4"/>
      <c r="G328" s="4"/>
      <c r="H328" s="4"/>
      <c r="I328" s="3"/>
      <c r="J328" s="1"/>
      <c r="K328" s="7"/>
      <c r="L328" s="90"/>
      <c r="M328" s="5"/>
      <c r="N328" s="91"/>
      <c r="O328" s="92"/>
      <c r="P328" s="5"/>
      <c r="Q328" s="5"/>
      <c r="R328" s="8"/>
      <c r="S328" s="5"/>
      <c r="T328" s="93"/>
      <c r="U328" s="80"/>
      <c r="V328" s="82"/>
      <c r="W328" s="83"/>
      <c r="X328" s="84" t="str">
        <f t="shared" si="87"/>
        <v xml:space="preserve"> </v>
      </c>
      <c r="Y328" s="85" t="str">
        <f t="shared" si="80"/>
        <v/>
      </c>
      <c r="AA328" s="86" t="str">
        <f t="shared" ca="1" si="81"/>
        <v/>
      </c>
      <c r="AB328" s="121"/>
      <c r="AC328" s="87" t="str">
        <f t="shared" si="93"/>
        <v/>
      </c>
      <c r="AD328" s="88" t="str">
        <f t="shared" si="88"/>
        <v/>
      </c>
      <c r="AE328" s="89" t="str">
        <f>IF(C328&lt;&gt;"",IF(VLOOKUP(C328,T_UO[#All],3,FALSE)="J",AF328+AG328,VLOOKUP(C328,T_UO[#All],4,FALSE)*G328),"")</f>
        <v/>
      </c>
      <c r="AF328" s="89" t="str">
        <f t="shared" si="82"/>
        <v/>
      </c>
      <c r="AG328" s="6"/>
      <c r="AH328" s="81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  <c r="AY328" s="120"/>
      <c r="AZ328" s="120"/>
      <c r="BA328" s="120"/>
      <c r="BB328" s="120"/>
      <c r="BC328" s="120"/>
      <c r="BD328" s="120"/>
      <c r="BE328" s="120"/>
      <c r="BF328" s="120"/>
      <c r="BG328" s="120"/>
      <c r="BH328" s="120"/>
      <c r="BI328" s="120"/>
      <c r="BJ328" s="120"/>
      <c r="BK328" s="120"/>
      <c r="BL328" s="120"/>
      <c r="BM328" s="120"/>
      <c r="BN328" s="120"/>
      <c r="BO328" s="120"/>
      <c r="BP328" s="120"/>
      <c r="BQ328" s="120"/>
      <c r="BR328" s="120"/>
      <c r="BS328" s="120"/>
      <c r="BT328" s="120"/>
      <c r="BU328" s="120"/>
      <c r="BV328" s="120"/>
      <c r="BW328" s="120"/>
      <c r="BX328" s="120"/>
      <c r="BY328" s="120"/>
      <c r="BZ328" s="120"/>
      <c r="CA328" s="120"/>
      <c r="CB328" s="120"/>
      <c r="CC328" s="120"/>
      <c r="CD328" s="120"/>
      <c r="CE328" s="120"/>
      <c r="CF328" s="120"/>
      <c r="CG328" s="120"/>
      <c r="CH328" s="120"/>
      <c r="CJ328" s="46"/>
      <c r="CK328" s="46"/>
      <c r="CL328" s="46"/>
      <c r="CN328" s="46">
        <f t="shared" ca="1" si="89"/>
        <v>0</v>
      </c>
      <c r="CO328" s="46">
        <f t="shared" si="83"/>
        <v>0</v>
      </c>
      <c r="CP328" s="46"/>
      <c r="CQ328" s="46">
        <f t="shared" si="84"/>
        <v>0</v>
      </c>
      <c r="CR328" s="46"/>
      <c r="CS328" s="46">
        <f>IF(C328&lt;&gt;"",IF(VLOOKUP(C328,T_UO[#All],3,FALSE)="PTS",IF(ISBLANK(G328),1,0),IF(ISBLANK(G328),0,1)),0)</f>
        <v>0</v>
      </c>
      <c r="CT328" s="46">
        <f t="shared" si="90"/>
        <v>0</v>
      </c>
      <c r="CU328" s="46"/>
      <c r="CV328" s="46"/>
      <c r="CW328" s="46"/>
      <c r="CX328" s="46"/>
      <c r="CY328" s="46"/>
      <c r="CZ328" s="46"/>
      <c r="DA328" s="46"/>
      <c r="DB328" s="46">
        <f t="shared" si="91"/>
        <v>0</v>
      </c>
      <c r="DC328" s="46">
        <f t="shared" ca="1" si="85"/>
        <v>0</v>
      </c>
      <c r="DD328" s="46"/>
      <c r="DE328" s="46">
        <f t="shared" si="92"/>
        <v>0</v>
      </c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>
        <f t="array" ref="DS328">IF(MAX(IF($AI328:$CH328&lt;&gt;0,$AI$7:$CH$7))&gt;$S328,1,0)</f>
        <v>0</v>
      </c>
    </row>
    <row r="329" spans="1:123" x14ac:dyDescent="0.25">
      <c r="A329" s="78">
        <v>322</v>
      </c>
      <c r="B329" s="79" t="str">
        <f t="shared" si="86"/>
        <v>K_LE MUT_2023_322</v>
      </c>
      <c r="C329" s="2"/>
      <c r="D329" s="3"/>
      <c r="E329" s="3"/>
      <c r="F329" s="4"/>
      <c r="G329" s="4"/>
      <c r="H329" s="4"/>
      <c r="I329" s="3"/>
      <c r="J329" s="1"/>
      <c r="K329" s="7"/>
      <c r="L329" s="90"/>
      <c r="M329" s="5"/>
      <c r="N329" s="91"/>
      <c r="O329" s="92"/>
      <c r="P329" s="5"/>
      <c r="Q329" s="5"/>
      <c r="R329" s="8"/>
      <c r="S329" s="5"/>
      <c r="T329" s="93"/>
      <c r="U329" s="80"/>
      <c r="V329" s="82"/>
      <c r="W329" s="83"/>
      <c r="X329" s="84" t="str">
        <f t="shared" si="87"/>
        <v xml:space="preserve"> </v>
      </c>
      <c r="Y329" s="85" t="str">
        <f t="shared" si="80"/>
        <v/>
      </c>
      <c r="AA329" s="86" t="str">
        <f t="shared" ca="1" si="81"/>
        <v/>
      </c>
      <c r="AB329" s="121"/>
      <c r="AC329" s="87" t="str">
        <f t="shared" si="93"/>
        <v/>
      </c>
      <c r="AD329" s="88" t="str">
        <f t="shared" si="88"/>
        <v/>
      </c>
      <c r="AE329" s="89" t="str">
        <f>IF(C329&lt;&gt;"",IF(VLOOKUP(C329,T_UO[#All],3,FALSE)="J",AF329+AG329,VLOOKUP(C329,T_UO[#All],4,FALSE)*G329),"")</f>
        <v/>
      </c>
      <c r="AF329" s="89" t="str">
        <f t="shared" si="82"/>
        <v/>
      </c>
      <c r="AG329" s="6"/>
      <c r="AH329" s="81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  <c r="AY329" s="120"/>
      <c r="AZ329" s="120"/>
      <c r="BA329" s="120"/>
      <c r="BB329" s="120"/>
      <c r="BC329" s="120"/>
      <c r="BD329" s="120"/>
      <c r="BE329" s="120"/>
      <c r="BF329" s="120"/>
      <c r="BG329" s="120"/>
      <c r="BH329" s="120"/>
      <c r="BI329" s="120"/>
      <c r="BJ329" s="120"/>
      <c r="BK329" s="120"/>
      <c r="BL329" s="120"/>
      <c r="BM329" s="120"/>
      <c r="BN329" s="120"/>
      <c r="BO329" s="120"/>
      <c r="BP329" s="120"/>
      <c r="BQ329" s="120"/>
      <c r="BR329" s="120"/>
      <c r="BS329" s="120"/>
      <c r="BT329" s="120"/>
      <c r="BU329" s="120"/>
      <c r="BV329" s="120"/>
      <c r="BW329" s="120"/>
      <c r="BX329" s="120"/>
      <c r="BY329" s="120"/>
      <c r="BZ329" s="120"/>
      <c r="CA329" s="120"/>
      <c r="CB329" s="120"/>
      <c r="CC329" s="120"/>
      <c r="CD329" s="120"/>
      <c r="CE329" s="120"/>
      <c r="CF329" s="120"/>
      <c r="CG329" s="120"/>
      <c r="CH329" s="120"/>
      <c r="CJ329" s="46"/>
      <c r="CK329" s="46"/>
      <c r="CL329" s="46"/>
      <c r="CN329" s="46">
        <f t="shared" ca="1" si="89"/>
        <v>0</v>
      </c>
      <c r="CO329" s="46">
        <f t="shared" si="83"/>
        <v>0</v>
      </c>
      <c r="CP329" s="46"/>
      <c r="CQ329" s="46">
        <f t="shared" si="84"/>
        <v>0</v>
      </c>
      <c r="CR329" s="46"/>
      <c r="CS329" s="46">
        <f>IF(C329&lt;&gt;"",IF(VLOOKUP(C329,T_UO[#All],3,FALSE)="PTS",IF(ISBLANK(G329),1,0),IF(ISBLANK(G329),0,1)),0)</f>
        <v>0</v>
      </c>
      <c r="CT329" s="46">
        <f t="shared" si="90"/>
        <v>0</v>
      </c>
      <c r="CU329" s="46"/>
      <c r="CV329" s="46"/>
      <c r="CW329" s="46"/>
      <c r="CX329" s="46"/>
      <c r="CY329" s="46"/>
      <c r="CZ329" s="46"/>
      <c r="DA329" s="46"/>
      <c r="DB329" s="46">
        <f t="shared" si="91"/>
        <v>0</v>
      </c>
      <c r="DC329" s="46">
        <f t="shared" ca="1" si="85"/>
        <v>0</v>
      </c>
      <c r="DD329" s="46"/>
      <c r="DE329" s="46">
        <f t="shared" si="92"/>
        <v>0</v>
      </c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>
        <f t="array" ref="DS329">IF(MAX(IF($AI329:$CH329&lt;&gt;0,$AI$7:$CH$7))&gt;$S329,1,0)</f>
        <v>0</v>
      </c>
    </row>
    <row r="330" spans="1:123" x14ac:dyDescent="0.25">
      <c r="A330" s="78">
        <v>323</v>
      </c>
      <c r="B330" s="79" t="str">
        <f t="shared" si="86"/>
        <v>K_LE MUT_2023_323</v>
      </c>
      <c r="C330" s="2"/>
      <c r="D330" s="3"/>
      <c r="E330" s="3"/>
      <c r="F330" s="4"/>
      <c r="G330" s="4"/>
      <c r="H330" s="4"/>
      <c r="I330" s="3"/>
      <c r="J330" s="1"/>
      <c r="K330" s="7"/>
      <c r="L330" s="90"/>
      <c r="M330" s="5"/>
      <c r="N330" s="91"/>
      <c r="O330" s="92"/>
      <c r="P330" s="5"/>
      <c r="Q330" s="5"/>
      <c r="R330" s="8"/>
      <c r="S330" s="5"/>
      <c r="T330" s="93"/>
      <c r="U330" s="80"/>
      <c r="V330" s="82"/>
      <c r="W330" s="83"/>
      <c r="X330" s="84" t="str">
        <f t="shared" si="87"/>
        <v xml:space="preserve"> </v>
      </c>
      <c r="Y330" s="85" t="str">
        <f t="shared" si="80"/>
        <v/>
      </c>
      <c r="AA330" s="86" t="str">
        <f t="shared" ca="1" si="81"/>
        <v/>
      </c>
      <c r="AB330" s="121"/>
      <c r="AC330" s="87" t="str">
        <f t="shared" si="93"/>
        <v/>
      </c>
      <c r="AD330" s="88" t="str">
        <f t="shared" si="88"/>
        <v/>
      </c>
      <c r="AE330" s="89" t="str">
        <f>IF(C330&lt;&gt;"",IF(VLOOKUP(C330,T_UO[#All],3,FALSE)="J",AF330+AG330,VLOOKUP(C330,T_UO[#All],4,FALSE)*G330),"")</f>
        <v/>
      </c>
      <c r="AF330" s="89" t="str">
        <f t="shared" si="82"/>
        <v/>
      </c>
      <c r="AG330" s="6"/>
      <c r="AH330" s="81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  <c r="AY330" s="120"/>
      <c r="AZ330" s="120"/>
      <c r="BA330" s="120"/>
      <c r="BB330" s="120"/>
      <c r="BC330" s="120"/>
      <c r="BD330" s="120"/>
      <c r="BE330" s="120"/>
      <c r="BF330" s="120"/>
      <c r="BG330" s="120"/>
      <c r="BH330" s="120"/>
      <c r="BI330" s="120"/>
      <c r="BJ330" s="120"/>
      <c r="BK330" s="120"/>
      <c r="BL330" s="120"/>
      <c r="BM330" s="120"/>
      <c r="BN330" s="120"/>
      <c r="BO330" s="120"/>
      <c r="BP330" s="120"/>
      <c r="BQ330" s="120"/>
      <c r="BR330" s="120"/>
      <c r="BS330" s="120"/>
      <c r="BT330" s="120"/>
      <c r="BU330" s="120"/>
      <c r="BV330" s="120"/>
      <c r="BW330" s="120"/>
      <c r="BX330" s="120"/>
      <c r="BY330" s="120"/>
      <c r="BZ330" s="120"/>
      <c r="CA330" s="120"/>
      <c r="CB330" s="120"/>
      <c r="CC330" s="120"/>
      <c r="CD330" s="120"/>
      <c r="CE330" s="120"/>
      <c r="CF330" s="120"/>
      <c r="CG330" s="120"/>
      <c r="CH330" s="120"/>
      <c r="CJ330" s="46"/>
      <c r="CK330" s="46"/>
      <c r="CL330" s="46"/>
      <c r="CN330" s="46">
        <f t="shared" ca="1" si="89"/>
        <v>0</v>
      </c>
      <c r="CO330" s="46">
        <f t="shared" si="83"/>
        <v>0</v>
      </c>
      <c r="CP330" s="46"/>
      <c r="CQ330" s="46">
        <f t="shared" si="84"/>
        <v>0</v>
      </c>
      <c r="CR330" s="46"/>
      <c r="CS330" s="46">
        <f>IF(C330&lt;&gt;"",IF(VLOOKUP(C330,T_UO[#All],3,FALSE)="PTS",IF(ISBLANK(G330),1,0),IF(ISBLANK(G330),0,1)),0)</f>
        <v>0</v>
      </c>
      <c r="CT330" s="46">
        <f t="shared" si="90"/>
        <v>0</v>
      </c>
      <c r="CU330" s="46"/>
      <c r="CV330" s="46"/>
      <c r="CW330" s="46"/>
      <c r="CX330" s="46"/>
      <c r="CY330" s="46"/>
      <c r="CZ330" s="46"/>
      <c r="DA330" s="46"/>
      <c r="DB330" s="46">
        <f t="shared" si="91"/>
        <v>0</v>
      </c>
      <c r="DC330" s="46">
        <f t="shared" ca="1" si="85"/>
        <v>0</v>
      </c>
      <c r="DD330" s="46"/>
      <c r="DE330" s="46">
        <f t="shared" si="92"/>
        <v>0</v>
      </c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>
        <f t="array" ref="DS330">IF(MAX(IF($AI330:$CH330&lt;&gt;0,$AI$7:$CH$7))&gt;$S330,1,0)</f>
        <v>0</v>
      </c>
    </row>
    <row r="331" spans="1:123" x14ac:dyDescent="0.25">
      <c r="A331" s="78">
        <v>324</v>
      </c>
      <c r="B331" s="79" t="str">
        <f t="shared" si="86"/>
        <v>K_LE MUT_2023_324</v>
      </c>
      <c r="C331" s="2"/>
      <c r="D331" s="3"/>
      <c r="E331" s="3"/>
      <c r="F331" s="4"/>
      <c r="G331" s="4"/>
      <c r="H331" s="4"/>
      <c r="I331" s="3"/>
      <c r="J331" s="1"/>
      <c r="K331" s="7"/>
      <c r="L331" s="90"/>
      <c r="M331" s="5"/>
      <c r="N331" s="91"/>
      <c r="O331" s="92"/>
      <c r="P331" s="5"/>
      <c r="Q331" s="5"/>
      <c r="R331" s="8"/>
      <c r="S331" s="5"/>
      <c r="T331" s="93"/>
      <c r="U331" s="80"/>
      <c r="V331" s="82"/>
      <c r="W331" s="83"/>
      <c r="X331" s="84" t="str">
        <f t="shared" si="87"/>
        <v xml:space="preserve"> </v>
      </c>
      <c r="Y331" s="85" t="str">
        <f t="shared" si="80"/>
        <v/>
      </c>
      <c r="AA331" s="86" t="str">
        <f t="shared" ca="1" si="81"/>
        <v/>
      </c>
      <c r="AB331" s="121"/>
      <c r="AC331" s="87" t="str">
        <f t="shared" si="93"/>
        <v/>
      </c>
      <c r="AD331" s="88" t="str">
        <f t="shared" si="88"/>
        <v/>
      </c>
      <c r="AE331" s="89" t="str">
        <f>IF(C331&lt;&gt;"",IF(VLOOKUP(C331,T_UO[#All],3,FALSE)="J",AF331+AG331,VLOOKUP(C331,T_UO[#All],4,FALSE)*G331),"")</f>
        <v/>
      </c>
      <c r="AF331" s="89" t="str">
        <f t="shared" si="82"/>
        <v/>
      </c>
      <c r="AG331" s="6"/>
      <c r="AH331" s="81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  <c r="AY331" s="120"/>
      <c r="AZ331" s="120"/>
      <c r="BA331" s="120"/>
      <c r="BB331" s="120"/>
      <c r="BC331" s="120"/>
      <c r="BD331" s="120"/>
      <c r="BE331" s="120"/>
      <c r="BF331" s="120"/>
      <c r="BG331" s="120"/>
      <c r="BH331" s="120"/>
      <c r="BI331" s="120"/>
      <c r="BJ331" s="120"/>
      <c r="BK331" s="120"/>
      <c r="BL331" s="120"/>
      <c r="BM331" s="120"/>
      <c r="BN331" s="120"/>
      <c r="BO331" s="120"/>
      <c r="BP331" s="120"/>
      <c r="BQ331" s="120"/>
      <c r="BR331" s="120"/>
      <c r="BS331" s="120"/>
      <c r="BT331" s="120"/>
      <c r="BU331" s="120"/>
      <c r="BV331" s="120"/>
      <c r="BW331" s="120"/>
      <c r="BX331" s="120"/>
      <c r="BY331" s="120"/>
      <c r="BZ331" s="120"/>
      <c r="CA331" s="120"/>
      <c r="CB331" s="120"/>
      <c r="CC331" s="120"/>
      <c r="CD331" s="120"/>
      <c r="CE331" s="120"/>
      <c r="CF331" s="120"/>
      <c r="CG331" s="120"/>
      <c r="CH331" s="120"/>
      <c r="CJ331" s="46"/>
      <c r="CK331" s="46"/>
      <c r="CL331" s="46"/>
      <c r="CN331" s="46">
        <f t="shared" ca="1" si="89"/>
        <v>0</v>
      </c>
      <c r="CO331" s="46">
        <f t="shared" si="83"/>
        <v>0</v>
      </c>
      <c r="CP331" s="46"/>
      <c r="CQ331" s="46">
        <f t="shared" si="84"/>
        <v>0</v>
      </c>
      <c r="CR331" s="46"/>
      <c r="CS331" s="46">
        <f>IF(C331&lt;&gt;"",IF(VLOOKUP(C331,T_UO[#All],3,FALSE)="PTS",IF(ISBLANK(G331),1,0),IF(ISBLANK(G331),0,1)),0)</f>
        <v>0</v>
      </c>
      <c r="CT331" s="46">
        <f t="shared" si="90"/>
        <v>0</v>
      </c>
      <c r="CU331" s="46"/>
      <c r="CV331" s="46"/>
      <c r="CW331" s="46"/>
      <c r="CX331" s="46"/>
      <c r="CY331" s="46"/>
      <c r="CZ331" s="46"/>
      <c r="DA331" s="46"/>
      <c r="DB331" s="46">
        <f t="shared" si="91"/>
        <v>0</v>
      </c>
      <c r="DC331" s="46">
        <f t="shared" ca="1" si="85"/>
        <v>0</v>
      </c>
      <c r="DD331" s="46"/>
      <c r="DE331" s="46">
        <f t="shared" si="92"/>
        <v>0</v>
      </c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>
        <f t="array" ref="DS331">IF(MAX(IF($AI331:$CH331&lt;&gt;0,$AI$7:$CH$7))&gt;$S331,1,0)</f>
        <v>0</v>
      </c>
    </row>
    <row r="332" spans="1:123" x14ac:dyDescent="0.25">
      <c r="A332" s="78">
        <v>325</v>
      </c>
      <c r="B332" s="79" t="str">
        <f t="shared" si="86"/>
        <v>K_LE MUT_2023_325</v>
      </c>
      <c r="C332" s="2"/>
      <c r="D332" s="3"/>
      <c r="E332" s="3"/>
      <c r="F332" s="4"/>
      <c r="G332" s="4"/>
      <c r="H332" s="4"/>
      <c r="I332" s="3"/>
      <c r="J332" s="1"/>
      <c r="K332" s="7"/>
      <c r="L332" s="90"/>
      <c r="M332" s="5"/>
      <c r="N332" s="91"/>
      <c r="O332" s="92"/>
      <c r="P332" s="5"/>
      <c r="Q332" s="5"/>
      <c r="R332" s="8"/>
      <c r="S332" s="5"/>
      <c r="T332" s="93"/>
      <c r="U332" s="80"/>
      <c r="V332" s="82"/>
      <c r="W332" s="83"/>
      <c r="X332" s="84" t="str">
        <f t="shared" si="87"/>
        <v xml:space="preserve"> </v>
      </c>
      <c r="Y332" s="85" t="str">
        <f t="shared" ref="Y332:Y395" si="94">IF(P332="?","A planifier",IF(P332&lt;&gt;0,IF(OR(AA332&lt;=0,AA332="OK"),IF(OR(X332="Livré",X332="Soldé"),IF(ISBLANK(Q332),IF(S332&lt;=P332,"A l'heure","En retard"),IF(S332&lt;=Q332,"A l'heure","En retard")),"En cours"),"Non livré"),""))</f>
        <v/>
      </c>
      <c r="AA332" s="86" t="str">
        <f t="shared" ref="AA332:AA395" ca="1" si="95">IF(C332&lt;&gt;"",IF(P332="","A planifier",IF(X332="Annulé","Annulé",IF(ISBLANK($S332),-NETWORKDAYS(TODAY(),IF(ISBLANK(Q332),P332,Q332),N_Ferie),"OK"))),"")</f>
        <v/>
      </c>
      <c r="AB332" s="121"/>
      <c r="AC332" s="87" t="str">
        <f t="shared" si="93"/>
        <v/>
      </c>
      <c r="AD332" s="88" t="str">
        <f t="shared" si="88"/>
        <v/>
      </c>
      <c r="AE332" s="89" t="str">
        <f>IF(C332&lt;&gt;"",IF(VLOOKUP(C332,T_UO[#All],3,FALSE)="J",AF332+AG332,VLOOKUP(C332,T_UO[#All],4,FALSE)*G332),"")</f>
        <v/>
      </c>
      <c r="AF332" s="89" t="str">
        <f t="shared" ref="AF332:AF395" si="96">IF(AND(C332&lt;&gt;"",C332&lt;&gt;"CR hebdo"),SUM(AH332:CH332),"")</f>
        <v/>
      </c>
      <c r="AG332" s="6"/>
      <c r="AH332" s="81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  <c r="AY332" s="120"/>
      <c r="AZ332" s="120"/>
      <c r="BA332" s="120"/>
      <c r="BB332" s="120"/>
      <c r="BC332" s="120"/>
      <c r="BD332" s="120"/>
      <c r="BE332" s="120"/>
      <c r="BF332" s="120"/>
      <c r="BG332" s="120"/>
      <c r="BH332" s="120"/>
      <c r="BI332" s="120"/>
      <c r="BJ332" s="120"/>
      <c r="BK332" s="120"/>
      <c r="BL332" s="120"/>
      <c r="BM332" s="120"/>
      <c r="BN332" s="120"/>
      <c r="BO332" s="120"/>
      <c r="BP332" s="120"/>
      <c r="BQ332" s="120"/>
      <c r="BR332" s="120"/>
      <c r="BS332" s="120"/>
      <c r="BT332" s="120"/>
      <c r="BU332" s="120"/>
      <c r="BV332" s="120"/>
      <c r="BW332" s="120"/>
      <c r="BX332" s="120"/>
      <c r="BY332" s="120"/>
      <c r="BZ332" s="120"/>
      <c r="CA332" s="120"/>
      <c r="CB332" s="120"/>
      <c r="CC332" s="120"/>
      <c r="CD332" s="120"/>
      <c r="CE332" s="120"/>
      <c r="CF332" s="120"/>
      <c r="CG332" s="120"/>
      <c r="CH332" s="120"/>
      <c r="CJ332" s="46"/>
      <c r="CK332" s="46"/>
      <c r="CL332" s="46"/>
      <c r="CN332" s="46">
        <f t="shared" ca="1" si="89"/>
        <v>0</v>
      </c>
      <c r="CO332" s="46">
        <f t="shared" ref="CO332:CO395" si="97">IF(C332&lt;&gt;"",0,IF(ABS(COUNTA(D332:W332,AG332,AI332:CH332))&gt;0,1,0))</f>
        <v>0</v>
      </c>
      <c r="CP332" s="46"/>
      <c r="CQ332" s="46">
        <f t="shared" ref="CQ332:CQ395" si="98">IF(C332&lt;&gt;"",ABS(COUNTA(E332)-1),0)</f>
        <v>0</v>
      </c>
      <c r="CR332" s="46"/>
      <c r="CS332" s="46">
        <f>IF(C332&lt;&gt;"",IF(VLOOKUP(C332,T_UO[#All],3,FALSE)="PTS",IF(ISBLANK(G332),1,0),IF(ISBLANK(G332),0,1)),0)</f>
        <v>0</v>
      </c>
      <c r="CT332" s="46">
        <f t="shared" si="90"/>
        <v>0</v>
      </c>
      <c r="CU332" s="46"/>
      <c r="CV332" s="46"/>
      <c r="CW332" s="46"/>
      <c r="CX332" s="46"/>
      <c r="CY332" s="46"/>
      <c r="CZ332" s="46"/>
      <c r="DA332" s="46"/>
      <c r="DB332" s="46">
        <f t="shared" si="91"/>
        <v>0</v>
      </c>
      <c r="DC332" s="46">
        <f t="shared" ref="DC332:DC395" ca="1" si="99">IF(AND(P332&lt;&gt;"",S332=""),IF(NETWORKDAYS(TODAY(),P332,N_Ferie)&gt;AG332,0,1),0)</f>
        <v>0</v>
      </c>
      <c r="DD332" s="46"/>
      <c r="DE332" s="46">
        <f t="shared" si="92"/>
        <v>0</v>
      </c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>
        <f t="array" ref="DS332">IF(MAX(IF($AI332:$CH332&lt;&gt;0,$AI$7:$CH$7))&gt;$S332,1,0)</f>
        <v>0</v>
      </c>
    </row>
    <row r="333" spans="1:123" x14ac:dyDescent="0.25">
      <c r="A333" s="78">
        <v>326</v>
      </c>
      <c r="B333" s="79" t="str">
        <f t="shared" ref="B333:B396" si="100">$E$3&amp;"_"&amp;TEXT(A333,"000")</f>
        <v>K_LE MUT_2023_326</v>
      </c>
      <c r="C333" s="2"/>
      <c r="D333" s="3"/>
      <c r="E333" s="3"/>
      <c r="F333" s="4"/>
      <c r="G333" s="4"/>
      <c r="H333" s="4"/>
      <c r="I333" s="3"/>
      <c r="J333" s="1"/>
      <c r="K333" s="7"/>
      <c r="L333" s="90"/>
      <c r="M333" s="5"/>
      <c r="N333" s="91"/>
      <c r="O333" s="92"/>
      <c r="P333" s="5"/>
      <c r="Q333" s="5"/>
      <c r="R333" s="8"/>
      <c r="S333" s="5"/>
      <c r="T333" s="93"/>
      <c r="U333" s="80"/>
      <c r="V333" s="82"/>
      <c r="W333" s="83"/>
      <c r="X333" s="84" t="str">
        <f t="shared" ref="X333:X396" si="101">IF(P333="?","A planifier",IF(AND(S333&lt;&gt;"",ISBLANK(W333)),"Livré",IF(AND(S333&lt;&gt;"",V333&lt;&gt;"",W333&lt;&gt;""),"Soldé",IF(E333="Travail annulé","Annulé"," "))))</f>
        <v xml:space="preserve"> </v>
      </c>
      <c r="Y333" s="85" t="str">
        <f t="shared" si="94"/>
        <v/>
      </c>
      <c r="AA333" s="86" t="str">
        <f t="shared" ca="1" si="95"/>
        <v/>
      </c>
      <c r="AB333" s="121"/>
      <c r="AC333" s="87" t="str">
        <f t="shared" si="93"/>
        <v/>
      </c>
      <c r="AD333" s="88" t="str">
        <f t="shared" ref="AD333:AD396" si="102">IF(OR(ISBLANK(C333),AF333=""),"",AF333/(AF333+AG333))</f>
        <v/>
      </c>
      <c r="AE333" s="89" t="str">
        <f>IF(C333&lt;&gt;"",IF(VLOOKUP(C333,T_UO[#All],3,FALSE)="J",AF333+AG333,VLOOKUP(C333,T_UO[#All],4,FALSE)*G333),"")</f>
        <v/>
      </c>
      <c r="AF333" s="89" t="str">
        <f t="shared" si="96"/>
        <v/>
      </c>
      <c r="AG333" s="6"/>
      <c r="AH333" s="81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  <c r="AY333" s="120"/>
      <c r="AZ333" s="120"/>
      <c r="BA333" s="120"/>
      <c r="BB333" s="120"/>
      <c r="BC333" s="120"/>
      <c r="BD333" s="120"/>
      <c r="BE333" s="120"/>
      <c r="BF333" s="120"/>
      <c r="BG333" s="120"/>
      <c r="BH333" s="120"/>
      <c r="BI333" s="120"/>
      <c r="BJ333" s="120"/>
      <c r="BK333" s="120"/>
      <c r="BL333" s="120"/>
      <c r="BM333" s="120"/>
      <c r="BN333" s="120"/>
      <c r="BO333" s="120"/>
      <c r="BP333" s="120"/>
      <c r="BQ333" s="120"/>
      <c r="BR333" s="120"/>
      <c r="BS333" s="120"/>
      <c r="BT333" s="120"/>
      <c r="BU333" s="120"/>
      <c r="BV333" s="120"/>
      <c r="BW333" s="120"/>
      <c r="BX333" s="120"/>
      <c r="BY333" s="120"/>
      <c r="BZ333" s="120"/>
      <c r="CA333" s="120"/>
      <c r="CB333" s="120"/>
      <c r="CC333" s="120"/>
      <c r="CD333" s="120"/>
      <c r="CE333" s="120"/>
      <c r="CF333" s="120"/>
      <c r="CG333" s="120"/>
      <c r="CH333" s="120"/>
      <c r="CJ333" s="46"/>
      <c r="CK333" s="46"/>
      <c r="CL333" s="46"/>
      <c r="CN333" s="46">
        <f t="shared" ref="CN333:CN396" ca="1" si="103">SUM(CO333:DS333)</f>
        <v>0</v>
      </c>
      <c r="CO333" s="46">
        <f t="shared" si="97"/>
        <v>0</v>
      </c>
      <c r="CP333" s="46"/>
      <c r="CQ333" s="46">
        <f t="shared" si="98"/>
        <v>0</v>
      </c>
      <c r="CR333" s="46"/>
      <c r="CS333" s="46">
        <f>IF(C333&lt;&gt;"",IF(VLOOKUP(C333,T_UO[#All],3,FALSE)="PTS",IF(ISBLANK(G333),1,0),IF(ISBLANK(G333),0,1)),0)</f>
        <v>0</v>
      </c>
      <c r="CT333" s="46">
        <f t="shared" ref="CT333:CT396" si="104">IF(S333&lt;&gt;"",IF(ISBLANK(H333),1,0),IF(ISBLANK(H333),0,1))</f>
        <v>0</v>
      </c>
      <c r="CU333" s="46"/>
      <c r="CV333" s="46"/>
      <c r="CW333" s="46"/>
      <c r="CX333" s="46"/>
      <c r="CY333" s="46"/>
      <c r="CZ333" s="46"/>
      <c r="DA333" s="46"/>
      <c r="DB333" s="46">
        <f t="shared" ref="DB333:DB396" si="105">IF(C333&lt;&gt;"",ABS(COUNTA(P333)-1),0)</f>
        <v>0</v>
      </c>
      <c r="DC333" s="46">
        <f t="shared" ca="1" si="99"/>
        <v>0</v>
      </c>
      <c r="DD333" s="46"/>
      <c r="DE333" s="46">
        <f t="shared" ref="DE333:DE396" si="106">IF(AND(C333&lt;&gt;"",ISBLANK(S333),AG333=0),1,0)</f>
        <v>0</v>
      </c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>
        <f t="array" ref="DS333">IF(MAX(IF($AI333:$CH333&lt;&gt;0,$AI$7:$CH$7))&gt;$S333,1,0)</f>
        <v>0</v>
      </c>
    </row>
    <row r="334" spans="1:123" x14ac:dyDescent="0.25">
      <c r="A334" s="78">
        <v>327</v>
      </c>
      <c r="B334" s="79" t="str">
        <f t="shared" si="100"/>
        <v>K_LE MUT_2023_327</v>
      </c>
      <c r="C334" s="2"/>
      <c r="D334" s="3"/>
      <c r="E334" s="3"/>
      <c r="F334" s="4"/>
      <c r="G334" s="4"/>
      <c r="H334" s="4"/>
      <c r="I334" s="3"/>
      <c r="J334" s="1"/>
      <c r="K334" s="7"/>
      <c r="L334" s="90"/>
      <c r="M334" s="5"/>
      <c r="N334" s="91"/>
      <c r="O334" s="92"/>
      <c r="P334" s="5"/>
      <c r="Q334" s="5"/>
      <c r="R334" s="8"/>
      <c r="S334" s="5"/>
      <c r="T334" s="93"/>
      <c r="U334" s="80"/>
      <c r="V334" s="82"/>
      <c r="W334" s="83"/>
      <c r="X334" s="84" t="str">
        <f t="shared" si="101"/>
        <v xml:space="preserve"> </v>
      </c>
      <c r="Y334" s="85" t="str">
        <f t="shared" si="94"/>
        <v/>
      </c>
      <c r="AA334" s="86" t="str">
        <f t="shared" ca="1" si="95"/>
        <v/>
      </c>
      <c r="AB334" s="121"/>
      <c r="AC334" s="87" t="str">
        <f t="shared" si="93"/>
        <v/>
      </c>
      <c r="AD334" s="88" t="str">
        <f t="shared" si="102"/>
        <v/>
      </c>
      <c r="AE334" s="89" t="str">
        <f>IF(C334&lt;&gt;"",IF(VLOOKUP(C334,T_UO[#All],3,FALSE)="J",AF334+AG334,VLOOKUP(C334,T_UO[#All],4,FALSE)*G334),"")</f>
        <v/>
      </c>
      <c r="AF334" s="89" t="str">
        <f t="shared" si="96"/>
        <v/>
      </c>
      <c r="AG334" s="6"/>
      <c r="AH334" s="81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  <c r="AY334" s="120"/>
      <c r="AZ334" s="120"/>
      <c r="BA334" s="120"/>
      <c r="BB334" s="120"/>
      <c r="BC334" s="120"/>
      <c r="BD334" s="120"/>
      <c r="BE334" s="120"/>
      <c r="BF334" s="120"/>
      <c r="BG334" s="120"/>
      <c r="BH334" s="120"/>
      <c r="BI334" s="120"/>
      <c r="BJ334" s="120"/>
      <c r="BK334" s="120"/>
      <c r="BL334" s="120"/>
      <c r="BM334" s="120"/>
      <c r="BN334" s="120"/>
      <c r="BO334" s="120"/>
      <c r="BP334" s="120"/>
      <c r="BQ334" s="120"/>
      <c r="BR334" s="120"/>
      <c r="BS334" s="120"/>
      <c r="BT334" s="120"/>
      <c r="BU334" s="120"/>
      <c r="BV334" s="120"/>
      <c r="BW334" s="120"/>
      <c r="BX334" s="120"/>
      <c r="BY334" s="120"/>
      <c r="BZ334" s="120"/>
      <c r="CA334" s="120"/>
      <c r="CB334" s="120"/>
      <c r="CC334" s="120"/>
      <c r="CD334" s="120"/>
      <c r="CE334" s="120"/>
      <c r="CF334" s="120"/>
      <c r="CG334" s="120"/>
      <c r="CH334" s="120"/>
      <c r="CJ334" s="46"/>
      <c r="CK334" s="46"/>
      <c r="CL334" s="46"/>
      <c r="CN334" s="46">
        <f t="shared" ca="1" si="103"/>
        <v>0</v>
      </c>
      <c r="CO334" s="46">
        <f t="shared" si="97"/>
        <v>0</v>
      </c>
      <c r="CP334" s="46"/>
      <c r="CQ334" s="46">
        <f t="shared" si="98"/>
        <v>0</v>
      </c>
      <c r="CR334" s="46"/>
      <c r="CS334" s="46">
        <f>IF(C334&lt;&gt;"",IF(VLOOKUP(C334,T_UO[#All],3,FALSE)="PTS",IF(ISBLANK(G334),1,0),IF(ISBLANK(G334),0,1)),0)</f>
        <v>0</v>
      </c>
      <c r="CT334" s="46">
        <f t="shared" si="104"/>
        <v>0</v>
      </c>
      <c r="CU334" s="46"/>
      <c r="CV334" s="46"/>
      <c r="CW334" s="46"/>
      <c r="CX334" s="46"/>
      <c r="CY334" s="46"/>
      <c r="CZ334" s="46"/>
      <c r="DA334" s="46"/>
      <c r="DB334" s="46">
        <f t="shared" si="105"/>
        <v>0</v>
      </c>
      <c r="DC334" s="46">
        <f t="shared" ca="1" si="99"/>
        <v>0</v>
      </c>
      <c r="DD334" s="46"/>
      <c r="DE334" s="46">
        <f t="shared" si="106"/>
        <v>0</v>
      </c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>
        <f t="array" ref="DS334">IF(MAX(IF($AI334:$CH334&lt;&gt;0,$AI$7:$CH$7))&gt;$S334,1,0)</f>
        <v>0</v>
      </c>
    </row>
    <row r="335" spans="1:123" x14ac:dyDescent="0.25">
      <c r="A335" s="78">
        <v>328</v>
      </c>
      <c r="B335" s="79" t="str">
        <f t="shared" si="100"/>
        <v>K_LE MUT_2023_328</v>
      </c>
      <c r="C335" s="2"/>
      <c r="D335" s="3"/>
      <c r="E335" s="3"/>
      <c r="F335" s="4"/>
      <c r="G335" s="4"/>
      <c r="H335" s="4"/>
      <c r="I335" s="3"/>
      <c r="J335" s="1"/>
      <c r="K335" s="7"/>
      <c r="L335" s="90"/>
      <c r="M335" s="5"/>
      <c r="N335" s="91"/>
      <c r="O335" s="92"/>
      <c r="P335" s="5"/>
      <c r="Q335" s="5"/>
      <c r="R335" s="8"/>
      <c r="S335" s="5"/>
      <c r="T335" s="93"/>
      <c r="U335" s="80"/>
      <c r="V335" s="82"/>
      <c r="W335" s="83"/>
      <c r="X335" s="84" t="str">
        <f t="shared" si="101"/>
        <v xml:space="preserve"> </v>
      </c>
      <c r="Y335" s="85" t="str">
        <f t="shared" si="94"/>
        <v/>
      </c>
      <c r="AA335" s="86" t="str">
        <f t="shared" ca="1" si="95"/>
        <v/>
      </c>
      <c r="AB335" s="121"/>
      <c r="AC335" s="87" t="str">
        <f t="shared" ref="AC335:AC398" si="107">IF(C335&lt;&gt;"",(AF335+AG335)/AE335,"")</f>
        <v/>
      </c>
      <c r="AD335" s="88" t="str">
        <f t="shared" si="102"/>
        <v/>
      </c>
      <c r="AE335" s="89" t="str">
        <f>IF(C335&lt;&gt;"",IF(VLOOKUP(C335,T_UO[#All],3,FALSE)="J",AF335+AG335,VLOOKUP(C335,T_UO[#All],4,FALSE)*G335),"")</f>
        <v/>
      </c>
      <c r="AF335" s="89" t="str">
        <f t="shared" si="96"/>
        <v/>
      </c>
      <c r="AG335" s="6"/>
      <c r="AH335" s="81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  <c r="AY335" s="120"/>
      <c r="AZ335" s="120"/>
      <c r="BA335" s="120"/>
      <c r="BB335" s="120"/>
      <c r="BC335" s="120"/>
      <c r="BD335" s="120"/>
      <c r="BE335" s="120"/>
      <c r="BF335" s="120"/>
      <c r="BG335" s="120"/>
      <c r="BH335" s="120"/>
      <c r="BI335" s="120"/>
      <c r="BJ335" s="120"/>
      <c r="BK335" s="120"/>
      <c r="BL335" s="120"/>
      <c r="BM335" s="120"/>
      <c r="BN335" s="120"/>
      <c r="BO335" s="120"/>
      <c r="BP335" s="120"/>
      <c r="BQ335" s="120"/>
      <c r="BR335" s="120"/>
      <c r="BS335" s="120"/>
      <c r="BT335" s="120"/>
      <c r="BU335" s="120"/>
      <c r="BV335" s="120"/>
      <c r="BW335" s="120"/>
      <c r="BX335" s="120"/>
      <c r="BY335" s="120"/>
      <c r="BZ335" s="120"/>
      <c r="CA335" s="120"/>
      <c r="CB335" s="120"/>
      <c r="CC335" s="120"/>
      <c r="CD335" s="120"/>
      <c r="CE335" s="120"/>
      <c r="CF335" s="120"/>
      <c r="CG335" s="120"/>
      <c r="CH335" s="120"/>
      <c r="CJ335" s="46"/>
      <c r="CK335" s="46"/>
      <c r="CL335" s="46"/>
      <c r="CN335" s="46">
        <f t="shared" ca="1" si="103"/>
        <v>0</v>
      </c>
      <c r="CO335" s="46">
        <f t="shared" si="97"/>
        <v>0</v>
      </c>
      <c r="CP335" s="46"/>
      <c r="CQ335" s="46">
        <f t="shared" si="98"/>
        <v>0</v>
      </c>
      <c r="CR335" s="46"/>
      <c r="CS335" s="46">
        <f>IF(C335&lt;&gt;"",IF(VLOOKUP(C335,T_UO[#All],3,FALSE)="PTS",IF(ISBLANK(G335),1,0),IF(ISBLANK(G335),0,1)),0)</f>
        <v>0</v>
      </c>
      <c r="CT335" s="46">
        <f t="shared" si="104"/>
        <v>0</v>
      </c>
      <c r="CU335" s="46"/>
      <c r="CV335" s="46"/>
      <c r="CW335" s="46"/>
      <c r="CX335" s="46"/>
      <c r="CY335" s="46"/>
      <c r="CZ335" s="46"/>
      <c r="DA335" s="46"/>
      <c r="DB335" s="46">
        <f t="shared" si="105"/>
        <v>0</v>
      </c>
      <c r="DC335" s="46">
        <f t="shared" ca="1" si="99"/>
        <v>0</v>
      </c>
      <c r="DD335" s="46"/>
      <c r="DE335" s="46">
        <f t="shared" si="106"/>
        <v>0</v>
      </c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>
        <f t="array" ref="DS335">IF(MAX(IF($AI335:$CH335&lt;&gt;0,$AI$7:$CH$7))&gt;$S335,1,0)</f>
        <v>0</v>
      </c>
    </row>
    <row r="336" spans="1:123" x14ac:dyDescent="0.25">
      <c r="A336" s="78">
        <v>329</v>
      </c>
      <c r="B336" s="79" t="str">
        <f t="shared" si="100"/>
        <v>K_LE MUT_2023_329</v>
      </c>
      <c r="C336" s="2"/>
      <c r="D336" s="3"/>
      <c r="E336" s="3"/>
      <c r="F336" s="4"/>
      <c r="G336" s="4"/>
      <c r="H336" s="4"/>
      <c r="I336" s="3"/>
      <c r="J336" s="1"/>
      <c r="K336" s="7"/>
      <c r="L336" s="90"/>
      <c r="M336" s="5"/>
      <c r="N336" s="91"/>
      <c r="O336" s="92"/>
      <c r="P336" s="5"/>
      <c r="Q336" s="5"/>
      <c r="R336" s="8"/>
      <c r="S336" s="5"/>
      <c r="T336" s="93"/>
      <c r="U336" s="80"/>
      <c r="V336" s="82"/>
      <c r="W336" s="83"/>
      <c r="X336" s="84" t="str">
        <f t="shared" si="101"/>
        <v xml:space="preserve"> </v>
      </c>
      <c r="Y336" s="85" t="str">
        <f t="shared" si="94"/>
        <v/>
      </c>
      <c r="AA336" s="86" t="str">
        <f t="shared" ca="1" si="95"/>
        <v/>
      </c>
      <c r="AB336" s="121"/>
      <c r="AC336" s="87" t="str">
        <f t="shared" si="107"/>
        <v/>
      </c>
      <c r="AD336" s="88" t="str">
        <f t="shared" si="102"/>
        <v/>
      </c>
      <c r="AE336" s="89" t="str">
        <f>IF(C336&lt;&gt;"",IF(VLOOKUP(C336,T_UO[#All],3,FALSE)="J",AF336+AG336,VLOOKUP(C336,T_UO[#All],4,FALSE)*G336),"")</f>
        <v/>
      </c>
      <c r="AF336" s="89" t="str">
        <f t="shared" si="96"/>
        <v/>
      </c>
      <c r="AG336" s="6"/>
      <c r="AH336" s="81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  <c r="BF336" s="120"/>
      <c r="BG336" s="120"/>
      <c r="BH336" s="120"/>
      <c r="BI336" s="120"/>
      <c r="BJ336" s="120"/>
      <c r="BK336" s="120"/>
      <c r="BL336" s="120"/>
      <c r="BM336" s="120"/>
      <c r="BN336" s="120"/>
      <c r="BO336" s="120"/>
      <c r="BP336" s="120"/>
      <c r="BQ336" s="120"/>
      <c r="BR336" s="120"/>
      <c r="BS336" s="120"/>
      <c r="BT336" s="120"/>
      <c r="BU336" s="120"/>
      <c r="BV336" s="120"/>
      <c r="BW336" s="120"/>
      <c r="BX336" s="120"/>
      <c r="BY336" s="120"/>
      <c r="BZ336" s="120"/>
      <c r="CA336" s="120"/>
      <c r="CB336" s="120"/>
      <c r="CC336" s="120"/>
      <c r="CD336" s="120"/>
      <c r="CE336" s="120"/>
      <c r="CF336" s="120"/>
      <c r="CG336" s="120"/>
      <c r="CH336" s="120"/>
      <c r="CJ336" s="46"/>
      <c r="CK336" s="46"/>
      <c r="CL336" s="46"/>
      <c r="CN336" s="46">
        <f t="shared" ca="1" si="103"/>
        <v>0</v>
      </c>
      <c r="CO336" s="46">
        <f t="shared" si="97"/>
        <v>0</v>
      </c>
      <c r="CP336" s="46"/>
      <c r="CQ336" s="46">
        <f t="shared" si="98"/>
        <v>0</v>
      </c>
      <c r="CR336" s="46"/>
      <c r="CS336" s="46">
        <f>IF(C336&lt;&gt;"",IF(VLOOKUP(C336,T_UO[#All],3,FALSE)="PTS",IF(ISBLANK(G336),1,0),IF(ISBLANK(G336),0,1)),0)</f>
        <v>0</v>
      </c>
      <c r="CT336" s="46">
        <f t="shared" si="104"/>
        <v>0</v>
      </c>
      <c r="CU336" s="46"/>
      <c r="CV336" s="46"/>
      <c r="CW336" s="46"/>
      <c r="CX336" s="46"/>
      <c r="CY336" s="46"/>
      <c r="CZ336" s="46"/>
      <c r="DA336" s="46"/>
      <c r="DB336" s="46">
        <f t="shared" si="105"/>
        <v>0</v>
      </c>
      <c r="DC336" s="46">
        <f t="shared" ca="1" si="99"/>
        <v>0</v>
      </c>
      <c r="DD336" s="46"/>
      <c r="DE336" s="46">
        <f t="shared" si="106"/>
        <v>0</v>
      </c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>
        <f t="array" ref="DS336">IF(MAX(IF($AI336:$CH336&lt;&gt;0,$AI$7:$CH$7))&gt;$S336,1,0)</f>
        <v>0</v>
      </c>
    </row>
    <row r="337" spans="1:123" x14ac:dyDescent="0.25">
      <c r="A337" s="78">
        <v>330</v>
      </c>
      <c r="B337" s="79" t="str">
        <f t="shared" si="100"/>
        <v>K_LE MUT_2023_330</v>
      </c>
      <c r="C337" s="2"/>
      <c r="D337" s="3"/>
      <c r="E337" s="3"/>
      <c r="F337" s="4"/>
      <c r="G337" s="4"/>
      <c r="H337" s="4"/>
      <c r="I337" s="3"/>
      <c r="J337" s="1"/>
      <c r="K337" s="7"/>
      <c r="L337" s="90"/>
      <c r="M337" s="5"/>
      <c r="N337" s="91"/>
      <c r="O337" s="92"/>
      <c r="P337" s="5"/>
      <c r="Q337" s="5"/>
      <c r="R337" s="8"/>
      <c r="S337" s="5"/>
      <c r="T337" s="93"/>
      <c r="U337" s="80"/>
      <c r="V337" s="82"/>
      <c r="W337" s="83"/>
      <c r="X337" s="84" t="str">
        <f t="shared" si="101"/>
        <v xml:space="preserve"> </v>
      </c>
      <c r="Y337" s="85" t="str">
        <f t="shared" si="94"/>
        <v/>
      </c>
      <c r="AA337" s="86" t="str">
        <f t="shared" ca="1" si="95"/>
        <v/>
      </c>
      <c r="AB337" s="121"/>
      <c r="AC337" s="87" t="str">
        <f t="shared" si="107"/>
        <v/>
      </c>
      <c r="AD337" s="88" t="str">
        <f t="shared" si="102"/>
        <v/>
      </c>
      <c r="AE337" s="89" t="str">
        <f>IF(C337&lt;&gt;"",IF(VLOOKUP(C337,T_UO[#All],3,FALSE)="J",AF337+AG337,VLOOKUP(C337,T_UO[#All],4,FALSE)*G337),"")</f>
        <v/>
      </c>
      <c r="AF337" s="89" t="str">
        <f t="shared" si="96"/>
        <v/>
      </c>
      <c r="AG337" s="6"/>
      <c r="AH337" s="81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  <c r="AY337" s="120"/>
      <c r="AZ337" s="120"/>
      <c r="BA337" s="120"/>
      <c r="BB337" s="120"/>
      <c r="BC337" s="120"/>
      <c r="BD337" s="120"/>
      <c r="BE337" s="120"/>
      <c r="BF337" s="120"/>
      <c r="BG337" s="120"/>
      <c r="BH337" s="120"/>
      <c r="BI337" s="120"/>
      <c r="BJ337" s="120"/>
      <c r="BK337" s="120"/>
      <c r="BL337" s="120"/>
      <c r="BM337" s="120"/>
      <c r="BN337" s="120"/>
      <c r="BO337" s="120"/>
      <c r="BP337" s="120"/>
      <c r="BQ337" s="120"/>
      <c r="BR337" s="120"/>
      <c r="BS337" s="120"/>
      <c r="BT337" s="120"/>
      <c r="BU337" s="120"/>
      <c r="BV337" s="120"/>
      <c r="BW337" s="120"/>
      <c r="BX337" s="120"/>
      <c r="BY337" s="120"/>
      <c r="BZ337" s="120"/>
      <c r="CA337" s="120"/>
      <c r="CB337" s="120"/>
      <c r="CC337" s="120"/>
      <c r="CD337" s="120"/>
      <c r="CE337" s="120"/>
      <c r="CF337" s="120"/>
      <c r="CG337" s="120"/>
      <c r="CH337" s="120"/>
      <c r="CJ337" s="46"/>
      <c r="CK337" s="46"/>
      <c r="CL337" s="46"/>
      <c r="CN337" s="46">
        <f t="shared" ca="1" si="103"/>
        <v>0</v>
      </c>
      <c r="CO337" s="46">
        <f t="shared" si="97"/>
        <v>0</v>
      </c>
      <c r="CP337" s="46"/>
      <c r="CQ337" s="46">
        <f t="shared" si="98"/>
        <v>0</v>
      </c>
      <c r="CR337" s="46"/>
      <c r="CS337" s="46">
        <f>IF(C337&lt;&gt;"",IF(VLOOKUP(C337,T_UO[#All],3,FALSE)="PTS",IF(ISBLANK(G337),1,0),IF(ISBLANK(G337),0,1)),0)</f>
        <v>0</v>
      </c>
      <c r="CT337" s="46">
        <f t="shared" si="104"/>
        <v>0</v>
      </c>
      <c r="CU337" s="46"/>
      <c r="CV337" s="46"/>
      <c r="CW337" s="46"/>
      <c r="CX337" s="46"/>
      <c r="CY337" s="46"/>
      <c r="CZ337" s="46"/>
      <c r="DA337" s="46"/>
      <c r="DB337" s="46">
        <f t="shared" si="105"/>
        <v>0</v>
      </c>
      <c r="DC337" s="46">
        <f t="shared" ca="1" si="99"/>
        <v>0</v>
      </c>
      <c r="DD337" s="46"/>
      <c r="DE337" s="46">
        <f t="shared" si="106"/>
        <v>0</v>
      </c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>
        <f t="array" ref="DS337">IF(MAX(IF($AI337:$CH337&lt;&gt;0,$AI$7:$CH$7))&gt;$S337,1,0)</f>
        <v>0</v>
      </c>
    </row>
    <row r="338" spans="1:123" x14ac:dyDescent="0.25">
      <c r="A338" s="78">
        <v>331</v>
      </c>
      <c r="B338" s="79" t="str">
        <f t="shared" si="100"/>
        <v>K_LE MUT_2023_331</v>
      </c>
      <c r="C338" s="2"/>
      <c r="D338" s="3"/>
      <c r="E338" s="3"/>
      <c r="F338" s="4"/>
      <c r="G338" s="4"/>
      <c r="H338" s="4"/>
      <c r="I338" s="3"/>
      <c r="J338" s="1"/>
      <c r="K338" s="7"/>
      <c r="L338" s="90"/>
      <c r="M338" s="5"/>
      <c r="N338" s="91"/>
      <c r="O338" s="92"/>
      <c r="P338" s="5"/>
      <c r="Q338" s="5"/>
      <c r="R338" s="8"/>
      <c r="S338" s="5"/>
      <c r="T338" s="93"/>
      <c r="U338" s="80"/>
      <c r="V338" s="82"/>
      <c r="W338" s="83"/>
      <c r="X338" s="84" t="str">
        <f t="shared" si="101"/>
        <v xml:space="preserve"> </v>
      </c>
      <c r="Y338" s="85" t="str">
        <f t="shared" si="94"/>
        <v/>
      </c>
      <c r="AA338" s="86" t="str">
        <f t="shared" ca="1" si="95"/>
        <v/>
      </c>
      <c r="AB338" s="121"/>
      <c r="AC338" s="87" t="str">
        <f t="shared" si="107"/>
        <v/>
      </c>
      <c r="AD338" s="88" t="str">
        <f t="shared" si="102"/>
        <v/>
      </c>
      <c r="AE338" s="89" t="str">
        <f>IF(C338&lt;&gt;"",IF(VLOOKUP(C338,T_UO[#All],3,FALSE)="J",AF338+AG338,VLOOKUP(C338,T_UO[#All],4,FALSE)*G338),"")</f>
        <v/>
      </c>
      <c r="AF338" s="89" t="str">
        <f t="shared" si="96"/>
        <v/>
      </c>
      <c r="AG338" s="6"/>
      <c r="AH338" s="81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  <c r="AY338" s="120"/>
      <c r="AZ338" s="120"/>
      <c r="BA338" s="120"/>
      <c r="BB338" s="120"/>
      <c r="BC338" s="120"/>
      <c r="BD338" s="120"/>
      <c r="BE338" s="120"/>
      <c r="BF338" s="120"/>
      <c r="BG338" s="120"/>
      <c r="BH338" s="120"/>
      <c r="BI338" s="120"/>
      <c r="BJ338" s="120"/>
      <c r="BK338" s="120"/>
      <c r="BL338" s="120"/>
      <c r="BM338" s="120"/>
      <c r="BN338" s="120"/>
      <c r="BO338" s="120"/>
      <c r="BP338" s="120"/>
      <c r="BQ338" s="120"/>
      <c r="BR338" s="120"/>
      <c r="BS338" s="120"/>
      <c r="BT338" s="120"/>
      <c r="BU338" s="120"/>
      <c r="BV338" s="120"/>
      <c r="BW338" s="120"/>
      <c r="BX338" s="120"/>
      <c r="BY338" s="120"/>
      <c r="BZ338" s="120"/>
      <c r="CA338" s="120"/>
      <c r="CB338" s="120"/>
      <c r="CC338" s="120"/>
      <c r="CD338" s="120"/>
      <c r="CE338" s="120"/>
      <c r="CF338" s="120"/>
      <c r="CG338" s="120"/>
      <c r="CH338" s="120"/>
      <c r="CJ338" s="46"/>
      <c r="CK338" s="46"/>
      <c r="CL338" s="46"/>
      <c r="CN338" s="46">
        <f t="shared" ca="1" si="103"/>
        <v>0</v>
      </c>
      <c r="CO338" s="46">
        <f t="shared" si="97"/>
        <v>0</v>
      </c>
      <c r="CP338" s="46"/>
      <c r="CQ338" s="46">
        <f t="shared" si="98"/>
        <v>0</v>
      </c>
      <c r="CR338" s="46"/>
      <c r="CS338" s="46">
        <f>IF(C338&lt;&gt;"",IF(VLOOKUP(C338,T_UO[#All],3,FALSE)="PTS",IF(ISBLANK(G338),1,0),IF(ISBLANK(G338),0,1)),0)</f>
        <v>0</v>
      </c>
      <c r="CT338" s="46">
        <f t="shared" si="104"/>
        <v>0</v>
      </c>
      <c r="CU338" s="46"/>
      <c r="CV338" s="46"/>
      <c r="CW338" s="46"/>
      <c r="CX338" s="46"/>
      <c r="CY338" s="46"/>
      <c r="CZ338" s="46"/>
      <c r="DA338" s="46"/>
      <c r="DB338" s="46">
        <f t="shared" si="105"/>
        <v>0</v>
      </c>
      <c r="DC338" s="46">
        <f t="shared" ca="1" si="99"/>
        <v>0</v>
      </c>
      <c r="DD338" s="46"/>
      <c r="DE338" s="46">
        <f t="shared" si="106"/>
        <v>0</v>
      </c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>
        <f t="array" ref="DS338">IF(MAX(IF($AI338:$CH338&lt;&gt;0,$AI$7:$CH$7))&gt;$S338,1,0)</f>
        <v>0</v>
      </c>
    </row>
    <row r="339" spans="1:123" x14ac:dyDescent="0.25">
      <c r="A339" s="78">
        <v>332</v>
      </c>
      <c r="B339" s="79" t="str">
        <f t="shared" si="100"/>
        <v>K_LE MUT_2023_332</v>
      </c>
      <c r="C339" s="2"/>
      <c r="D339" s="3"/>
      <c r="E339" s="3"/>
      <c r="F339" s="4"/>
      <c r="G339" s="4"/>
      <c r="H339" s="4"/>
      <c r="I339" s="3"/>
      <c r="J339" s="1"/>
      <c r="K339" s="7"/>
      <c r="L339" s="90"/>
      <c r="M339" s="5"/>
      <c r="N339" s="91"/>
      <c r="O339" s="92"/>
      <c r="P339" s="5"/>
      <c r="Q339" s="5"/>
      <c r="R339" s="8"/>
      <c r="S339" s="5"/>
      <c r="T339" s="93"/>
      <c r="U339" s="80"/>
      <c r="V339" s="82"/>
      <c r="W339" s="83"/>
      <c r="X339" s="84" t="str">
        <f t="shared" si="101"/>
        <v xml:space="preserve"> </v>
      </c>
      <c r="Y339" s="85" t="str">
        <f t="shared" si="94"/>
        <v/>
      </c>
      <c r="AA339" s="86" t="str">
        <f t="shared" ca="1" si="95"/>
        <v/>
      </c>
      <c r="AB339" s="121"/>
      <c r="AC339" s="87" t="str">
        <f t="shared" si="107"/>
        <v/>
      </c>
      <c r="AD339" s="88" t="str">
        <f t="shared" si="102"/>
        <v/>
      </c>
      <c r="AE339" s="89" t="str">
        <f>IF(C339&lt;&gt;"",IF(VLOOKUP(C339,T_UO[#All],3,FALSE)="J",AF339+AG339,VLOOKUP(C339,T_UO[#All],4,FALSE)*G339),"")</f>
        <v/>
      </c>
      <c r="AF339" s="89" t="str">
        <f t="shared" si="96"/>
        <v/>
      </c>
      <c r="AG339" s="6"/>
      <c r="AH339" s="81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  <c r="AY339" s="120"/>
      <c r="AZ339" s="120"/>
      <c r="BA339" s="120"/>
      <c r="BB339" s="120"/>
      <c r="BC339" s="120"/>
      <c r="BD339" s="120"/>
      <c r="BE339" s="120"/>
      <c r="BF339" s="120"/>
      <c r="BG339" s="120"/>
      <c r="BH339" s="120"/>
      <c r="BI339" s="120"/>
      <c r="BJ339" s="120"/>
      <c r="BK339" s="120"/>
      <c r="BL339" s="120"/>
      <c r="BM339" s="120"/>
      <c r="BN339" s="120"/>
      <c r="BO339" s="120"/>
      <c r="BP339" s="120"/>
      <c r="BQ339" s="120"/>
      <c r="BR339" s="120"/>
      <c r="BS339" s="120"/>
      <c r="BT339" s="120"/>
      <c r="BU339" s="120"/>
      <c r="BV339" s="120"/>
      <c r="BW339" s="120"/>
      <c r="BX339" s="120"/>
      <c r="BY339" s="120"/>
      <c r="BZ339" s="120"/>
      <c r="CA339" s="120"/>
      <c r="CB339" s="120"/>
      <c r="CC339" s="120"/>
      <c r="CD339" s="120"/>
      <c r="CE339" s="120"/>
      <c r="CF339" s="120"/>
      <c r="CG339" s="120"/>
      <c r="CH339" s="120"/>
      <c r="CJ339" s="46"/>
      <c r="CK339" s="46"/>
      <c r="CL339" s="46"/>
      <c r="CN339" s="46">
        <f t="shared" ca="1" si="103"/>
        <v>0</v>
      </c>
      <c r="CO339" s="46">
        <f t="shared" si="97"/>
        <v>0</v>
      </c>
      <c r="CP339" s="46"/>
      <c r="CQ339" s="46">
        <f t="shared" si="98"/>
        <v>0</v>
      </c>
      <c r="CR339" s="46"/>
      <c r="CS339" s="46">
        <f>IF(C339&lt;&gt;"",IF(VLOOKUP(C339,T_UO[#All],3,FALSE)="PTS",IF(ISBLANK(G339),1,0),IF(ISBLANK(G339),0,1)),0)</f>
        <v>0</v>
      </c>
      <c r="CT339" s="46">
        <f t="shared" si="104"/>
        <v>0</v>
      </c>
      <c r="CU339" s="46"/>
      <c r="CV339" s="46"/>
      <c r="CW339" s="46"/>
      <c r="CX339" s="46"/>
      <c r="CY339" s="46"/>
      <c r="CZ339" s="46"/>
      <c r="DA339" s="46"/>
      <c r="DB339" s="46">
        <f t="shared" si="105"/>
        <v>0</v>
      </c>
      <c r="DC339" s="46">
        <f t="shared" ca="1" si="99"/>
        <v>0</v>
      </c>
      <c r="DD339" s="46"/>
      <c r="DE339" s="46">
        <f t="shared" si="106"/>
        <v>0</v>
      </c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>
        <f t="array" ref="DS339">IF(MAX(IF($AI339:$CH339&lt;&gt;0,$AI$7:$CH$7))&gt;$S339,1,0)</f>
        <v>0</v>
      </c>
    </row>
    <row r="340" spans="1:123" x14ac:dyDescent="0.25">
      <c r="A340" s="78">
        <v>333</v>
      </c>
      <c r="B340" s="79" t="str">
        <f t="shared" si="100"/>
        <v>K_LE MUT_2023_333</v>
      </c>
      <c r="C340" s="2"/>
      <c r="D340" s="3"/>
      <c r="E340" s="3"/>
      <c r="F340" s="4"/>
      <c r="G340" s="4"/>
      <c r="H340" s="4"/>
      <c r="I340" s="3"/>
      <c r="J340" s="1"/>
      <c r="K340" s="7"/>
      <c r="L340" s="90"/>
      <c r="M340" s="5"/>
      <c r="N340" s="91"/>
      <c r="O340" s="92"/>
      <c r="P340" s="5"/>
      <c r="Q340" s="5"/>
      <c r="R340" s="8"/>
      <c r="S340" s="5"/>
      <c r="T340" s="93"/>
      <c r="U340" s="80"/>
      <c r="V340" s="82"/>
      <c r="W340" s="83"/>
      <c r="X340" s="84" t="str">
        <f t="shared" si="101"/>
        <v xml:space="preserve"> </v>
      </c>
      <c r="Y340" s="85" t="str">
        <f t="shared" si="94"/>
        <v/>
      </c>
      <c r="AA340" s="86" t="str">
        <f t="shared" ca="1" si="95"/>
        <v/>
      </c>
      <c r="AB340" s="121"/>
      <c r="AC340" s="87" t="str">
        <f t="shared" si="107"/>
        <v/>
      </c>
      <c r="AD340" s="88" t="str">
        <f t="shared" si="102"/>
        <v/>
      </c>
      <c r="AE340" s="89" t="str">
        <f>IF(C340&lt;&gt;"",IF(VLOOKUP(C340,T_UO[#All],3,FALSE)="J",AF340+AG340,VLOOKUP(C340,T_UO[#All],4,FALSE)*G340),"")</f>
        <v/>
      </c>
      <c r="AF340" s="89" t="str">
        <f t="shared" si="96"/>
        <v/>
      </c>
      <c r="AG340" s="6"/>
      <c r="AH340" s="81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  <c r="AY340" s="120"/>
      <c r="AZ340" s="120"/>
      <c r="BA340" s="120"/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  <c r="BU340" s="120"/>
      <c r="BV340" s="120"/>
      <c r="BW340" s="120"/>
      <c r="BX340" s="120"/>
      <c r="BY340" s="120"/>
      <c r="BZ340" s="120"/>
      <c r="CA340" s="120"/>
      <c r="CB340" s="120"/>
      <c r="CC340" s="120"/>
      <c r="CD340" s="120"/>
      <c r="CE340" s="120"/>
      <c r="CF340" s="120"/>
      <c r="CG340" s="120"/>
      <c r="CH340" s="120"/>
      <c r="CJ340" s="46"/>
      <c r="CK340" s="46"/>
      <c r="CL340" s="46"/>
      <c r="CN340" s="46">
        <f t="shared" ca="1" si="103"/>
        <v>0</v>
      </c>
      <c r="CO340" s="46">
        <f t="shared" si="97"/>
        <v>0</v>
      </c>
      <c r="CP340" s="46"/>
      <c r="CQ340" s="46">
        <f t="shared" si="98"/>
        <v>0</v>
      </c>
      <c r="CR340" s="46"/>
      <c r="CS340" s="46">
        <f>IF(C340&lt;&gt;"",IF(VLOOKUP(C340,T_UO[#All],3,FALSE)="PTS",IF(ISBLANK(G340),1,0),IF(ISBLANK(G340),0,1)),0)</f>
        <v>0</v>
      </c>
      <c r="CT340" s="46">
        <f t="shared" si="104"/>
        <v>0</v>
      </c>
      <c r="CU340" s="46"/>
      <c r="CV340" s="46"/>
      <c r="CW340" s="46"/>
      <c r="CX340" s="46"/>
      <c r="CY340" s="46"/>
      <c r="CZ340" s="46"/>
      <c r="DA340" s="46"/>
      <c r="DB340" s="46">
        <f t="shared" si="105"/>
        <v>0</v>
      </c>
      <c r="DC340" s="46">
        <f t="shared" ca="1" si="99"/>
        <v>0</v>
      </c>
      <c r="DD340" s="46"/>
      <c r="DE340" s="46">
        <f t="shared" si="106"/>
        <v>0</v>
      </c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>
        <f t="array" ref="DS340">IF(MAX(IF($AI340:$CH340&lt;&gt;0,$AI$7:$CH$7))&gt;$S340,1,0)</f>
        <v>0</v>
      </c>
    </row>
    <row r="341" spans="1:123" x14ac:dyDescent="0.25">
      <c r="A341" s="78">
        <v>334</v>
      </c>
      <c r="B341" s="79" t="str">
        <f t="shared" si="100"/>
        <v>K_LE MUT_2023_334</v>
      </c>
      <c r="C341" s="2"/>
      <c r="D341" s="3"/>
      <c r="E341" s="3"/>
      <c r="F341" s="4"/>
      <c r="G341" s="4"/>
      <c r="H341" s="4"/>
      <c r="I341" s="3"/>
      <c r="J341" s="1"/>
      <c r="K341" s="7"/>
      <c r="L341" s="90"/>
      <c r="M341" s="5"/>
      <c r="N341" s="91"/>
      <c r="O341" s="92"/>
      <c r="P341" s="5"/>
      <c r="Q341" s="5"/>
      <c r="R341" s="8"/>
      <c r="S341" s="5"/>
      <c r="T341" s="93"/>
      <c r="U341" s="80"/>
      <c r="V341" s="82"/>
      <c r="W341" s="83"/>
      <c r="X341" s="84" t="str">
        <f t="shared" si="101"/>
        <v xml:space="preserve"> </v>
      </c>
      <c r="Y341" s="85" t="str">
        <f t="shared" si="94"/>
        <v/>
      </c>
      <c r="AA341" s="86" t="str">
        <f t="shared" ca="1" si="95"/>
        <v/>
      </c>
      <c r="AB341" s="121"/>
      <c r="AC341" s="87" t="str">
        <f t="shared" si="107"/>
        <v/>
      </c>
      <c r="AD341" s="88" t="str">
        <f t="shared" si="102"/>
        <v/>
      </c>
      <c r="AE341" s="89" t="str">
        <f>IF(C341&lt;&gt;"",IF(VLOOKUP(C341,T_UO[#All],3,FALSE)="J",AF341+AG341,VLOOKUP(C341,T_UO[#All],4,FALSE)*G341),"")</f>
        <v/>
      </c>
      <c r="AF341" s="89" t="str">
        <f t="shared" si="96"/>
        <v/>
      </c>
      <c r="AG341" s="6"/>
      <c r="AH341" s="81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  <c r="AY341" s="120"/>
      <c r="AZ341" s="120"/>
      <c r="BA341" s="120"/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  <c r="BU341" s="120"/>
      <c r="BV341" s="120"/>
      <c r="BW341" s="120"/>
      <c r="BX341" s="120"/>
      <c r="BY341" s="120"/>
      <c r="BZ341" s="120"/>
      <c r="CA341" s="120"/>
      <c r="CB341" s="120"/>
      <c r="CC341" s="120"/>
      <c r="CD341" s="120"/>
      <c r="CE341" s="120"/>
      <c r="CF341" s="120"/>
      <c r="CG341" s="120"/>
      <c r="CH341" s="120"/>
      <c r="CJ341" s="46"/>
      <c r="CK341" s="46"/>
      <c r="CL341" s="46"/>
      <c r="CN341" s="46">
        <f t="shared" ca="1" si="103"/>
        <v>0</v>
      </c>
      <c r="CO341" s="46">
        <f t="shared" si="97"/>
        <v>0</v>
      </c>
      <c r="CP341" s="46"/>
      <c r="CQ341" s="46">
        <f t="shared" si="98"/>
        <v>0</v>
      </c>
      <c r="CR341" s="46"/>
      <c r="CS341" s="46">
        <f>IF(C341&lt;&gt;"",IF(VLOOKUP(C341,T_UO[#All],3,FALSE)="PTS",IF(ISBLANK(G341),1,0),IF(ISBLANK(G341),0,1)),0)</f>
        <v>0</v>
      </c>
      <c r="CT341" s="46">
        <f t="shared" si="104"/>
        <v>0</v>
      </c>
      <c r="CU341" s="46"/>
      <c r="CV341" s="46"/>
      <c r="CW341" s="46"/>
      <c r="CX341" s="46"/>
      <c r="CY341" s="46"/>
      <c r="CZ341" s="46"/>
      <c r="DA341" s="46"/>
      <c r="DB341" s="46">
        <f t="shared" si="105"/>
        <v>0</v>
      </c>
      <c r="DC341" s="46">
        <f t="shared" ca="1" si="99"/>
        <v>0</v>
      </c>
      <c r="DD341" s="46"/>
      <c r="DE341" s="46">
        <f t="shared" si="106"/>
        <v>0</v>
      </c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>
        <f t="array" ref="DS341">IF(MAX(IF($AI341:$CH341&lt;&gt;0,$AI$7:$CH$7))&gt;$S341,1,0)</f>
        <v>0</v>
      </c>
    </row>
    <row r="342" spans="1:123" x14ac:dyDescent="0.25">
      <c r="A342" s="78">
        <v>335</v>
      </c>
      <c r="B342" s="79" t="str">
        <f t="shared" si="100"/>
        <v>K_LE MUT_2023_335</v>
      </c>
      <c r="C342" s="2"/>
      <c r="D342" s="3"/>
      <c r="E342" s="3"/>
      <c r="F342" s="4"/>
      <c r="G342" s="4"/>
      <c r="H342" s="4"/>
      <c r="I342" s="3"/>
      <c r="J342" s="1"/>
      <c r="K342" s="7"/>
      <c r="L342" s="90"/>
      <c r="M342" s="5"/>
      <c r="N342" s="91"/>
      <c r="O342" s="92"/>
      <c r="P342" s="5"/>
      <c r="Q342" s="5"/>
      <c r="R342" s="8"/>
      <c r="S342" s="5"/>
      <c r="T342" s="93"/>
      <c r="U342" s="80"/>
      <c r="V342" s="82"/>
      <c r="W342" s="83"/>
      <c r="X342" s="84" t="str">
        <f t="shared" si="101"/>
        <v xml:space="preserve"> </v>
      </c>
      <c r="Y342" s="85" t="str">
        <f t="shared" si="94"/>
        <v/>
      </c>
      <c r="AA342" s="86" t="str">
        <f t="shared" ca="1" si="95"/>
        <v/>
      </c>
      <c r="AB342" s="121"/>
      <c r="AC342" s="87" t="str">
        <f t="shared" si="107"/>
        <v/>
      </c>
      <c r="AD342" s="88" t="str">
        <f t="shared" si="102"/>
        <v/>
      </c>
      <c r="AE342" s="89" t="str">
        <f>IF(C342&lt;&gt;"",IF(VLOOKUP(C342,T_UO[#All],3,FALSE)="J",AF342+AG342,VLOOKUP(C342,T_UO[#All],4,FALSE)*G342),"")</f>
        <v/>
      </c>
      <c r="AF342" s="89" t="str">
        <f t="shared" si="96"/>
        <v/>
      </c>
      <c r="AG342" s="6"/>
      <c r="AH342" s="81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  <c r="AY342" s="120"/>
      <c r="AZ342" s="120"/>
      <c r="BA342" s="120"/>
      <c r="BB342" s="120"/>
      <c r="BC342" s="120"/>
      <c r="BD342" s="120"/>
      <c r="BE342" s="120"/>
      <c r="BF342" s="120"/>
      <c r="BG342" s="120"/>
      <c r="BH342" s="120"/>
      <c r="BI342" s="120"/>
      <c r="BJ342" s="120"/>
      <c r="BK342" s="120"/>
      <c r="BL342" s="120"/>
      <c r="BM342" s="120"/>
      <c r="BN342" s="120"/>
      <c r="BO342" s="120"/>
      <c r="BP342" s="120"/>
      <c r="BQ342" s="120"/>
      <c r="BR342" s="120"/>
      <c r="BS342" s="120"/>
      <c r="BT342" s="120"/>
      <c r="BU342" s="120"/>
      <c r="BV342" s="120"/>
      <c r="BW342" s="120"/>
      <c r="BX342" s="120"/>
      <c r="BY342" s="120"/>
      <c r="BZ342" s="120"/>
      <c r="CA342" s="120"/>
      <c r="CB342" s="120"/>
      <c r="CC342" s="120"/>
      <c r="CD342" s="120"/>
      <c r="CE342" s="120"/>
      <c r="CF342" s="120"/>
      <c r="CG342" s="120"/>
      <c r="CH342" s="120"/>
      <c r="CJ342" s="46"/>
      <c r="CK342" s="46"/>
      <c r="CL342" s="46"/>
      <c r="CN342" s="46">
        <f t="shared" ca="1" si="103"/>
        <v>0</v>
      </c>
      <c r="CO342" s="46">
        <f t="shared" si="97"/>
        <v>0</v>
      </c>
      <c r="CP342" s="46"/>
      <c r="CQ342" s="46">
        <f t="shared" si="98"/>
        <v>0</v>
      </c>
      <c r="CR342" s="46"/>
      <c r="CS342" s="46">
        <f>IF(C342&lt;&gt;"",IF(VLOOKUP(C342,T_UO[#All],3,FALSE)="PTS",IF(ISBLANK(G342),1,0),IF(ISBLANK(G342),0,1)),0)</f>
        <v>0</v>
      </c>
      <c r="CT342" s="46">
        <f t="shared" si="104"/>
        <v>0</v>
      </c>
      <c r="CU342" s="46"/>
      <c r="CV342" s="46"/>
      <c r="CW342" s="46"/>
      <c r="CX342" s="46"/>
      <c r="CY342" s="46"/>
      <c r="CZ342" s="46"/>
      <c r="DA342" s="46"/>
      <c r="DB342" s="46">
        <f t="shared" si="105"/>
        <v>0</v>
      </c>
      <c r="DC342" s="46">
        <f t="shared" ca="1" si="99"/>
        <v>0</v>
      </c>
      <c r="DD342" s="46"/>
      <c r="DE342" s="46">
        <f t="shared" si="106"/>
        <v>0</v>
      </c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>
        <f t="array" ref="DS342">IF(MAX(IF($AI342:$CH342&lt;&gt;0,$AI$7:$CH$7))&gt;$S342,1,0)</f>
        <v>0</v>
      </c>
    </row>
    <row r="343" spans="1:123" x14ac:dyDescent="0.25">
      <c r="A343" s="78">
        <v>336</v>
      </c>
      <c r="B343" s="79" t="str">
        <f t="shared" si="100"/>
        <v>K_LE MUT_2023_336</v>
      </c>
      <c r="C343" s="2"/>
      <c r="D343" s="3"/>
      <c r="E343" s="3"/>
      <c r="F343" s="4"/>
      <c r="G343" s="4"/>
      <c r="H343" s="4"/>
      <c r="I343" s="3"/>
      <c r="J343" s="1"/>
      <c r="K343" s="7"/>
      <c r="L343" s="90"/>
      <c r="M343" s="5"/>
      <c r="N343" s="91"/>
      <c r="O343" s="92"/>
      <c r="P343" s="5"/>
      <c r="Q343" s="5"/>
      <c r="R343" s="8"/>
      <c r="S343" s="5"/>
      <c r="T343" s="93"/>
      <c r="U343" s="80"/>
      <c r="V343" s="82"/>
      <c r="W343" s="83"/>
      <c r="X343" s="84" t="str">
        <f t="shared" si="101"/>
        <v xml:space="preserve"> </v>
      </c>
      <c r="Y343" s="85" t="str">
        <f t="shared" si="94"/>
        <v/>
      </c>
      <c r="AA343" s="86" t="str">
        <f t="shared" ca="1" si="95"/>
        <v/>
      </c>
      <c r="AB343" s="121"/>
      <c r="AC343" s="87" t="str">
        <f t="shared" si="107"/>
        <v/>
      </c>
      <c r="AD343" s="88" t="str">
        <f t="shared" si="102"/>
        <v/>
      </c>
      <c r="AE343" s="89" t="str">
        <f>IF(C343&lt;&gt;"",IF(VLOOKUP(C343,T_UO[#All],3,FALSE)="J",AF343+AG343,VLOOKUP(C343,T_UO[#All],4,FALSE)*G343),"")</f>
        <v/>
      </c>
      <c r="AF343" s="89" t="str">
        <f t="shared" si="96"/>
        <v/>
      </c>
      <c r="AG343" s="6"/>
      <c r="AH343" s="81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  <c r="AY343" s="120"/>
      <c r="AZ343" s="120"/>
      <c r="BA343" s="120"/>
      <c r="BB343" s="120"/>
      <c r="BC343" s="120"/>
      <c r="BD343" s="120"/>
      <c r="BE343" s="120"/>
      <c r="BF343" s="120"/>
      <c r="BG343" s="120"/>
      <c r="BH343" s="120"/>
      <c r="BI343" s="120"/>
      <c r="BJ343" s="120"/>
      <c r="BK343" s="120"/>
      <c r="BL343" s="120"/>
      <c r="BM343" s="120"/>
      <c r="BN343" s="120"/>
      <c r="BO343" s="120"/>
      <c r="BP343" s="120"/>
      <c r="BQ343" s="120"/>
      <c r="BR343" s="120"/>
      <c r="BS343" s="120"/>
      <c r="BT343" s="120"/>
      <c r="BU343" s="120"/>
      <c r="BV343" s="120"/>
      <c r="BW343" s="120"/>
      <c r="BX343" s="120"/>
      <c r="BY343" s="120"/>
      <c r="BZ343" s="120"/>
      <c r="CA343" s="120"/>
      <c r="CB343" s="120"/>
      <c r="CC343" s="120"/>
      <c r="CD343" s="120"/>
      <c r="CE343" s="120"/>
      <c r="CF343" s="120"/>
      <c r="CG343" s="120"/>
      <c r="CH343" s="120"/>
      <c r="CJ343" s="46"/>
      <c r="CK343" s="46"/>
      <c r="CL343" s="46"/>
      <c r="CN343" s="46">
        <f t="shared" ca="1" si="103"/>
        <v>0</v>
      </c>
      <c r="CO343" s="46">
        <f t="shared" si="97"/>
        <v>0</v>
      </c>
      <c r="CP343" s="46"/>
      <c r="CQ343" s="46">
        <f t="shared" si="98"/>
        <v>0</v>
      </c>
      <c r="CR343" s="46"/>
      <c r="CS343" s="46">
        <f>IF(C343&lt;&gt;"",IF(VLOOKUP(C343,T_UO[#All],3,FALSE)="PTS",IF(ISBLANK(G343),1,0),IF(ISBLANK(G343),0,1)),0)</f>
        <v>0</v>
      </c>
      <c r="CT343" s="46">
        <f t="shared" si="104"/>
        <v>0</v>
      </c>
      <c r="CU343" s="46"/>
      <c r="CV343" s="46"/>
      <c r="CW343" s="46"/>
      <c r="CX343" s="46"/>
      <c r="CY343" s="46"/>
      <c r="CZ343" s="46"/>
      <c r="DA343" s="46"/>
      <c r="DB343" s="46">
        <f t="shared" si="105"/>
        <v>0</v>
      </c>
      <c r="DC343" s="46">
        <f t="shared" ca="1" si="99"/>
        <v>0</v>
      </c>
      <c r="DD343" s="46"/>
      <c r="DE343" s="46">
        <f t="shared" si="106"/>
        <v>0</v>
      </c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>
        <f t="array" ref="DS343">IF(MAX(IF($AI343:$CH343&lt;&gt;0,$AI$7:$CH$7))&gt;$S343,1,0)</f>
        <v>0</v>
      </c>
    </row>
    <row r="344" spans="1:123" x14ac:dyDescent="0.25">
      <c r="A344" s="78">
        <v>337</v>
      </c>
      <c r="B344" s="79" t="str">
        <f t="shared" si="100"/>
        <v>K_LE MUT_2023_337</v>
      </c>
      <c r="C344" s="2"/>
      <c r="D344" s="3"/>
      <c r="E344" s="3"/>
      <c r="F344" s="4"/>
      <c r="G344" s="4"/>
      <c r="H344" s="4"/>
      <c r="I344" s="3"/>
      <c r="J344" s="1"/>
      <c r="K344" s="7"/>
      <c r="L344" s="90"/>
      <c r="M344" s="5"/>
      <c r="N344" s="91"/>
      <c r="O344" s="92"/>
      <c r="P344" s="5"/>
      <c r="Q344" s="5"/>
      <c r="R344" s="8"/>
      <c r="S344" s="5"/>
      <c r="T344" s="93"/>
      <c r="U344" s="80"/>
      <c r="V344" s="82"/>
      <c r="W344" s="83"/>
      <c r="X344" s="84" t="str">
        <f t="shared" si="101"/>
        <v xml:space="preserve"> </v>
      </c>
      <c r="Y344" s="85" t="str">
        <f t="shared" si="94"/>
        <v/>
      </c>
      <c r="AA344" s="86" t="str">
        <f t="shared" ca="1" si="95"/>
        <v/>
      </c>
      <c r="AB344" s="121"/>
      <c r="AC344" s="87" t="str">
        <f t="shared" si="107"/>
        <v/>
      </c>
      <c r="AD344" s="88" t="str">
        <f t="shared" si="102"/>
        <v/>
      </c>
      <c r="AE344" s="89" t="str">
        <f>IF(C344&lt;&gt;"",IF(VLOOKUP(C344,T_UO[#All],3,FALSE)="J",AF344+AG344,VLOOKUP(C344,T_UO[#All],4,FALSE)*G344),"")</f>
        <v/>
      </c>
      <c r="AF344" s="89" t="str">
        <f t="shared" si="96"/>
        <v/>
      </c>
      <c r="AG344" s="6"/>
      <c r="AH344" s="81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  <c r="AY344" s="120"/>
      <c r="AZ344" s="120"/>
      <c r="BA344" s="120"/>
      <c r="BB344" s="120"/>
      <c r="BC344" s="120"/>
      <c r="BD344" s="120"/>
      <c r="BE344" s="120"/>
      <c r="BF344" s="120"/>
      <c r="BG344" s="120"/>
      <c r="BH344" s="120"/>
      <c r="BI344" s="120"/>
      <c r="BJ344" s="120"/>
      <c r="BK344" s="120"/>
      <c r="BL344" s="120"/>
      <c r="BM344" s="120"/>
      <c r="BN344" s="120"/>
      <c r="BO344" s="120"/>
      <c r="BP344" s="120"/>
      <c r="BQ344" s="120"/>
      <c r="BR344" s="120"/>
      <c r="BS344" s="120"/>
      <c r="BT344" s="120"/>
      <c r="BU344" s="120"/>
      <c r="BV344" s="120"/>
      <c r="BW344" s="120"/>
      <c r="BX344" s="120"/>
      <c r="BY344" s="120"/>
      <c r="BZ344" s="120"/>
      <c r="CA344" s="120"/>
      <c r="CB344" s="120"/>
      <c r="CC344" s="120"/>
      <c r="CD344" s="120"/>
      <c r="CE344" s="120"/>
      <c r="CF344" s="120"/>
      <c r="CG344" s="120"/>
      <c r="CH344" s="120"/>
      <c r="CJ344" s="46"/>
      <c r="CK344" s="46"/>
      <c r="CL344" s="46"/>
      <c r="CN344" s="46">
        <f t="shared" ca="1" si="103"/>
        <v>0</v>
      </c>
      <c r="CO344" s="46">
        <f t="shared" si="97"/>
        <v>0</v>
      </c>
      <c r="CP344" s="46"/>
      <c r="CQ344" s="46">
        <f t="shared" si="98"/>
        <v>0</v>
      </c>
      <c r="CR344" s="46"/>
      <c r="CS344" s="46">
        <f>IF(C344&lt;&gt;"",IF(VLOOKUP(C344,T_UO[#All],3,FALSE)="PTS",IF(ISBLANK(G344),1,0),IF(ISBLANK(G344),0,1)),0)</f>
        <v>0</v>
      </c>
      <c r="CT344" s="46">
        <f t="shared" si="104"/>
        <v>0</v>
      </c>
      <c r="CU344" s="46"/>
      <c r="CV344" s="46"/>
      <c r="CW344" s="46"/>
      <c r="CX344" s="46"/>
      <c r="CY344" s="46"/>
      <c r="CZ344" s="46"/>
      <c r="DA344" s="46"/>
      <c r="DB344" s="46">
        <f t="shared" si="105"/>
        <v>0</v>
      </c>
      <c r="DC344" s="46">
        <f t="shared" ca="1" si="99"/>
        <v>0</v>
      </c>
      <c r="DD344" s="46"/>
      <c r="DE344" s="46">
        <f t="shared" si="106"/>
        <v>0</v>
      </c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>
        <f t="array" ref="DS344">IF(MAX(IF($AI344:$CH344&lt;&gt;0,$AI$7:$CH$7))&gt;$S344,1,0)</f>
        <v>0</v>
      </c>
    </row>
    <row r="345" spans="1:123" x14ac:dyDescent="0.25">
      <c r="A345" s="78">
        <v>338</v>
      </c>
      <c r="B345" s="79" t="str">
        <f t="shared" si="100"/>
        <v>K_LE MUT_2023_338</v>
      </c>
      <c r="C345" s="2"/>
      <c r="D345" s="3"/>
      <c r="E345" s="3"/>
      <c r="F345" s="4"/>
      <c r="G345" s="4"/>
      <c r="H345" s="4"/>
      <c r="I345" s="3"/>
      <c r="J345" s="1"/>
      <c r="K345" s="7"/>
      <c r="L345" s="90"/>
      <c r="M345" s="5"/>
      <c r="N345" s="91"/>
      <c r="O345" s="92"/>
      <c r="P345" s="5"/>
      <c r="Q345" s="5"/>
      <c r="R345" s="8"/>
      <c r="S345" s="5"/>
      <c r="T345" s="93"/>
      <c r="U345" s="80"/>
      <c r="V345" s="82"/>
      <c r="W345" s="83"/>
      <c r="X345" s="84" t="str">
        <f t="shared" si="101"/>
        <v xml:space="preserve"> </v>
      </c>
      <c r="Y345" s="85" t="str">
        <f t="shared" si="94"/>
        <v/>
      </c>
      <c r="AA345" s="86" t="str">
        <f t="shared" ca="1" si="95"/>
        <v/>
      </c>
      <c r="AB345" s="121"/>
      <c r="AC345" s="87" t="str">
        <f t="shared" si="107"/>
        <v/>
      </c>
      <c r="AD345" s="88" t="str">
        <f t="shared" si="102"/>
        <v/>
      </c>
      <c r="AE345" s="89" t="str">
        <f>IF(C345&lt;&gt;"",IF(VLOOKUP(C345,T_UO[#All],3,FALSE)="J",AF345+AG345,VLOOKUP(C345,T_UO[#All],4,FALSE)*G345),"")</f>
        <v/>
      </c>
      <c r="AF345" s="89" t="str">
        <f t="shared" si="96"/>
        <v/>
      </c>
      <c r="AG345" s="6"/>
      <c r="AH345" s="81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  <c r="AY345" s="120"/>
      <c r="AZ345" s="120"/>
      <c r="BA345" s="120"/>
      <c r="BB345" s="120"/>
      <c r="BC345" s="120"/>
      <c r="BD345" s="120"/>
      <c r="BE345" s="120"/>
      <c r="BF345" s="120"/>
      <c r="BG345" s="120"/>
      <c r="BH345" s="120"/>
      <c r="BI345" s="120"/>
      <c r="BJ345" s="120"/>
      <c r="BK345" s="120"/>
      <c r="BL345" s="120"/>
      <c r="BM345" s="120"/>
      <c r="BN345" s="120"/>
      <c r="BO345" s="120"/>
      <c r="BP345" s="120"/>
      <c r="BQ345" s="120"/>
      <c r="BR345" s="120"/>
      <c r="BS345" s="120"/>
      <c r="BT345" s="120"/>
      <c r="BU345" s="120"/>
      <c r="BV345" s="120"/>
      <c r="BW345" s="120"/>
      <c r="BX345" s="120"/>
      <c r="BY345" s="120"/>
      <c r="BZ345" s="120"/>
      <c r="CA345" s="120"/>
      <c r="CB345" s="120"/>
      <c r="CC345" s="120"/>
      <c r="CD345" s="120"/>
      <c r="CE345" s="120"/>
      <c r="CF345" s="120"/>
      <c r="CG345" s="120"/>
      <c r="CH345" s="120"/>
      <c r="CJ345" s="46"/>
      <c r="CK345" s="46"/>
      <c r="CL345" s="46"/>
      <c r="CN345" s="46">
        <f t="shared" ca="1" si="103"/>
        <v>0</v>
      </c>
      <c r="CO345" s="46">
        <f t="shared" si="97"/>
        <v>0</v>
      </c>
      <c r="CP345" s="46"/>
      <c r="CQ345" s="46">
        <f t="shared" si="98"/>
        <v>0</v>
      </c>
      <c r="CR345" s="46"/>
      <c r="CS345" s="46">
        <f>IF(C345&lt;&gt;"",IF(VLOOKUP(C345,T_UO[#All],3,FALSE)="PTS",IF(ISBLANK(G345),1,0),IF(ISBLANK(G345),0,1)),0)</f>
        <v>0</v>
      </c>
      <c r="CT345" s="46">
        <f t="shared" si="104"/>
        <v>0</v>
      </c>
      <c r="CU345" s="46"/>
      <c r="CV345" s="46"/>
      <c r="CW345" s="46"/>
      <c r="CX345" s="46"/>
      <c r="CY345" s="46"/>
      <c r="CZ345" s="46"/>
      <c r="DA345" s="46"/>
      <c r="DB345" s="46">
        <f t="shared" si="105"/>
        <v>0</v>
      </c>
      <c r="DC345" s="46">
        <f t="shared" ca="1" si="99"/>
        <v>0</v>
      </c>
      <c r="DD345" s="46"/>
      <c r="DE345" s="46">
        <f t="shared" si="106"/>
        <v>0</v>
      </c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>
        <f t="array" ref="DS345">IF(MAX(IF($AI345:$CH345&lt;&gt;0,$AI$7:$CH$7))&gt;$S345,1,0)</f>
        <v>0</v>
      </c>
    </row>
    <row r="346" spans="1:123" x14ac:dyDescent="0.25">
      <c r="A346" s="78">
        <v>339</v>
      </c>
      <c r="B346" s="79" t="str">
        <f t="shared" si="100"/>
        <v>K_LE MUT_2023_339</v>
      </c>
      <c r="C346" s="2"/>
      <c r="D346" s="3"/>
      <c r="E346" s="3"/>
      <c r="F346" s="4"/>
      <c r="G346" s="4"/>
      <c r="H346" s="4"/>
      <c r="I346" s="3"/>
      <c r="J346" s="1"/>
      <c r="K346" s="7"/>
      <c r="L346" s="90"/>
      <c r="M346" s="5"/>
      <c r="N346" s="91"/>
      <c r="O346" s="92"/>
      <c r="P346" s="5"/>
      <c r="Q346" s="5"/>
      <c r="R346" s="8"/>
      <c r="S346" s="5"/>
      <c r="T346" s="93"/>
      <c r="U346" s="80"/>
      <c r="V346" s="82"/>
      <c r="W346" s="83"/>
      <c r="X346" s="84" t="str">
        <f t="shared" si="101"/>
        <v xml:space="preserve"> </v>
      </c>
      <c r="Y346" s="85" t="str">
        <f t="shared" si="94"/>
        <v/>
      </c>
      <c r="AA346" s="86" t="str">
        <f t="shared" ca="1" si="95"/>
        <v/>
      </c>
      <c r="AB346" s="121"/>
      <c r="AC346" s="87" t="str">
        <f t="shared" si="107"/>
        <v/>
      </c>
      <c r="AD346" s="88" t="str">
        <f t="shared" si="102"/>
        <v/>
      </c>
      <c r="AE346" s="89" t="str">
        <f>IF(C346&lt;&gt;"",IF(VLOOKUP(C346,T_UO[#All],3,FALSE)="J",AF346+AG346,VLOOKUP(C346,T_UO[#All],4,FALSE)*G346),"")</f>
        <v/>
      </c>
      <c r="AF346" s="89" t="str">
        <f t="shared" si="96"/>
        <v/>
      </c>
      <c r="AG346" s="6"/>
      <c r="AH346" s="81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  <c r="AY346" s="120"/>
      <c r="AZ346" s="120"/>
      <c r="BA346" s="120"/>
      <c r="BB346" s="120"/>
      <c r="BC346" s="120"/>
      <c r="BD346" s="120"/>
      <c r="BE346" s="120"/>
      <c r="BF346" s="120"/>
      <c r="BG346" s="120"/>
      <c r="BH346" s="120"/>
      <c r="BI346" s="120"/>
      <c r="BJ346" s="120"/>
      <c r="BK346" s="120"/>
      <c r="BL346" s="120"/>
      <c r="BM346" s="120"/>
      <c r="BN346" s="120"/>
      <c r="BO346" s="120"/>
      <c r="BP346" s="120"/>
      <c r="BQ346" s="120"/>
      <c r="BR346" s="120"/>
      <c r="BS346" s="120"/>
      <c r="BT346" s="120"/>
      <c r="BU346" s="120"/>
      <c r="BV346" s="120"/>
      <c r="BW346" s="120"/>
      <c r="BX346" s="120"/>
      <c r="BY346" s="120"/>
      <c r="BZ346" s="120"/>
      <c r="CA346" s="120"/>
      <c r="CB346" s="120"/>
      <c r="CC346" s="120"/>
      <c r="CD346" s="120"/>
      <c r="CE346" s="120"/>
      <c r="CF346" s="120"/>
      <c r="CG346" s="120"/>
      <c r="CH346" s="120"/>
      <c r="CJ346" s="46"/>
      <c r="CK346" s="46"/>
      <c r="CL346" s="46"/>
      <c r="CN346" s="46">
        <f t="shared" ca="1" si="103"/>
        <v>0</v>
      </c>
      <c r="CO346" s="46">
        <f t="shared" si="97"/>
        <v>0</v>
      </c>
      <c r="CP346" s="46"/>
      <c r="CQ346" s="46">
        <f t="shared" si="98"/>
        <v>0</v>
      </c>
      <c r="CR346" s="46"/>
      <c r="CS346" s="46">
        <f>IF(C346&lt;&gt;"",IF(VLOOKUP(C346,T_UO[#All],3,FALSE)="PTS",IF(ISBLANK(G346),1,0),IF(ISBLANK(G346),0,1)),0)</f>
        <v>0</v>
      </c>
      <c r="CT346" s="46">
        <f t="shared" si="104"/>
        <v>0</v>
      </c>
      <c r="CU346" s="46"/>
      <c r="CV346" s="46"/>
      <c r="CW346" s="46"/>
      <c r="CX346" s="46"/>
      <c r="CY346" s="46"/>
      <c r="CZ346" s="46"/>
      <c r="DA346" s="46"/>
      <c r="DB346" s="46">
        <f t="shared" si="105"/>
        <v>0</v>
      </c>
      <c r="DC346" s="46">
        <f t="shared" ca="1" si="99"/>
        <v>0</v>
      </c>
      <c r="DD346" s="46"/>
      <c r="DE346" s="46">
        <f t="shared" si="106"/>
        <v>0</v>
      </c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>
        <f t="array" ref="DS346">IF(MAX(IF($AI346:$CH346&lt;&gt;0,$AI$7:$CH$7))&gt;$S346,1,0)</f>
        <v>0</v>
      </c>
    </row>
    <row r="347" spans="1:123" x14ac:dyDescent="0.25">
      <c r="A347" s="78">
        <v>340</v>
      </c>
      <c r="B347" s="79" t="str">
        <f t="shared" si="100"/>
        <v>K_LE MUT_2023_340</v>
      </c>
      <c r="C347" s="2"/>
      <c r="D347" s="3"/>
      <c r="E347" s="3"/>
      <c r="F347" s="4"/>
      <c r="G347" s="4"/>
      <c r="H347" s="4"/>
      <c r="I347" s="3"/>
      <c r="J347" s="1"/>
      <c r="K347" s="7"/>
      <c r="L347" s="90"/>
      <c r="M347" s="5"/>
      <c r="N347" s="91"/>
      <c r="O347" s="92"/>
      <c r="P347" s="5"/>
      <c r="Q347" s="5"/>
      <c r="R347" s="8"/>
      <c r="S347" s="5"/>
      <c r="T347" s="93"/>
      <c r="U347" s="80"/>
      <c r="V347" s="82"/>
      <c r="W347" s="83"/>
      <c r="X347" s="84" t="str">
        <f t="shared" si="101"/>
        <v xml:space="preserve"> </v>
      </c>
      <c r="Y347" s="85" t="str">
        <f t="shared" si="94"/>
        <v/>
      </c>
      <c r="AA347" s="86" t="str">
        <f t="shared" ca="1" si="95"/>
        <v/>
      </c>
      <c r="AB347" s="121"/>
      <c r="AC347" s="87" t="str">
        <f t="shared" si="107"/>
        <v/>
      </c>
      <c r="AD347" s="88" t="str">
        <f t="shared" si="102"/>
        <v/>
      </c>
      <c r="AE347" s="89" t="str">
        <f>IF(C347&lt;&gt;"",IF(VLOOKUP(C347,T_UO[#All],3,FALSE)="J",AF347+AG347,VLOOKUP(C347,T_UO[#All],4,FALSE)*G347),"")</f>
        <v/>
      </c>
      <c r="AF347" s="89" t="str">
        <f t="shared" si="96"/>
        <v/>
      </c>
      <c r="AG347" s="6"/>
      <c r="AH347" s="81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  <c r="AY347" s="120"/>
      <c r="AZ347" s="120"/>
      <c r="BA347" s="120"/>
      <c r="BB347" s="120"/>
      <c r="BC347" s="120"/>
      <c r="BD347" s="120"/>
      <c r="BE347" s="120"/>
      <c r="BF347" s="120"/>
      <c r="BG347" s="120"/>
      <c r="BH347" s="120"/>
      <c r="BI347" s="120"/>
      <c r="BJ347" s="120"/>
      <c r="BK347" s="120"/>
      <c r="BL347" s="120"/>
      <c r="BM347" s="120"/>
      <c r="BN347" s="120"/>
      <c r="BO347" s="120"/>
      <c r="BP347" s="120"/>
      <c r="BQ347" s="120"/>
      <c r="BR347" s="120"/>
      <c r="BS347" s="120"/>
      <c r="BT347" s="120"/>
      <c r="BU347" s="120"/>
      <c r="BV347" s="120"/>
      <c r="BW347" s="120"/>
      <c r="BX347" s="120"/>
      <c r="BY347" s="120"/>
      <c r="BZ347" s="120"/>
      <c r="CA347" s="120"/>
      <c r="CB347" s="120"/>
      <c r="CC347" s="120"/>
      <c r="CD347" s="120"/>
      <c r="CE347" s="120"/>
      <c r="CF347" s="120"/>
      <c r="CG347" s="120"/>
      <c r="CH347" s="120"/>
      <c r="CJ347" s="46"/>
      <c r="CK347" s="46"/>
      <c r="CL347" s="46"/>
      <c r="CN347" s="46">
        <f t="shared" ca="1" si="103"/>
        <v>0</v>
      </c>
      <c r="CO347" s="46">
        <f t="shared" si="97"/>
        <v>0</v>
      </c>
      <c r="CP347" s="46"/>
      <c r="CQ347" s="46">
        <f t="shared" si="98"/>
        <v>0</v>
      </c>
      <c r="CR347" s="46"/>
      <c r="CS347" s="46">
        <f>IF(C347&lt;&gt;"",IF(VLOOKUP(C347,T_UO[#All],3,FALSE)="PTS",IF(ISBLANK(G347),1,0),IF(ISBLANK(G347),0,1)),0)</f>
        <v>0</v>
      </c>
      <c r="CT347" s="46">
        <f t="shared" si="104"/>
        <v>0</v>
      </c>
      <c r="CU347" s="46"/>
      <c r="CV347" s="46"/>
      <c r="CW347" s="46"/>
      <c r="CX347" s="46"/>
      <c r="CY347" s="46"/>
      <c r="CZ347" s="46"/>
      <c r="DA347" s="46"/>
      <c r="DB347" s="46">
        <f t="shared" si="105"/>
        <v>0</v>
      </c>
      <c r="DC347" s="46">
        <f t="shared" ca="1" si="99"/>
        <v>0</v>
      </c>
      <c r="DD347" s="46"/>
      <c r="DE347" s="46">
        <f t="shared" si="106"/>
        <v>0</v>
      </c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>
        <f t="array" ref="DS347">IF(MAX(IF($AI347:$CH347&lt;&gt;0,$AI$7:$CH$7))&gt;$S347,1,0)</f>
        <v>0</v>
      </c>
    </row>
    <row r="348" spans="1:123" x14ac:dyDescent="0.25">
      <c r="A348" s="78">
        <v>341</v>
      </c>
      <c r="B348" s="79" t="str">
        <f t="shared" si="100"/>
        <v>K_LE MUT_2023_341</v>
      </c>
      <c r="C348" s="2"/>
      <c r="D348" s="3"/>
      <c r="E348" s="3"/>
      <c r="F348" s="4"/>
      <c r="G348" s="4"/>
      <c r="H348" s="4"/>
      <c r="I348" s="3"/>
      <c r="J348" s="1"/>
      <c r="K348" s="7"/>
      <c r="L348" s="90"/>
      <c r="M348" s="5"/>
      <c r="N348" s="91"/>
      <c r="O348" s="92"/>
      <c r="P348" s="5"/>
      <c r="Q348" s="5"/>
      <c r="R348" s="8"/>
      <c r="S348" s="5"/>
      <c r="T348" s="93"/>
      <c r="U348" s="80"/>
      <c r="V348" s="82"/>
      <c r="W348" s="83"/>
      <c r="X348" s="84" t="str">
        <f t="shared" si="101"/>
        <v xml:space="preserve"> </v>
      </c>
      <c r="Y348" s="85" t="str">
        <f t="shared" si="94"/>
        <v/>
      </c>
      <c r="AA348" s="86" t="str">
        <f t="shared" ca="1" si="95"/>
        <v/>
      </c>
      <c r="AB348" s="121"/>
      <c r="AC348" s="87" t="str">
        <f t="shared" si="107"/>
        <v/>
      </c>
      <c r="AD348" s="88" t="str">
        <f t="shared" si="102"/>
        <v/>
      </c>
      <c r="AE348" s="89" t="str">
        <f>IF(C348&lt;&gt;"",IF(VLOOKUP(C348,T_UO[#All],3,FALSE)="J",AF348+AG348,VLOOKUP(C348,T_UO[#All],4,FALSE)*G348),"")</f>
        <v/>
      </c>
      <c r="AF348" s="89" t="str">
        <f t="shared" si="96"/>
        <v/>
      </c>
      <c r="AG348" s="6"/>
      <c r="AH348" s="81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  <c r="AY348" s="120"/>
      <c r="AZ348" s="120"/>
      <c r="BA348" s="120"/>
      <c r="BB348" s="120"/>
      <c r="BC348" s="120"/>
      <c r="BD348" s="120"/>
      <c r="BE348" s="120"/>
      <c r="BF348" s="120"/>
      <c r="BG348" s="120"/>
      <c r="BH348" s="120"/>
      <c r="BI348" s="120"/>
      <c r="BJ348" s="120"/>
      <c r="BK348" s="120"/>
      <c r="BL348" s="120"/>
      <c r="BM348" s="120"/>
      <c r="BN348" s="120"/>
      <c r="BO348" s="120"/>
      <c r="BP348" s="120"/>
      <c r="BQ348" s="120"/>
      <c r="BR348" s="120"/>
      <c r="BS348" s="120"/>
      <c r="BT348" s="120"/>
      <c r="BU348" s="120"/>
      <c r="BV348" s="120"/>
      <c r="BW348" s="120"/>
      <c r="BX348" s="120"/>
      <c r="BY348" s="120"/>
      <c r="BZ348" s="120"/>
      <c r="CA348" s="120"/>
      <c r="CB348" s="120"/>
      <c r="CC348" s="120"/>
      <c r="CD348" s="120"/>
      <c r="CE348" s="120"/>
      <c r="CF348" s="120"/>
      <c r="CG348" s="120"/>
      <c r="CH348" s="120"/>
      <c r="CJ348" s="46"/>
      <c r="CK348" s="46"/>
      <c r="CL348" s="46"/>
      <c r="CN348" s="46">
        <f t="shared" ca="1" si="103"/>
        <v>0</v>
      </c>
      <c r="CO348" s="46">
        <f t="shared" si="97"/>
        <v>0</v>
      </c>
      <c r="CP348" s="46"/>
      <c r="CQ348" s="46">
        <f t="shared" si="98"/>
        <v>0</v>
      </c>
      <c r="CR348" s="46"/>
      <c r="CS348" s="46">
        <f>IF(C348&lt;&gt;"",IF(VLOOKUP(C348,T_UO[#All],3,FALSE)="PTS",IF(ISBLANK(G348),1,0),IF(ISBLANK(G348),0,1)),0)</f>
        <v>0</v>
      </c>
      <c r="CT348" s="46">
        <f t="shared" si="104"/>
        <v>0</v>
      </c>
      <c r="CU348" s="46"/>
      <c r="CV348" s="46"/>
      <c r="CW348" s="46"/>
      <c r="CX348" s="46"/>
      <c r="CY348" s="46"/>
      <c r="CZ348" s="46"/>
      <c r="DA348" s="46"/>
      <c r="DB348" s="46">
        <f t="shared" si="105"/>
        <v>0</v>
      </c>
      <c r="DC348" s="46">
        <f t="shared" ca="1" si="99"/>
        <v>0</v>
      </c>
      <c r="DD348" s="46"/>
      <c r="DE348" s="46">
        <f t="shared" si="106"/>
        <v>0</v>
      </c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>
        <f t="array" ref="DS348">IF(MAX(IF($AI348:$CH348&lt;&gt;0,$AI$7:$CH$7))&gt;$S348,1,0)</f>
        <v>0</v>
      </c>
    </row>
    <row r="349" spans="1:123" x14ac:dyDescent="0.25">
      <c r="A349" s="78">
        <v>342</v>
      </c>
      <c r="B349" s="79" t="str">
        <f t="shared" si="100"/>
        <v>K_LE MUT_2023_342</v>
      </c>
      <c r="C349" s="2"/>
      <c r="D349" s="3"/>
      <c r="E349" s="3"/>
      <c r="F349" s="4"/>
      <c r="G349" s="4"/>
      <c r="H349" s="4"/>
      <c r="I349" s="3"/>
      <c r="J349" s="1"/>
      <c r="K349" s="7"/>
      <c r="L349" s="90"/>
      <c r="M349" s="5"/>
      <c r="N349" s="91"/>
      <c r="O349" s="92"/>
      <c r="P349" s="5"/>
      <c r="Q349" s="5"/>
      <c r="R349" s="8"/>
      <c r="S349" s="5"/>
      <c r="T349" s="93"/>
      <c r="U349" s="80"/>
      <c r="V349" s="82"/>
      <c r="W349" s="83"/>
      <c r="X349" s="84" t="str">
        <f t="shared" si="101"/>
        <v xml:space="preserve"> </v>
      </c>
      <c r="Y349" s="85" t="str">
        <f t="shared" si="94"/>
        <v/>
      </c>
      <c r="AA349" s="86" t="str">
        <f t="shared" ca="1" si="95"/>
        <v/>
      </c>
      <c r="AB349" s="121"/>
      <c r="AC349" s="87" t="str">
        <f t="shared" si="107"/>
        <v/>
      </c>
      <c r="AD349" s="88" t="str">
        <f t="shared" si="102"/>
        <v/>
      </c>
      <c r="AE349" s="89" t="str">
        <f>IF(C349&lt;&gt;"",IF(VLOOKUP(C349,T_UO[#All],3,FALSE)="J",AF349+AG349,VLOOKUP(C349,T_UO[#All],4,FALSE)*G349),"")</f>
        <v/>
      </c>
      <c r="AF349" s="89" t="str">
        <f t="shared" si="96"/>
        <v/>
      </c>
      <c r="AG349" s="6"/>
      <c r="AH349" s="81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  <c r="AY349" s="120"/>
      <c r="AZ349" s="120"/>
      <c r="BA349" s="120"/>
      <c r="BB349" s="120"/>
      <c r="BC349" s="120"/>
      <c r="BD349" s="120"/>
      <c r="BE349" s="120"/>
      <c r="BF349" s="120"/>
      <c r="BG349" s="120"/>
      <c r="BH349" s="120"/>
      <c r="BI349" s="120"/>
      <c r="BJ349" s="120"/>
      <c r="BK349" s="120"/>
      <c r="BL349" s="120"/>
      <c r="BM349" s="120"/>
      <c r="BN349" s="120"/>
      <c r="BO349" s="120"/>
      <c r="BP349" s="120"/>
      <c r="BQ349" s="120"/>
      <c r="BR349" s="120"/>
      <c r="BS349" s="120"/>
      <c r="BT349" s="120"/>
      <c r="BU349" s="120"/>
      <c r="BV349" s="120"/>
      <c r="BW349" s="120"/>
      <c r="BX349" s="120"/>
      <c r="BY349" s="120"/>
      <c r="BZ349" s="120"/>
      <c r="CA349" s="120"/>
      <c r="CB349" s="120"/>
      <c r="CC349" s="120"/>
      <c r="CD349" s="120"/>
      <c r="CE349" s="120"/>
      <c r="CF349" s="120"/>
      <c r="CG349" s="120"/>
      <c r="CH349" s="120"/>
      <c r="CJ349" s="46"/>
      <c r="CK349" s="46"/>
      <c r="CL349" s="46"/>
      <c r="CN349" s="46">
        <f t="shared" ca="1" si="103"/>
        <v>0</v>
      </c>
      <c r="CO349" s="46">
        <f t="shared" si="97"/>
        <v>0</v>
      </c>
      <c r="CP349" s="46"/>
      <c r="CQ349" s="46">
        <f t="shared" si="98"/>
        <v>0</v>
      </c>
      <c r="CR349" s="46"/>
      <c r="CS349" s="46">
        <f>IF(C349&lt;&gt;"",IF(VLOOKUP(C349,T_UO[#All],3,FALSE)="PTS",IF(ISBLANK(G349),1,0),IF(ISBLANK(G349),0,1)),0)</f>
        <v>0</v>
      </c>
      <c r="CT349" s="46">
        <f t="shared" si="104"/>
        <v>0</v>
      </c>
      <c r="CU349" s="46"/>
      <c r="CV349" s="46"/>
      <c r="CW349" s="46"/>
      <c r="CX349" s="46"/>
      <c r="CY349" s="46"/>
      <c r="CZ349" s="46"/>
      <c r="DA349" s="46"/>
      <c r="DB349" s="46">
        <f t="shared" si="105"/>
        <v>0</v>
      </c>
      <c r="DC349" s="46">
        <f t="shared" ca="1" si="99"/>
        <v>0</v>
      </c>
      <c r="DD349" s="46"/>
      <c r="DE349" s="46">
        <f t="shared" si="106"/>
        <v>0</v>
      </c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>
        <f t="array" ref="DS349">IF(MAX(IF($AI349:$CH349&lt;&gt;0,$AI$7:$CH$7))&gt;$S349,1,0)</f>
        <v>0</v>
      </c>
    </row>
    <row r="350" spans="1:123" x14ac:dyDescent="0.25">
      <c r="A350" s="78">
        <v>343</v>
      </c>
      <c r="B350" s="79" t="str">
        <f t="shared" si="100"/>
        <v>K_LE MUT_2023_343</v>
      </c>
      <c r="C350" s="2"/>
      <c r="D350" s="3"/>
      <c r="E350" s="3"/>
      <c r="F350" s="4"/>
      <c r="G350" s="4"/>
      <c r="H350" s="4"/>
      <c r="I350" s="3"/>
      <c r="J350" s="1"/>
      <c r="K350" s="7"/>
      <c r="L350" s="90"/>
      <c r="M350" s="5"/>
      <c r="N350" s="91"/>
      <c r="O350" s="92"/>
      <c r="P350" s="5"/>
      <c r="Q350" s="5"/>
      <c r="R350" s="8"/>
      <c r="S350" s="5"/>
      <c r="T350" s="93"/>
      <c r="U350" s="80"/>
      <c r="V350" s="82"/>
      <c r="W350" s="83"/>
      <c r="X350" s="84" t="str">
        <f t="shared" si="101"/>
        <v xml:space="preserve"> </v>
      </c>
      <c r="Y350" s="85" t="str">
        <f t="shared" si="94"/>
        <v/>
      </c>
      <c r="AA350" s="86" t="str">
        <f t="shared" ca="1" si="95"/>
        <v/>
      </c>
      <c r="AB350" s="121"/>
      <c r="AC350" s="87" t="str">
        <f t="shared" si="107"/>
        <v/>
      </c>
      <c r="AD350" s="88" t="str">
        <f t="shared" si="102"/>
        <v/>
      </c>
      <c r="AE350" s="89" t="str">
        <f>IF(C350&lt;&gt;"",IF(VLOOKUP(C350,T_UO[#All],3,FALSE)="J",AF350+AG350,VLOOKUP(C350,T_UO[#All],4,FALSE)*G350),"")</f>
        <v/>
      </c>
      <c r="AF350" s="89" t="str">
        <f t="shared" si="96"/>
        <v/>
      </c>
      <c r="AG350" s="6"/>
      <c r="AH350" s="81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  <c r="AY350" s="120"/>
      <c r="AZ350" s="120"/>
      <c r="BA350" s="120"/>
      <c r="BB350" s="120"/>
      <c r="BC350" s="120"/>
      <c r="BD350" s="120"/>
      <c r="BE350" s="120"/>
      <c r="BF350" s="120"/>
      <c r="BG350" s="120"/>
      <c r="BH350" s="120"/>
      <c r="BI350" s="120"/>
      <c r="BJ350" s="120"/>
      <c r="BK350" s="120"/>
      <c r="BL350" s="120"/>
      <c r="BM350" s="120"/>
      <c r="BN350" s="120"/>
      <c r="BO350" s="120"/>
      <c r="BP350" s="120"/>
      <c r="BQ350" s="120"/>
      <c r="BR350" s="120"/>
      <c r="BS350" s="120"/>
      <c r="BT350" s="120"/>
      <c r="BU350" s="120"/>
      <c r="BV350" s="120"/>
      <c r="BW350" s="120"/>
      <c r="BX350" s="120"/>
      <c r="BY350" s="120"/>
      <c r="BZ350" s="120"/>
      <c r="CA350" s="120"/>
      <c r="CB350" s="120"/>
      <c r="CC350" s="120"/>
      <c r="CD350" s="120"/>
      <c r="CE350" s="120"/>
      <c r="CF350" s="120"/>
      <c r="CG350" s="120"/>
      <c r="CH350" s="120"/>
      <c r="CJ350" s="46"/>
      <c r="CK350" s="46"/>
      <c r="CL350" s="46"/>
      <c r="CN350" s="46">
        <f t="shared" ca="1" si="103"/>
        <v>0</v>
      </c>
      <c r="CO350" s="46">
        <f t="shared" si="97"/>
        <v>0</v>
      </c>
      <c r="CP350" s="46"/>
      <c r="CQ350" s="46">
        <f t="shared" si="98"/>
        <v>0</v>
      </c>
      <c r="CR350" s="46"/>
      <c r="CS350" s="46">
        <f>IF(C350&lt;&gt;"",IF(VLOOKUP(C350,T_UO[#All],3,FALSE)="PTS",IF(ISBLANK(G350),1,0),IF(ISBLANK(G350),0,1)),0)</f>
        <v>0</v>
      </c>
      <c r="CT350" s="46">
        <f t="shared" si="104"/>
        <v>0</v>
      </c>
      <c r="CU350" s="46"/>
      <c r="CV350" s="46"/>
      <c r="CW350" s="46"/>
      <c r="CX350" s="46"/>
      <c r="CY350" s="46"/>
      <c r="CZ350" s="46"/>
      <c r="DA350" s="46"/>
      <c r="DB350" s="46">
        <f t="shared" si="105"/>
        <v>0</v>
      </c>
      <c r="DC350" s="46">
        <f t="shared" ca="1" si="99"/>
        <v>0</v>
      </c>
      <c r="DD350" s="46"/>
      <c r="DE350" s="46">
        <f t="shared" si="106"/>
        <v>0</v>
      </c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>
        <f t="array" ref="DS350">IF(MAX(IF($AI350:$CH350&lt;&gt;0,$AI$7:$CH$7))&gt;$S350,1,0)</f>
        <v>0</v>
      </c>
    </row>
    <row r="351" spans="1:123" x14ac:dyDescent="0.25">
      <c r="A351" s="78">
        <v>344</v>
      </c>
      <c r="B351" s="79" t="str">
        <f t="shared" si="100"/>
        <v>K_LE MUT_2023_344</v>
      </c>
      <c r="C351" s="2"/>
      <c r="D351" s="3"/>
      <c r="E351" s="3"/>
      <c r="F351" s="4"/>
      <c r="G351" s="4"/>
      <c r="H351" s="4"/>
      <c r="I351" s="3"/>
      <c r="J351" s="1"/>
      <c r="K351" s="7"/>
      <c r="L351" s="90"/>
      <c r="M351" s="5"/>
      <c r="N351" s="91"/>
      <c r="O351" s="92"/>
      <c r="P351" s="5"/>
      <c r="Q351" s="5"/>
      <c r="R351" s="8"/>
      <c r="S351" s="5"/>
      <c r="T351" s="93"/>
      <c r="U351" s="80"/>
      <c r="V351" s="82"/>
      <c r="W351" s="83"/>
      <c r="X351" s="84" t="str">
        <f t="shared" si="101"/>
        <v xml:space="preserve"> </v>
      </c>
      <c r="Y351" s="85" t="str">
        <f t="shared" si="94"/>
        <v/>
      </c>
      <c r="AA351" s="86" t="str">
        <f t="shared" ca="1" si="95"/>
        <v/>
      </c>
      <c r="AB351" s="121"/>
      <c r="AC351" s="87" t="str">
        <f t="shared" si="107"/>
        <v/>
      </c>
      <c r="AD351" s="88" t="str">
        <f t="shared" si="102"/>
        <v/>
      </c>
      <c r="AE351" s="89" t="str">
        <f>IF(C351&lt;&gt;"",IF(VLOOKUP(C351,T_UO[#All],3,FALSE)="J",AF351+AG351,VLOOKUP(C351,T_UO[#All],4,FALSE)*G351),"")</f>
        <v/>
      </c>
      <c r="AF351" s="89" t="str">
        <f t="shared" si="96"/>
        <v/>
      </c>
      <c r="AG351" s="6"/>
      <c r="AH351" s="81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  <c r="AY351" s="120"/>
      <c r="AZ351" s="120"/>
      <c r="BA351" s="120"/>
      <c r="BB351" s="120"/>
      <c r="BC351" s="120"/>
      <c r="BD351" s="120"/>
      <c r="BE351" s="120"/>
      <c r="BF351" s="120"/>
      <c r="BG351" s="120"/>
      <c r="BH351" s="120"/>
      <c r="BI351" s="120"/>
      <c r="BJ351" s="120"/>
      <c r="BK351" s="120"/>
      <c r="BL351" s="120"/>
      <c r="BM351" s="120"/>
      <c r="BN351" s="120"/>
      <c r="BO351" s="120"/>
      <c r="BP351" s="120"/>
      <c r="BQ351" s="120"/>
      <c r="BR351" s="120"/>
      <c r="BS351" s="120"/>
      <c r="BT351" s="120"/>
      <c r="BU351" s="120"/>
      <c r="BV351" s="120"/>
      <c r="BW351" s="120"/>
      <c r="BX351" s="120"/>
      <c r="BY351" s="120"/>
      <c r="BZ351" s="120"/>
      <c r="CA351" s="120"/>
      <c r="CB351" s="120"/>
      <c r="CC351" s="120"/>
      <c r="CD351" s="120"/>
      <c r="CE351" s="120"/>
      <c r="CF351" s="120"/>
      <c r="CG351" s="120"/>
      <c r="CH351" s="120"/>
      <c r="CJ351" s="46"/>
      <c r="CK351" s="46"/>
      <c r="CL351" s="46"/>
      <c r="CN351" s="46">
        <f t="shared" ca="1" si="103"/>
        <v>0</v>
      </c>
      <c r="CO351" s="46">
        <f t="shared" si="97"/>
        <v>0</v>
      </c>
      <c r="CP351" s="46"/>
      <c r="CQ351" s="46">
        <f t="shared" si="98"/>
        <v>0</v>
      </c>
      <c r="CR351" s="46"/>
      <c r="CS351" s="46">
        <f>IF(C351&lt;&gt;"",IF(VLOOKUP(C351,T_UO[#All],3,FALSE)="PTS",IF(ISBLANK(G351),1,0),IF(ISBLANK(G351),0,1)),0)</f>
        <v>0</v>
      </c>
      <c r="CT351" s="46">
        <f t="shared" si="104"/>
        <v>0</v>
      </c>
      <c r="CU351" s="46"/>
      <c r="CV351" s="46"/>
      <c r="CW351" s="46"/>
      <c r="CX351" s="46"/>
      <c r="CY351" s="46"/>
      <c r="CZ351" s="46"/>
      <c r="DA351" s="46"/>
      <c r="DB351" s="46">
        <f t="shared" si="105"/>
        <v>0</v>
      </c>
      <c r="DC351" s="46">
        <f t="shared" ca="1" si="99"/>
        <v>0</v>
      </c>
      <c r="DD351" s="46"/>
      <c r="DE351" s="46">
        <f t="shared" si="106"/>
        <v>0</v>
      </c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>
        <f t="array" ref="DS351">IF(MAX(IF($AI351:$CH351&lt;&gt;0,$AI$7:$CH$7))&gt;$S351,1,0)</f>
        <v>0</v>
      </c>
    </row>
    <row r="352" spans="1:123" x14ac:dyDescent="0.25">
      <c r="A352" s="78">
        <v>345</v>
      </c>
      <c r="B352" s="79" t="str">
        <f t="shared" si="100"/>
        <v>K_LE MUT_2023_345</v>
      </c>
      <c r="C352" s="2"/>
      <c r="D352" s="3"/>
      <c r="E352" s="3"/>
      <c r="F352" s="4"/>
      <c r="G352" s="4"/>
      <c r="H352" s="4"/>
      <c r="I352" s="3"/>
      <c r="J352" s="1"/>
      <c r="K352" s="7"/>
      <c r="L352" s="90"/>
      <c r="M352" s="5"/>
      <c r="N352" s="91"/>
      <c r="O352" s="92"/>
      <c r="P352" s="5"/>
      <c r="Q352" s="5"/>
      <c r="R352" s="8"/>
      <c r="S352" s="5"/>
      <c r="T352" s="93"/>
      <c r="U352" s="80"/>
      <c r="V352" s="82"/>
      <c r="W352" s="83"/>
      <c r="X352" s="84" t="str">
        <f t="shared" si="101"/>
        <v xml:space="preserve"> </v>
      </c>
      <c r="Y352" s="85" t="str">
        <f t="shared" si="94"/>
        <v/>
      </c>
      <c r="AA352" s="86" t="str">
        <f t="shared" ca="1" si="95"/>
        <v/>
      </c>
      <c r="AB352" s="121"/>
      <c r="AC352" s="87" t="str">
        <f t="shared" si="107"/>
        <v/>
      </c>
      <c r="AD352" s="88" t="str">
        <f t="shared" si="102"/>
        <v/>
      </c>
      <c r="AE352" s="89" t="str">
        <f>IF(C352&lt;&gt;"",IF(VLOOKUP(C352,T_UO[#All],3,FALSE)="J",AF352+AG352,VLOOKUP(C352,T_UO[#All],4,FALSE)*G352),"")</f>
        <v/>
      </c>
      <c r="AF352" s="89" t="str">
        <f t="shared" si="96"/>
        <v/>
      </c>
      <c r="AG352" s="6"/>
      <c r="AH352" s="81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  <c r="AY352" s="120"/>
      <c r="AZ352" s="120"/>
      <c r="BA352" s="120"/>
      <c r="BB352" s="120"/>
      <c r="BC352" s="120"/>
      <c r="BD352" s="120"/>
      <c r="BE352" s="120"/>
      <c r="BF352" s="120"/>
      <c r="BG352" s="120"/>
      <c r="BH352" s="120"/>
      <c r="BI352" s="120"/>
      <c r="BJ352" s="120"/>
      <c r="BK352" s="120"/>
      <c r="BL352" s="120"/>
      <c r="BM352" s="120"/>
      <c r="BN352" s="120"/>
      <c r="BO352" s="120"/>
      <c r="BP352" s="120"/>
      <c r="BQ352" s="120"/>
      <c r="BR352" s="120"/>
      <c r="BS352" s="120"/>
      <c r="BT352" s="120"/>
      <c r="BU352" s="120"/>
      <c r="BV352" s="120"/>
      <c r="BW352" s="120"/>
      <c r="BX352" s="120"/>
      <c r="BY352" s="120"/>
      <c r="BZ352" s="120"/>
      <c r="CA352" s="120"/>
      <c r="CB352" s="120"/>
      <c r="CC352" s="120"/>
      <c r="CD352" s="120"/>
      <c r="CE352" s="120"/>
      <c r="CF352" s="120"/>
      <c r="CG352" s="120"/>
      <c r="CH352" s="120"/>
      <c r="CJ352" s="46"/>
      <c r="CK352" s="46"/>
      <c r="CL352" s="46"/>
      <c r="CN352" s="46">
        <f t="shared" ca="1" si="103"/>
        <v>0</v>
      </c>
      <c r="CO352" s="46">
        <f t="shared" si="97"/>
        <v>0</v>
      </c>
      <c r="CP352" s="46"/>
      <c r="CQ352" s="46">
        <f t="shared" si="98"/>
        <v>0</v>
      </c>
      <c r="CR352" s="46"/>
      <c r="CS352" s="46">
        <f>IF(C352&lt;&gt;"",IF(VLOOKUP(C352,T_UO[#All],3,FALSE)="PTS",IF(ISBLANK(G352),1,0),IF(ISBLANK(G352),0,1)),0)</f>
        <v>0</v>
      </c>
      <c r="CT352" s="46">
        <f t="shared" si="104"/>
        <v>0</v>
      </c>
      <c r="CU352" s="46"/>
      <c r="CV352" s="46"/>
      <c r="CW352" s="46"/>
      <c r="CX352" s="46"/>
      <c r="CY352" s="46"/>
      <c r="CZ352" s="46"/>
      <c r="DA352" s="46"/>
      <c r="DB352" s="46">
        <f t="shared" si="105"/>
        <v>0</v>
      </c>
      <c r="DC352" s="46">
        <f t="shared" ca="1" si="99"/>
        <v>0</v>
      </c>
      <c r="DD352" s="46"/>
      <c r="DE352" s="46">
        <f t="shared" si="106"/>
        <v>0</v>
      </c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>
        <f t="array" ref="DS352">IF(MAX(IF($AI352:$CH352&lt;&gt;0,$AI$7:$CH$7))&gt;$S352,1,0)</f>
        <v>0</v>
      </c>
    </row>
    <row r="353" spans="1:123" x14ac:dyDescent="0.25">
      <c r="A353" s="78">
        <v>346</v>
      </c>
      <c r="B353" s="79" t="str">
        <f t="shared" si="100"/>
        <v>K_LE MUT_2023_346</v>
      </c>
      <c r="C353" s="2"/>
      <c r="D353" s="3"/>
      <c r="E353" s="3"/>
      <c r="F353" s="4"/>
      <c r="G353" s="4"/>
      <c r="H353" s="4"/>
      <c r="I353" s="3"/>
      <c r="J353" s="1"/>
      <c r="K353" s="7"/>
      <c r="L353" s="90"/>
      <c r="M353" s="5"/>
      <c r="N353" s="91"/>
      <c r="O353" s="92"/>
      <c r="P353" s="5"/>
      <c r="Q353" s="5"/>
      <c r="R353" s="8"/>
      <c r="S353" s="5"/>
      <c r="T353" s="93"/>
      <c r="U353" s="80"/>
      <c r="V353" s="82"/>
      <c r="W353" s="83"/>
      <c r="X353" s="84" t="str">
        <f t="shared" si="101"/>
        <v xml:space="preserve"> </v>
      </c>
      <c r="Y353" s="85" t="str">
        <f t="shared" si="94"/>
        <v/>
      </c>
      <c r="AA353" s="86" t="str">
        <f t="shared" ca="1" si="95"/>
        <v/>
      </c>
      <c r="AB353" s="121"/>
      <c r="AC353" s="87" t="str">
        <f t="shared" si="107"/>
        <v/>
      </c>
      <c r="AD353" s="88" t="str">
        <f t="shared" si="102"/>
        <v/>
      </c>
      <c r="AE353" s="89" t="str">
        <f>IF(C353&lt;&gt;"",IF(VLOOKUP(C353,T_UO[#All],3,FALSE)="J",AF353+AG353,VLOOKUP(C353,T_UO[#All],4,FALSE)*G353),"")</f>
        <v/>
      </c>
      <c r="AF353" s="89" t="str">
        <f t="shared" si="96"/>
        <v/>
      </c>
      <c r="AG353" s="6"/>
      <c r="AH353" s="81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  <c r="AY353" s="120"/>
      <c r="AZ353" s="120"/>
      <c r="BA353" s="120"/>
      <c r="BB353" s="120"/>
      <c r="BC353" s="120"/>
      <c r="BD353" s="120"/>
      <c r="BE353" s="120"/>
      <c r="BF353" s="120"/>
      <c r="BG353" s="120"/>
      <c r="BH353" s="120"/>
      <c r="BI353" s="120"/>
      <c r="BJ353" s="120"/>
      <c r="BK353" s="120"/>
      <c r="BL353" s="120"/>
      <c r="BM353" s="120"/>
      <c r="BN353" s="120"/>
      <c r="BO353" s="120"/>
      <c r="BP353" s="120"/>
      <c r="BQ353" s="120"/>
      <c r="BR353" s="120"/>
      <c r="BS353" s="120"/>
      <c r="BT353" s="120"/>
      <c r="BU353" s="120"/>
      <c r="BV353" s="120"/>
      <c r="BW353" s="120"/>
      <c r="BX353" s="120"/>
      <c r="BY353" s="120"/>
      <c r="BZ353" s="120"/>
      <c r="CA353" s="120"/>
      <c r="CB353" s="120"/>
      <c r="CC353" s="120"/>
      <c r="CD353" s="120"/>
      <c r="CE353" s="120"/>
      <c r="CF353" s="120"/>
      <c r="CG353" s="120"/>
      <c r="CH353" s="120"/>
      <c r="CJ353" s="46"/>
      <c r="CK353" s="46"/>
      <c r="CL353" s="46"/>
      <c r="CN353" s="46">
        <f t="shared" ca="1" si="103"/>
        <v>0</v>
      </c>
      <c r="CO353" s="46">
        <f t="shared" si="97"/>
        <v>0</v>
      </c>
      <c r="CP353" s="46"/>
      <c r="CQ353" s="46">
        <f t="shared" si="98"/>
        <v>0</v>
      </c>
      <c r="CR353" s="46"/>
      <c r="CS353" s="46">
        <f>IF(C353&lt;&gt;"",IF(VLOOKUP(C353,T_UO[#All],3,FALSE)="PTS",IF(ISBLANK(G353),1,0),IF(ISBLANK(G353),0,1)),0)</f>
        <v>0</v>
      </c>
      <c r="CT353" s="46">
        <f t="shared" si="104"/>
        <v>0</v>
      </c>
      <c r="CU353" s="46"/>
      <c r="CV353" s="46"/>
      <c r="CW353" s="46"/>
      <c r="CX353" s="46"/>
      <c r="CY353" s="46"/>
      <c r="CZ353" s="46"/>
      <c r="DA353" s="46"/>
      <c r="DB353" s="46">
        <f t="shared" si="105"/>
        <v>0</v>
      </c>
      <c r="DC353" s="46">
        <f t="shared" ca="1" si="99"/>
        <v>0</v>
      </c>
      <c r="DD353" s="46"/>
      <c r="DE353" s="46">
        <f t="shared" si="106"/>
        <v>0</v>
      </c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>
        <f t="array" ref="DS353">IF(MAX(IF($AI353:$CH353&lt;&gt;0,$AI$7:$CH$7))&gt;$S353,1,0)</f>
        <v>0</v>
      </c>
    </row>
    <row r="354" spans="1:123" x14ac:dyDescent="0.25">
      <c r="A354" s="78">
        <v>347</v>
      </c>
      <c r="B354" s="79" t="str">
        <f t="shared" si="100"/>
        <v>K_LE MUT_2023_347</v>
      </c>
      <c r="C354" s="2"/>
      <c r="D354" s="3"/>
      <c r="E354" s="3"/>
      <c r="F354" s="4"/>
      <c r="G354" s="4"/>
      <c r="H354" s="4"/>
      <c r="I354" s="3"/>
      <c r="J354" s="1"/>
      <c r="K354" s="7"/>
      <c r="L354" s="90"/>
      <c r="M354" s="5"/>
      <c r="N354" s="91"/>
      <c r="O354" s="92"/>
      <c r="P354" s="5"/>
      <c r="Q354" s="5"/>
      <c r="R354" s="8"/>
      <c r="S354" s="5"/>
      <c r="T354" s="93"/>
      <c r="U354" s="80"/>
      <c r="V354" s="82"/>
      <c r="W354" s="83"/>
      <c r="X354" s="84" t="str">
        <f t="shared" si="101"/>
        <v xml:space="preserve"> </v>
      </c>
      <c r="Y354" s="85" t="str">
        <f t="shared" si="94"/>
        <v/>
      </c>
      <c r="AA354" s="86" t="str">
        <f t="shared" ca="1" si="95"/>
        <v/>
      </c>
      <c r="AB354" s="121"/>
      <c r="AC354" s="87" t="str">
        <f t="shared" si="107"/>
        <v/>
      </c>
      <c r="AD354" s="88" t="str">
        <f t="shared" si="102"/>
        <v/>
      </c>
      <c r="AE354" s="89" t="str">
        <f>IF(C354&lt;&gt;"",IF(VLOOKUP(C354,T_UO[#All],3,FALSE)="J",AF354+AG354,VLOOKUP(C354,T_UO[#All],4,FALSE)*G354),"")</f>
        <v/>
      </c>
      <c r="AF354" s="89" t="str">
        <f t="shared" si="96"/>
        <v/>
      </c>
      <c r="AG354" s="6"/>
      <c r="AH354" s="81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  <c r="AY354" s="120"/>
      <c r="AZ354" s="120"/>
      <c r="BA354" s="120"/>
      <c r="BB354" s="120"/>
      <c r="BC354" s="120"/>
      <c r="BD354" s="120"/>
      <c r="BE354" s="120"/>
      <c r="BF354" s="120"/>
      <c r="BG354" s="120"/>
      <c r="BH354" s="120"/>
      <c r="BI354" s="120"/>
      <c r="BJ354" s="120"/>
      <c r="BK354" s="120"/>
      <c r="BL354" s="120"/>
      <c r="BM354" s="120"/>
      <c r="BN354" s="120"/>
      <c r="BO354" s="120"/>
      <c r="BP354" s="120"/>
      <c r="BQ354" s="120"/>
      <c r="BR354" s="120"/>
      <c r="BS354" s="120"/>
      <c r="BT354" s="120"/>
      <c r="BU354" s="120"/>
      <c r="BV354" s="120"/>
      <c r="BW354" s="120"/>
      <c r="BX354" s="120"/>
      <c r="BY354" s="120"/>
      <c r="BZ354" s="120"/>
      <c r="CA354" s="120"/>
      <c r="CB354" s="120"/>
      <c r="CC354" s="120"/>
      <c r="CD354" s="120"/>
      <c r="CE354" s="120"/>
      <c r="CF354" s="120"/>
      <c r="CG354" s="120"/>
      <c r="CH354" s="120"/>
      <c r="CJ354" s="46"/>
      <c r="CK354" s="46"/>
      <c r="CL354" s="46"/>
      <c r="CN354" s="46">
        <f t="shared" ca="1" si="103"/>
        <v>0</v>
      </c>
      <c r="CO354" s="46">
        <f t="shared" si="97"/>
        <v>0</v>
      </c>
      <c r="CP354" s="46"/>
      <c r="CQ354" s="46">
        <f t="shared" si="98"/>
        <v>0</v>
      </c>
      <c r="CR354" s="46"/>
      <c r="CS354" s="46">
        <f>IF(C354&lt;&gt;"",IF(VLOOKUP(C354,T_UO[#All],3,FALSE)="PTS",IF(ISBLANK(G354),1,0),IF(ISBLANK(G354),0,1)),0)</f>
        <v>0</v>
      </c>
      <c r="CT354" s="46">
        <f t="shared" si="104"/>
        <v>0</v>
      </c>
      <c r="CU354" s="46"/>
      <c r="CV354" s="46"/>
      <c r="CW354" s="46"/>
      <c r="CX354" s="46"/>
      <c r="CY354" s="46"/>
      <c r="CZ354" s="46"/>
      <c r="DA354" s="46"/>
      <c r="DB354" s="46">
        <f t="shared" si="105"/>
        <v>0</v>
      </c>
      <c r="DC354" s="46">
        <f t="shared" ca="1" si="99"/>
        <v>0</v>
      </c>
      <c r="DD354" s="46"/>
      <c r="DE354" s="46">
        <f t="shared" si="106"/>
        <v>0</v>
      </c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>
        <f t="array" ref="DS354">IF(MAX(IF($AI354:$CH354&lt;&gt;0,$AI$7:$CH$7))&gt;$S354,1,0)</f>
        <v>0</v>
      </c>
    </row>
    <row r="355" spans="1:123" x14ac:dyDescent="0.25">
      <c r="A355" s="78">
        <v>348</v>
      </c>
      <c r="B355" s="79" t="str">
        <f t="shared" si="100"/>
        <v>K_LE MUT_2023_348</v>
      </c>
      <c r="C355" s="2"/>
      <c r="D355" s="3"/>
      <c r="E355" s="3"/>
      <c r="F355" s="4"/>
      <c r="G355" s="4"/>
      <c r="H355" s="4"/>
      <c r="I355" s="3"/>
      <c r="J355" s="1"/>
      <c r="K355" s="7"/>
      <c r="L355" s="90"/>
      <c r="M355" s="5"/>
      <c r="N355" s="91"/>
      <c r="O355" s="92"/>
      <c r="P355" s="5"/>
      <c r="Q355" s="5"/>
      <c r="R355" s="8"/>
      <c r="S355" s="5"/>
      <c r="T355" s="93"/>
      <c r="U355" s="80"/>
      <c r="V355" s="82"/>
      <c r="W355" s="83"/>
      <c r="X355" s="84" t="str">
        <f t="shared" si="101"/>
        <v xml:space="preserve"> </v>
      </c>
      <c r="Y355" s="85" t="str">
        <f t="shared" si="94"/>
        <v/>
      </c>
      <c r="AA355" s="86" t="str">
        <f t="shared" ca="1" si="95"/>
        <v/>
      </c>
      <c r="AB355" s="121"/>
      <c r="AC355" s="87" t="str">
        <f t="shared" si="107"/>
        <v/>
      </c>
      <c r="AD355" s="88" t="str">
        <f t="shared" si="102"/>
        <v/>
      </c>
      <c r="AE355" s="89" t="str">
        <f>IF(C355&lt;&gt;"",IF(VLOOKUP(C355,T_UO[#All],3,FALSE)="J",AF355+AG355,VLOOKUP(C355,T_UO[#All],4,FALSE)*G355),"")</f>
        <v/>
      </c>
      <c r="AF355" s="89" t="str">
        <f t="shared" si="96"/>
        <v/>
      </c>
      <c r="AG355" s="6"/>
      <c r="AH355" s="81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  <c r="AY355" s="120"/>
      <c r="AZ355" s="120"/>
      <c r="BA355" s="120"/>
      <c r="BB355" s="120"/>
      <c r="BC355" s="120"/>
      <c r="BD355" s="120"/>
      <c r="BE355" s="120"/>
      <c r="BF355" s="120"/>
      <c r="BG355" s="120"/>
      <c r="BH355" s="120"/>
      <c r="BI355" s="120"/>
      <c r="BJ355" s="120"/>
      <c r="BK355" s="120"/>
      <c r="BL355" s="120"/>
      <c r="BM355" s="120"/>
      <c r="BN355" s="120"/>
      <c r="BO355" s="120"/>
      <c r="BP355" s="120"/>
      <c r="BQ355" s="120"/>
      <c r="BR355" s="120"/>
      <c r="BS355" s="120"/>
      <c r="BT355" s="120"/>
      <c r="BU355" s="120"/>
      <c r="BV355" s="120"/>
      <c r="BW355" s="120"/>
      <c r="BX355" s="120"/>
      <c r="BY355" s="120"/>
      <c r="BZ355" s="120"/>
      <c r="CA355" s="120"/>
      <c r="CB355" s="120"/>
      <c r="CC355" s="120"/>
      <c r="CD355" s="120"/>
      <c r="CE355" s="120"/>
      <c r="CF355" s="120"/>
      <c r="CG355" s="120"/>
      <c r="CH355" s="120"/>
      <c r="CJ355" s="46"/>
      <c r="CK355" s="46"/>
      <c r="CL355" s="46"/>
      <c r="CN355" s="46">
        <f t="shared" ca="1" si="103"/>
        <v>0</v>
      </c>
      <c r="CO355" s="46">
        <f t="shared" si="97"/>
        <v>0</v>
      </c>
      <c r="CP355" s="46"/>
      <c r="CQ355" s="46">
        <f t="shared" si="98"/>
        <v>0</v>
      </c>
      <c r="CR355" s="46"/>
      <c r="CS355" s="46">
        <f>IF(C355&lt;&gt;"",IF(VLOOKUP(C355,T_UO[#All],3,FALSE)="PTS",IF(ISBLANK(G355),1,0),IF(ISBLANK(G355),0,1)),0)</f>
        <v>0</v>
      </c>
      <c r="CT355" s="46">
        <f t="shared" si="104"/>
        <v>0</v>
      </c>
      <c r="CU355" s="46"/>
      <c r="CV355" s="46"/>
      <c r="CW355" s="46"/>
      <c r="CX355" s="46"/>
      <c r="CY355" s="46"/>
      <c r="CZ355" s="46"/>
      <c r="DA355" s="46"/>
      <c r="DB355" s="46">
        <f t="shared" si="105"/>
        <v>0</v>
      </c>
      <c r="DC355" s="46">
        <f t="shared" ca="1" si="99"/>
        <v>0</v>
      </c>
      <c r="DD355" s="46"/>
      <c r="DE355" s="46">
        <f t="shared" si="106"/>
        <v>0</v>
      </c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>
        <f t="array" ref="DS355">IF(MAX(IF($AI355:$CH355&lt;&gt;0,$AI$7:$CH$7))&gt;$S355,1,0)</f>
        <v>0</v>
      </c>
    </row>
    <row r="356" spans="1:123" x14ac:dyDescent="0.25">
      <c r="A356" s="78">
        <v>349</v>
      </c>
      <c r="B356" s="79" t="str">
        <f t="shared" si="100"/>
        <v>K_LE MUT_2023_349</v>
      </c>
      <c r="C356" s="2"/>
      <c r="D356" s="3"/>
      <c r="E356" s="3"/>
      <c r="F356" s="4"/>
      <c r="G356" s="4"/>
      <c r="H356" s="4"/>
      <c r="I356" s="3"/>
      <c r="J356" s="1"/>
      <c r="K356" s="7"/>
      <c r="L356" s="90"/>
      <c r="M356" s="5"/>
      <c r="N356" s="91"/>
      <c r="O356" s="92"/>
      <c r="P356" s="5"/>
      <c r="Q356" s="5"/>
      <c r="R356" s="8"/>
      <c r="S356" s="5"/>
      <c r="T356" s="93"/>
      <c r="U356" s="80"/>
      <c r="V356" s="82"/>
      <c r="W356" s="83"/>
      <c r="X356" s="84" t="str">
        <f t="shared" si="101"/>
        <v xml:space="preserve"> </v>
      </c>
      <c r="Y356" s="85" t="str">
        <f t="shared" si="94"/>
        <v/>
      </c>
      <c r="AA356" s="86" t="str">
        <f t="shared" ca="1" si="95"/>
        <v/>
      </c>
      <c r="AB356" s="121"/>
      <c r="AC356" s="87" t="str">
        <f t="shared" si="107"/>
        <v/>
      </c>
      <c r="AD356" s="88" t="str">
        <f t="shared" si="102"/>
        <v/>
      </c>
      <c r="AE356" s="89" t="str">
        <f>IF(C356&lt;&gt;"",IF(VLOOKUP(C356,T_UO[#All],3,FALSE)="J",AF356+AG356,VLOOKUP(C356,T_UO[#All],4,FALSE)*G356),"")</f>
        <v/>
      </c>
      <c r="AF356" s="89" t="str">
        <f t="shared" si="96"/>
        <v/>
      </c>
      <c r="AG356" s="6"/>
      <c r="AH356" s="81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  <c r="AY356" s="120"/>
      <c r="AZ356" s="120"/>
      <c r="BA356" s="120"/>
      <c r="BB356" s="120"/>
      <c r="BC356" s="120"/>
      <c r="BD356" s="120"/>
      <c r="BE356" s="120"/>
      <c r="BF356" s="120"/>
      <c r="BG356" s="120"/>
      <c r="BH356" s="120"/>
      <c r="BI356" s="120"/>
      <c r="BJ356" s="120"/>
      <c r="BK356" s="120"/>
      <c r="BL356" s="120"/>
      <c r="BM356" s="120"/>
      <c r="BN356" s="120"/>
      <c r="BO356" s="120"/>
      <c r="BP356" s="120"/>
      <c r="BQ356" s="120"/>
      <c r="BR356" s="120"/>
      <c r="BS356" s="120"/>
      <c r="BT356" s="120"/>
      <c r="BU356" s="120"/>
      <c r="BV356" s="120"/>
      <c r="BW356" s="120"/>
      <c r="BX356" s="120"/>
      <c r="BY356" s="120"/>
      <c r="BZ356" s="120"/>
      <c r="CA356" s="120"/>
      <c r="CB356" s="120"/>
      <c r="CC356" s="120"/>
      <c r="CD356" s="120"/>
      <c r="CE356" s="120"/>
      <c r="CF356" s="120"/>
      <c r="CG356" s="120"/>
      <c r="CH356" s="120"/>
      <c r="CJ356" s="46"/>
      <c r="CK356" s="46"/>
      <c r="CL356" s="46"/>
      <c r="CN356" s="46">
        <f t="shared" ca="1" si="103"/>
        <v>0</v>
      </c>
      <c r="CO356" s="46">
        <f t="shared" si="97"/>
        <v>0</v>
      </c>
      <c r="CP356" s="46"/>
      <c r="CQ356" s="46">
        <f t="shared" si="98"/>
        <v>0</v>
      </c>
      <c r="CR356" s="46"/>
      <c r="CS356" s="46">
        <f>IF(C356&lt;&gt;"",IF(VLOOKUP(C356,T_UO[#All],3,FALSE)="PTS",IF(ISBLANK(G356),1,0),IF(ISBLANK(G356),0,1)),0)</f>
        <v>0</v>
      </c>
      <c r="CT356" s="46">
        <f t="shared" si="104"/>
        <v>0</v>
      </c>
      <c r="CU356" s="46"/>
      <c r="CV356" s="46"/>
      <c r="CW356" s="46"/>
      <c r="CX356" s="46"/>
      <c r="CY356" s="46"/>
      <c r="CZ356" s="46"/>
      <c r="DA356" s="46"/>
      <c r="DB356" s="46">
        <f t="shared" si="105"/>
        <v>0</v>
      </c>
      <c r="DC356" s="46">
        <f t="shared" ca="1" si="99"/>
        <v>0</v>
      </c>
      <c r="DD356" s="46"/>
      <c r="DE356" s="46">
        <f t="shared" si="106"/>
        <v>0</v>
      </c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>
        <f t="array" ref="DS356">IF(MAX(IF($AI356:$CH356&lt;&gt;0,$AI$7:$CH$7))&gt;$S356,1,0)</f>
        <v>0</v>
      </c>
    </row>
    <row r="357" spans="1:123" x14ac:dyDescent="0.25">
      <c r="A357" s="78">
        <v>350</v>
      </c>
      <c r="B357" s="79" t="str">
        <f t="shared" si="100"/>
        <v>K_LE MUT_2023_350</v>
      </c>
      <c r="C357" s="2"/>
      <c r="D357" s="3"/>
      <c r="E357" s="3"/>
      <c r="F357" s="4"/>
      <c r="G357" s="4"/>
      <c r="H357" s="4"/>
      <c r="I357" s="3"/>
      <c r="J357" s="1"/>
      <c r="K357" s="7"/>
      <c r="L357" s="90"/>
      <c r="M357" s="5"/>
      <c r="N357" s="91"/>
      <c r="O357" s="92"/>
      <c r="P357" s="5"/>
      <c r="Q357" s="5"/>
      <c r="R357" s="8"/>
      <c r="S357" s="5"/>
      <c r="T357" s="93"/>
      <c r="U357" s="80"/>
      <c r="V357" s="82"/>
      <c r="W357" s="83"/>
      <c r="X357" s="84" t="str">
        <f t="shared" si="101"/>
        <v xml:space="preserve"> </v>
      </c>
      <c r="Y357" s="85" t="str">
        <f t="shared" si="94"/>
        <v/>
      </c>
      <c r="AA357" s="86" t="str">
        <f t="shared" ca="1" si="95"/>
        <v/>
      </c>
      <c r="AB357" s="121"/>
      <c r="AC357" s="87" t="str">
        <f t="shared" si="107"/>
        <v/>
      </c>
      <c r="AD357" s="88" t="str">
        <f t="shared" si="102"/>
        <v/>
      </c>
      <c r="AE357" s="89" t="str">
        <f>IF(C357&lt;&gt;"",IF(VLOOKUP(C357,T_UO[#All],3,FALSE)="J",AF357+AG357,VLOOKUP(C357,T_UO[#All],4,FALSE)*G357),"")</f>
        <v/>
      </c>
      <c r="AF357" s="89" t="str">
        <f t="shared" si="96"/>
        <v/>
      </c>
      <c r="AG357" s="6"/>
      <c r="AH357" s="81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  <c r="AY357" s="120"/>
      <c r="AZ357" s="120"/>
      <c r="BA357" s="120"/>
      <c r="BB357" s="120"/>
      <c r="BC357" s="120"/>
      <c r="BD357" s="120"/>
      <c r="BE357" s="120"/>
      <c r="BF357" s="120"/>
      <c r="BG357" s="120"/>
      <c r="BH357" s="120"/>
      <c r="BI357" s="120"/>
      <c r="BJ357" s="120"/>
      <c r="BK357" s="120"/>
      <c r="BL357" s="120"/>
      <c r="BM357" s="120"/>
      <c r="BN357" s="120"/>
      <c r="BO357" s="120"/>
      <c r="BP357" s="120"/>
      <c r="BQ357" s="120"/>
      <c r="BR357" s="120"/>
      <c r="BS357" s="120"/>
      <c r="BT357" s="120"/>
      <c r="BU357" s="120"/>
      <c r="BV357" s="120"/>
      <c r="BW357" s="120"/>
      <c r="BX357" s="120"/>
      <c r="BY357" s="120"/>
      <c r="BZ357" s="120"/>
      <c r="CA357" s="120"/>
      <c r="CB357" s="120"/>
      <c r="CC357" s="120"/>
      <c r="CD357" s="120"/>
      <c r="CE357" s="120"/>
      <c r="CF357" s="120"/>
      <c r="CG357" s="120"/>
      <c r="CH357" s="120"/>
      <c r="CJ357" s="46"/>
      <c r="CK357" s="46"/>
      <c r="CL357" s="46"/>
      <c r="CN357" s="46">
        <f t="shared" ca="1" si="103"/>
        <v>0</v>
      </c>
      <c r="CO357" s="46">
        <f t="shared" si="97"/>
        <v>0</v>
      </c>
      <c r="CP357" s="46"/>
      <c r="CQ357" s="46">
        <f t="shared" si="98"/>
        <v>0</v>
      </c>
      <c r="CR357" s="46"/>
      <c r="CS357" s="46">
        <f>IF(C357&lt;&gt;"",IF(VLOOKUP(C357,T_UO[#All],3,FALSE)="PTS",IF(ISBLANK(G357),1,0),IF(ISBLANK(G357),0,1)),0)</f>
        <v>0</v>
      </c>
      <c r="CT357" s="46">
        <f t="shared" si="104"/>
        <v>0</v>
      </c>
      <c r="CU357" s="46"/>
      <c r="CV357" s="46"/>
      <c r="CW357" s="46"/>
      <c r="CX357" s="46"/>
      <c r="CY357" s="46"/>
      <c r="CZ357" s="46"/>
      <c r="DA357" s="46"/>
      <c r="DB357" s="46">
        <f t="shared" si="105"/>
        <v>0</v>
      </c>
      <c r="DC357" s="46">
        <f t="shared" ca="1" si="99"/>
        <v>0</v>
      </c>
      <c r="DD357" s="46"/>
      <c r="DE357" s="46">
        <f t="shared" si="106"/>
        <v>0</v>
      </c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>
        <f t="array" ref="DS357">IF(MAX(IF($AI357:$CH357&lt;&gt;0,$AI$7:$CH$7))&gt;$S357,1,0)</f>
        <v>0</v>
      </c>
    </row>
    <row r="358" spans="1:123" x14ac:dyDescent="0.25">
      <c r="A358" s="78">
        <v>351</v>
      </c>
      <c r="B358" s="79" t="str">
        <f t="shared" si="100"/>
        <v>K_LE MUT_2023_351</v>
      </c>
      <c r="C358" s="2"/>
      <c r="D358" s="3"/>
      <c r="E358" s="3"/>
      <c r="F358" s="4"/>
      <c r="G358" s="4"/>
      <c r="H358" s="4"/>
      <c r="I358" s="3"/>
      <c r="J358" s="1"/>
      <c r="K358" s="7"/>
      <c r="L358" s="90"/>
      <c r="M358" s="5"/>
      <c r="N358" s="91"/>
      <c r="O358" s="92"/>
      <c r="P358" s="5"/>
      <c r="Q358" s="5"/>
      <c r="R358" s="8"/>
      <c r="S358" s="5"/>
      <c r="T358" s="93"/>
      <c r="U358" s="80"/>
      <c r="V358" s="82"/>
      <c r="W358" s="83"/>
      <c r="X358" s="84" t="str">
        <f t="shared" si="101"/>
        <v xml:space="preserve"> </v>
      </c>
      <c r="Y358" s="85" t="str">
        <f t="shared" si="94"/>
        <v/>
      </c>
      <c r="AA358" s="86" t="str">
        <f t="shared" ca="1" si="95"/>
        <v/>
      </c>
      <c r="AB358" s="121"/>
      <c r="AC358" s="87" t="str">
        <f t="shared" si="107"/>
        <v/>
      </c>
      <c r="AD358" s="88" t="str">
        <f t="shared" si="102"/>
        <v/>
      </c>
      <c r="AE358" s="89" t="str">
        <f>IF(C358&lt;&gt;"",IF(VLOOKUP(C358,T_UO[#All],3,FALSE)="J",AF358+AG358,VLOOKUP(C358,T_UO[#All],4,FALSE)*G358),"")</f>
        <v/>
      </c>
      <c r="AF358" s="89" t="str">
        <f t="shared" si="96"/>
        <v/>
      </c>
      <c r="AG358" s="6"/>
      <c r="AH358" s="81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  <c r="AY358" s="120"/>
      <c r="AZ358" s="120"/>
      <c r="BA358" s="120"/>
      <c r="BB358" s="120"/>
      <c r="BC358" s="120"/>
      <c r="BD358" s="120"/>
      <c r="BE358" s="120"/>
      <c r="BF358" s="120"/>
      <c r="BG358" s="120"/>
      <c r="BH358" s="120"/>
      <c r="BI358" s="120"/>
      <c r="BJ358" s="120"/>
      <c r="BK358" s="120"/>
      <c r="BL358" s="120"/>
      <c r="BM358" s="120"/>
      <c r="BN358" s="120"/>
      <c r="BO358" s="120"/>
      <c r="BP358" s="120"/>
      <c r="BQ358" s="120"/>
      <c r="BR358" s="120"/>
      <c r="BS358" s="120"/>
      <c r="BT358" s="120"/>
      <c r="BU358" s="120"/>
      <c r="BV358" s="120"/>
      <c r="BW358" s="120"/>
      <c r="BX358" s="120"/>
      <c r="BY358" s="120"/>
      <c r="BZ358" s="120"/>
      <c r="CA358" s="120"/>
      <c r="CB358" s="120"/>
      <c r="CC358" s="120"/>
      <c r="CD358" s="120"/>
      <c r="CE358" s="120"/>
      <c r="CF358" s="120"/>
      <c r="CG358" s="120"/>
      <c r="CH358" s="120"/>
      <c r="CJ358" s="46"/>
      <c r="CK358" s="46"/>
      <c r="CL358" s="46"/>
      <c r="CN358" s="46">
        <f t="shared" ca="1" si="103"/>
        <v>0</v>
      </c>
      <c r="CO358" s="46">
        <f t="shared" si="97"/>
        <v>0</v>
      </c>
      <c r="CP358" s="46"/>
      <c r="CQ358" s="46">
        <f t="shared" si="98"/>
        <v>0</v>
      </c>
      <c r="CR358" s="46"/>
      <c r="CS358" s="46">
        <f>IF(C358&lt;&gt;"",IF(VLOOKUP(C358,T_UO[#All],3,FALSE)="PTS",IF(ISBLANK(G358),1,0),IF(ISBLANK(G358),0,1)),0)</f>
        <v>0</v>
      </c>
      <c r="CT358" s="46">
        <f t="shared" si="104"/>
        <v>0</v>
      </c>
      <c r="CU358" s="46"/>
      <c r="CV358" s="46"/>
      <c r="CW358" s="46"/>
      <c r="CX358" s="46"/>
      <c r="CY358" s="46"/>
      <c r="CZ358" s="46"/>
      <c r="DA358" s="46"/>
      <c r="DB358" s="46">
        <f t="shared" si="105"/>
        <v>0</v>
      </c>
      <c r="DC358" s="46">
        <f t="shared" ca="1" si="99"/>
        <v>0</v>
      </c>
      <c r="DD358" s="46"/>
      <c r="DE358" s="46">
        <f t="shared" si="106"/>
        <v>0</v>
      </c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>
        <f t="array" ref="DS358">IF(MAX(IF($AI358:$CH358&lt;&gt;0,$AI$7:$CH$7))&gt;$S358,1,0)</f>
        <v>0</v>
      </c>
    </row>
    <row r="359" spans="1:123" x14ac:dyDescent="0.25">
      <c r="A359" s="78">
        <v>352</v>
      </c>
      <c r="B359" s="79" t="str">
        <f t="shared" si="100"/>
        <v>K_LE MUT_2023_352</v>
      </c>
      <c r="C359" s="2"/>
      <c r="D359" s="3"/>
      <c r="E359" s="3"/>
      <c r="F359" s="4"/>
      <c r="G359" s="4"/>
      <c r="H359" s="4"/>
      <c r="I359" s="3"/>
      <c r="J359" s="1"/>
      <c r="K359" s="7"/>
      <c r="L359" s="90"/>
      <c r="M359" s="5"/>
      <c r="N359" s="91"/>
      <c r="O359" s="92"/>
      <c r="P359" s="5"/>
      <c r="Q359" s="5"/>
      <c r="R359" s="8"/>
      <c r="S359" s="5"/>
      <c r="T359" s="93"/>
      <c r="U359" s="80"/>
      <c r="V359" s="82"/>
      <c r="W359" s="83"/>
      <c r="X359" s="84" t="str">
        <f t="shared" si="101"/>
        <v xml:space="preserve"> </v>
      </c>
      <c r="Y359" s="85" t="str">
        <f t="shared" si="94"/>
        <v/>
      </c>
      <c r="AA359" s="86" t="str">
        <f t="shared" ca="1" si="95"/>
        <v/>
      </c>
      <c r="AB359" s="121"/>
      <c r="AC359" s="87" t="str">
        <f t="shared" si="107"/>
        <v/>
      </c>
      <c r="AD359" s="88" t="str">
        <f t="shared" si="102"/>
        <v/>
      </c>
      <c r="AE359" s="89" t="str">
        <f>IF(C359&lt;&gt;"",IF(VLOOKUP(C359,T_UO[#All],3,FALSE)="J",AF359+AG359,VLOOKUP(C359,T_UO[#All],4,FALSE)*G359),"")</f>
        <v/>
      </c>
      <c r="AF359" s="89" t="str">
        <f t="shared" si="96"/>
        <v/>
      </c>
      <c r="AG359" s="6"/>
      <c r="AH359" s="81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  <c r="AY359" s="120"/>
      <c r="AZ359" s="120"/>
      <c r="BA359" s="120"/>
      <c r="BB359" s="120"/>
      <c r="BC359" s="120"/>
      <c r="BD359" s="120"/>
      <c r="BE359" s="120"/>
      <c r="BF359" s="120"/>
      <c r="BG359" s="120"/>
      <c r="BH359" s="120"/>
      <c r="BI359" s="120"/>
      <c r="BJ359" s="120"/>
      <c r="BK359" s="120"/>
      <c r="BL359" s="120"/>
      <c r="BM359" s="120"/>
      <c r="BN359" s="120"/>
      <c r="BO359" s="120"/>
      <c r="BP359" s="120"/>
      <c r="BQ359" s="120"/>
      <c r="BR359" s="120"/>
      <c r="BS359" s="120"/>
      <c r="BT359" s="120"/>
      <c r="BU359" s="120"/>
      <c r="BV359" s="120"/>
      <c r="BW359" s="120"/>
      <c r="BX359" s="120"/>
      <c r="BY359" s="120"/>
      <c r="BZ359" s="120"/>
      <c r="CA359" s="120"/>
      <c r="CB359" s="120"/>
      <c r="CC359" s="120"/>
      <c r="CD359" s="120"/>
      <c r="CE359" s="120"/>
      <c r="CF359" s="120"/>
      <c r="CG359" s="120"/>
      <c r="CH359" s="120"/>
      <c r="CJ359" s="46"/>
      <c r="CK359" s="46"/>
      <c r="CL359" s="46"/>
      <c r="CN359" s="46">
        <f t="shared" ca="1" si="103"/>
        <v>0</v>
      </c>
      <c r="CO359" s="46">
        <f t="shared" si="97"/>
        <v>0</v>
      </c>
      <c r="CP359" s="46"/>
      <c r="CQ359" s="46">
        <f t="shared" si="98"/>
        <v>0</v>
      </c>
      <c r="CR359" s="46"/>
      <c r="CS359" s="46">
        <f>IF(C359&lt;&gt;"",IF(VLOOKUP(C359,T_UO[#All],3,FALSE)="PTS",IF(ISBLANK(G359),1,0),IF(ISBLANK(G359),0,1)),0)</f>
        <v>0</v>
      </c>
      <c r="CT359" s="46">
        <f t="shared" si="104"/>
        <v>0</v>
      </c>
      <c r="CU359" s="46"/>
      <c r="CV359" s="46"/>
      <c r="CW359" s="46"/>
      <c r="CX359" s="46"/>
      <c r="CY359" s="46"/>
      <c r="CZ359" s="46"/>
      <c r="DA359" s="46"/>
      <c r="DB359" s="46">
        <f t="shared" si="105"/>
        <v>0</v>
      </c>
      <c r="DC359" s="46">
        <f t="shared" ca="1" si="99"/>
        <v>0</v>
      </c>
      <c r="DD359" s="46"/>
      <c r="DE359" s="46">
        <f t="shared" si="106"/>
        <v>0</v>
      </c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>
        <f t="array" ref="DS359">IF(MAX(IF($AI359:$CH359&lt;&gt;0,$AI$7:$CH$7))&gt;$S359,1,0)</f>
        <v>0</v>
      </c>
    </row>
    <row r="360" spans="1:123" x14ac:dyDescent="0.25">
      <c r="A360" s="78">
        <v>353</v>
      </c>
      <c r="B360" s="79" t="str">
        <f t="shared" si="100"/>
        <v>K_LE MUT_2023_353</v>
      </c>
      <c r="C360" s="2"/>
      <c r="D360" s="3"/>
      <c r="E360" s="3"/>
      <c r="F360" s="4"/>
      <c r="G360" s="4"/>
      <c r="H360" s="4"/>
      <c r="I360" s="3"/>
      <c r="J360" s="1"/>
      <c r="K360" s="7"/>
      <c r="L360" s="90"/>
      <c r="M360" s="5"/>
      <c r="N360" s="91"/>
      <c r="O360" s="92"/>
      <c r="P360" s="5"/>
      <c r="Q360" s="5"/>
      <c r="R360" s="8"/>
      <c r="S360" s="5"/>
      <c r="T360" s="93"/>
      <c r="U360" s="80"/>
      <c r="V360" s="82"/>
      <c r="W360" s="83"/>
      <c r="X360" s="84" t="str">
        <f t="shared" si="101"/>
        <v xml:space="preserve"> </v>
      </c>
      <c r="Y360" s="85" t="str">
        <f t="shared" si="94"/>
        <v/>
      </c>
      <c r="AA360" s="86" t="str">
        <f t="shared" ca="1" si="95"/>
        <v/>
      </c>
      <c r="AB360" s="121"/>
      <c r="AC360" s="87" t="str">
        <f t="shared" si="107"/>
        <v/>
      </c>
      <c r="AD360" s="88" t="str">
        <f t="shared" si="102"/>
        <v/>
      </c>
      <c r="AE360" s="89" t="str">
        <f>IF(C360&lt;&gt;"",IF(VLOOKUP(C360,T_UO[#All],3,FALSE)="J",AF360+AG360,VLOOKUP(C360,T_UO[#All],4,FALSE)*G360),"")</f>
        <v/>
      </c>
      <c r="AF360" s="89" t="str">
        <f t="shared" si="96"/>
        <v/>
      </c>
      <c r="AG360" s="6"/>
      <c r="AH360" s="81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  <c r="AY360" s="120"/>
      <c r="AZ360" s="120"/>
      <c r="BA360" s="120"/>
      <c r="BB360" s="120"/>
      <c r="BC360" s="120"/>
      <c r="BD360" s="120"/>
      <c r="BE360" s="120"/>
      <c r="BF360" s="120"/>
      <c r="BG360" s="120"/>
      <c r="BH360" s="120"/>
      <c r="BI360" s="120"/>
      <c r="BJ360" s="120"/>
      <c r="BK360" s="120"/>
      <c r="BL360" s="120"/>
      <c r="BM360" s="120"/>
      <c r="BN360" s="120"/>
      <c r="BO360" s="120"/>
      <c r="BP360" s="120"/>
      <c r="BQ360" s="120"/>
      <c r="BR360" s="120"/>
      <c r="BS360" s="120"/>
      <c r="BT360" s="120"/>
      <c r="BU360" s="120"/>
      <c r="BV360" s="120"/>
      <c r="BW360" s="120"/>
      <c r="BX360" s="120"/>
      <c r="BY360" s="120"/>
      <c r="BZ360" s="120"/>
      <c r="CA360" s="120"/>
      <c r="CB360" s="120"/>
      <c r="CC360" s="120"/>
      <c r="CD360" s="120"/>
      <c r="CE360" s="120"/>
      <c r="CF360" s="120"/>
      <c r="CG360" s="120"/>
      <c r="CH360" s="120"/>
      <c r="CJ360" s="46"/>
      <c r="CK360" s="46"/>
      <c r="CL360" s="46"/>
      <c r="CN360" s="46">
        <f t="shared" ca="1" si="103"/>
        <v>0</v>
      </c>
      <c r="CO360" s="46">
        <f t="shared" si="97"/>
        <v>0</v>
      </c>
      <c r="CP360" s="46"/>
      <c r="CQ360" s="46">
        <f t="shared" si="98"/>
        <v>0</v>
      </c>
      <c r="CR360" s="46"/>
      <c r="CS360" s="46">
        <f>IF(C360&lt;&gt;"",IF(VLOOKUP(C360,T_UO[#All],3,FALSE)="PTS",IF(ISBLANK(G360),1,0),IF(ISBLANK(G360),0,1)),0)</f>
        <v>0</v>
      </c>
      <c r="CT360" s="46">
        <f t="shared" si="104"/>
        <v>0</v>
      </c>
      <c r="CU360" s="46"/>
      <c r="CV360" s="46"/>
      <c r="CW360" s="46"/>
      <c r="CX360" s="46"/>
      <c r="CY360" s="46"/>
      <c r="CZ360" s="46"/>
      <c r="DA360" s="46"/>
      <c r="DB360" s="46">
        <f t="shared" si="105"/>
        <v>0</v>
      </c>
      <c r="DC360" s="46">
        <f t="shared" ca="1" si="99"/>
        <v>0</v>
      </c>
      <c r="DD360" s="46"/>
      <c r="DE360" s="46">
        <f t="shared" si="106"/>
        <v>0</v>
      </c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>
        <f t="array" ref="DS360">IF(MAX(IF($AI360:$CH360&lt;&gt;0,$AI$7:$CH$7))&gt;$S360,1,0)</f>
        <v>0</v>
      </c>
    </row>
    <row r="361" spans="1:123" x14ac:dyDescent="0.25">
      <c r="A361" s="78">
        <v>354</v>
      </c>
      <c r="B361" s="79" t="str">
        <f t="shared" si="100"/>
        <v>K_LE MUT_2023_354</v>
      </c>
      <c r="C361" s="2"/>
      <c r="D361" s="3"/>
      <c r="E361" s="3"/>
      <c r="F361" s="4"/>
      <c r="G361" s="4"/>
      <c r="H361" s="4"/>
      <c r="I361" s="3"/>
      <c r="J361" s="1"/>
      <c r="K361" s="7"/>
      <c r="L361" s="90"/>
      <c r="M361" s="5"/>
      <c r="N361" s="91"/>
      <c r="O361" s="92"/>
      <c r="P361" s="5"/>
      <c r="Q361" s="5"/>
      <c r="R361" s="8"/>
      <c r="S361" s="5"/>
      <c r="T361" s="93"/>
      <c r="U361" s="80"/>
      <c r="V361" s="82"/>
      <c r="W361" s="83"/>
      <c r="X361" s="84" t="str">
        <f t="shared" si="101"/>
        <v xml:space="preserve"> </v>
      </c>
      <c r="Y361" s="85" t="str">
        <f t="shared" si="94"/>
        <v/>
      </c>
      <c r="AA361" s="86" t="str">
        <f t="shared" ca="1" si="95"/>
        <v/>
      </c>
      <c r="AB361" s="121"/>
      <c r="AC361" s="87" t="str">
        <f t="shared" si="107"/>
        <v/>
      </c>
      <c r="AD361" s="88" t="str">
        <f t="shared" si="102"/>
        <v/>
      </c>
      <c r="AE361" s="89" t="str">
        <f>IF(C361&lt;&gt;"",IF(VLOOKUP(C361,T_UO[#All],3,FALSE)="J",AF361+AG361,VLOOKUP(C361,T_UO[#All],4,FALSE)*G361),"")</f>
        <v/>
      </c>
      <c r="AF361" s="89" t="str">
        <f t="shared" si="96"/>
        <v/>
      </c>
      <c r="AG361" s="6"/>
      <c r="AH361" s="81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  <c r="AY361" s="120"/>
      <c r="AZ361" s="120"/>
      <c r="BA361" s="120"/>
      <c r="BB361" s="120"/>
      <c r="BC361" s="120"/>
      <c r="BD361" s="120"/>
      <c r="BE361" s="120"/>
      <c r="BF361" s="120"/>
      <c r="BG361" s="120"/>
      <c r="BH361" s="120"/>
      <c r="BI361" s="120"/>
      <c r="BJ361" s="120"/>
      <c r="BK361" s="120"/>
      <c r="BL361" s="120"/>
      <c r="BM361" s="120"/>
      <c r="BN361" s="120"/>
      <c r="BO361" s="120"/>
      <c r="BP361" s="120"/>
      <c r="BQ361" s="120"/>
      <c r="BR361" s="120"/>
      <c r="BS361" s="120"/>
      <c r="BT361" s="120"/>
      <c r="BU361" s="120"/>
      <c r="BV361" s="120"/>
      <c r="BW361" s="120"/>
      <c r="BX361" s="120"/>
      <c r="BY361" s="120"/>
      <c r="BZ361" s="120"/>
      <c r="CA361" s="120"/>
      <c r="CB361" s="120"/>
      <c r="CC361" s="120"/>
      <c r="CD361" s="120"/>
      <c r="CE361" s="120"/>
      <c r="CF361" s="120"/>
      <c r="CG361" s="120"/>
      <c r="CH361" s="120"/>
      <c r="CJ361" s="46"/>
      <c r="CK361" s="46"/>
      <c r="CL361" s="46"/>
      <c r="CN361" s="46">
        <f t="shared" ca="1" si="103"/>
        <v>0</v>
      </c>
      <c r="CO361" s="46">
        <f t="shared" si="97"/>
        <v>0</v>
      </c>
      <c r="CP361" s="46"/>
      <c r="CQ361" s="46">
        <f t="shared" si="98"/>
        <v>0</v>
      </c>
      <c r="CR361" s="46"/>
      <c r="CS361" s="46">
        <f>IF(C361&lt;&gt;"",IF(VLOOKUP(C361,T_UO[#All],3,FALSE)="PTS",IF(ISBLANK(G361),1,0),IF(ISBLANK(G361),0,1)),0)</f>
        <v>0</v>
      </c>
      <c r="CT361" s="46">
        <f t="shared" si="104"/>
        <v>0</v>
      </c>
      <c r="CU361" s="46"/>
      <c r="CV361" s="46"/>
      <c r="CW361" s="46"/>
      <c r="CX361" s="46"/>
      <c r="CY361" s="46"/>
      <c r="CZ361" s="46"/>
      <c r="DA361" s="46"/>
      <c r="DB361" s="46">
        <f t="shared" si="105"/>
        <v>0</v>
      </c>
      <c r="DC361" s="46">
        <f t="shared" ca="1" si="99"/>
        <v>0</v>
      </c>
      <c r="DD361" s="46"/>
      <c r="DE361" s="46">
        <f t="shared" si="106"/>
        <v>0</v>
      </c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>
        <f t="array" ref="DS361">IF(MAX(IF($AI361:$CH361&lt;&gt;0,$AI$7:$CH$7))&gt;$S361,1,0)</f>
        <v>0</v>
      </c>
    </row>
    <row r="362" spans="1:123" x14ac:dyDescent="0.25">
      <c r="A362" s="78">
        <v>355</v>
      </c>
      <c r="B362" s="79" t="str">
        <f t="shared" si="100"/>
        <v>K_LE MUT_2023_355</v>
      </c>
      <c r="C362" s="2"/>
      <c r="D362" s="3"/>
      <c r="E362" s="3"/>
      <c r="F362" s="4"/>
      <c r="G362" s="4"/>
      <c r="H362" s="4"/>
      <c r="I362" s="3"/>
      <c r="J362" s="1"/>
      <c r="K362" s="7"/>
      <c r="L362" s="90"/>
      <c r="M362" s="5"/>
      <c r="N362" s="91"/>
      <c r="O362" s="92"/>
      <c r="P362" s="5"/>
      <c r="Q362" s="5"/>
      <c r="R362" s="8"/>
      <c r="S362" s="5"/>
      <c r="T362" s="93"/>
      <c r="U362" s="80"/>
      <c r="V362" s="82"/>
      <c r="W362" s="83"/>
      <c r="X362" s="84" t="str">
        <f t="shared" si="101"/>
        <v xml:space="preserve"> </v>
      </c>
      <c r="Y362" s="85" t="str">
        <f t="shared" si="94"/>
        <v/>
      </c>
      <c r="AA362" s="86" t="str">
        <f t="shared" ca="1" si="95"/>
        <v/>
      </c>
      <c r="AB362" s="121"/>
      <c r="AC362" s="87" t="str">
        <f t="shared" si="107"/>
        <v/>
      </c>
      <c r="AD362" s="88" t="str">
        <f t="shared" si="102"/>
        <v/>
      </c>
      <c r="AE362" s="89" t="str">
        <f>IF(C362&lt;&gt;"",IF(VLOOKUP(C362,T_UO[#All],3,FALSE)="J",AF362+AG362,VLOOKUP(C362,T_UO[#All],4,FALSE)*G362),"")</f>
        <v/>
      </c>
      <c r="AF362" s="89" t="str">
        <f t="shared" si="96"/>
        <v/>
      </c>
      <c r="AG362" s="6"/>
      <c r="AH362" s="81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  <c r="AY362" s="120"/>
      <c r="AZ362" s="120"/>
      <c r="BA362" s="120"/>
      <c r="BB362" s="120"/>
      <c r="BC362" s="120"/>
      <c r="BD362" s="120"/>
      <c r="BE362" s="120"/>
      <c r="BF362" s="120"/>
      <c r="BG362" s="120"/>
      <c r="BH362" s="120"/>
      <c r="BI362" s="120"/>
      <c r="BJ362" s="120"/>
      <c r="BK362" s="120"/>
      <c r="BL362" s="120"/>
      <c r="BM362" s="120"/>
      <c r="BN362" s="120"/>
      <c r="BO362" s="120"/>
      <c r="BP362" s="120"/>
      <c r="BQ362" s="120"/>
      <c r="BR362" s="120"/>
      <c r="BS362" s="120"/>
      <c r="BT362" s="120"/>
      <c r="BU362" s="120"/>
      <c r="BV362" s="120"/>
      <c r="BW362" s="120"/>
      <c r="BX362" s="120"/>
      <c r="BY362" s="120"/>
      <c r="BZ362" s="120"/>
      <c r="CA362" s="120"/>
      <c r="CB362" s="120"/>
      <c r="CC362" s="120"/>
      <c r="CD362" s="120"/>
      <c r="CE362" s="120"/>
      <c r="CF362" s="120"/>
      <c r="CG362" s="120"/>
      <c r="CH362" s="120"/>
      <c r="CJ362" s="46"/>
      <c r="CK362" s="46"/>
      <c r="CL362" s="46"/>
      <c r="CN362" s="46">
        <f t="shared" ca="1" si="103"/>
        <v>0</v>
      </c>
      <c r="CO362" s="46">
        <f t="shared" si="97"/>
        <v>0</v>
      </c>
      <c r="CP362" s="46"/>
      <c r="CQ362" s="46">
        <f t="shared" si="98"/>
        <v>0</v>
      </c>
      <c r="CR362" s="46"/>
      <c r="CS362" s="46">
        <f>IF(C362&lt;&gt;"",IF(VLOOKUP(C362,T_UO[#All],3,FALSE)="PTS",IF(ISBLANK(G362),1,0),IF(ISBLANK(G362),0,1)),0)</f>
        <v>0</v>
      </c>
      <c r="CT362" s="46">
        <f t="shared" si="104"/>
        <v>0</v>
      </c>
      <c r="CU362" s="46"/>
      <c r="CV362" s="46"/>
      <c r="CW362" s="46"/>
      <c r="CX362" s="46"/>
      <c r="CY362" s="46"/>
      <c r="CZ362" s="46"/>
      <c r="DA362" s="46"/>
      <c r="DB362" s="46">
        <f t="shared" si="105"/>
        <v>0</v>
      </c>
      <c r="DC362" s="46">
        <f t="shared" ca="1" si="99"/>
        <v>0</v>
      </c>
      <c r="DD362" s="46"/>
      <c r="DE362" s="46">
        <f t="shared" si="106"/>
        <v>0</v>
      </c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>
        <f t="array" ref="DS362">IF(MAX(IF($AI362:$CH362&lt;&gt;0,$AI$7:$CH$7))&gt;$S362,1,0)</f>
        <v>0</v>
      </c>
    </row>
    <row r="363" spans="1:123" x14ac:dyDescent="0.25">
      <c r="A363" s="78">
        <v>356</v>
      </c>
      <c r="B363" s="79" t="str">
        <f t="shared" si="100"/>
        <v>K_LE MUT_2023_356</v>
      </c>
      <c r="C363" s="2"/>
      <c r="D363" s="3"/>
      <c r="E363" s="3"/>
      <c r="F363" s="4"/>
      <c r="G363" s="4"/>
      <c r="H363" s="4"/>
      <c r="I363" s="3"/>
      <c r="J363" s="1"/>
      <c r="K363" s="7"/>
      <c r="L363" s="90"/>
      <c r="M363" s="5"/>
      <c r="N363" s="91"/>
      <c r="O363" s="92"/>
      <c r="P363" s="5"/>
      <c r="Q363" s="5"/>
      <c r="R363" s="8"/>
      <c r="S363" s="5"/>
      <c r="T363" s="93"/>
      <c r="U363" s="80"/>
      <c r="V363" s="82"/>
      <c r="W363" s="83"/>
      <c r="X363" s="84" t="str">
        <f t="shared" si="101"/>
        <v xml:space="preserve"> </v>
      </c>
      <c r="Y363" s="85" t="str">
        <f t="shared" si="94"/>
        <v/>
      </c>
      <c r="AA363" s="86" t="str">
        <f t="shared" ca="1" si="95"/>
        <v/>
      </c>
      <c r="AB363" s="121"/>
      <c r="AC363" s="87" t="str">
        <f t="shared" si="107"/>
        <v/>
      </c>
      <c r="AD363" s="88" t="str">
        <f t="shared" si="102"/>
        <v/>
      </c>
      <c r="AE363" s="89" t="str">
        <f>IF(C363&lt;&gt;"",IF(VLOOKUP(C363,T_UO[#All],3,FALSE)="J",AF363+AG363,VLOOKUP(C363,T_UO[#All],4,FALSE)*G363),"")</f>
        <v/>
      </c>
      <c r="AF363" s="89" t="str">
        <f t="shared" si="96"/>
        <v/>
      </c>
      <c r="AG363" s="6"/>
      <c r="AH363" s="81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  <c r="AY363" s="120"/>
      <c r="AZ363" s="120"/>
      <c r="BA363" s="120"/>
      <c r="BB363" s="120"/>
      <c r="BC363" s="120"/>
      <c r="BD363" s="120"/>
      <c r="BE363" s="120"/>
      <c r="BF363" s="120"/>
      <c r="BG363" s="120"/>
      <c r="BH363" s="120"/>
      <c r="BI363" s="120"/>
      <c r="BJ363" s="120"/>
      <c r="BK363" s="120"/>
      <c r="BL363" s="120"/>
      <c r="BM363" s="120"/>
      <c r="BN363" s="120"/>
      <c r="BO363" s="120"/>
      <c r="BP363" s="120"/>
      <c r="BQ363" s="120"/>
      <c r="BR363" s="120"/>
      <c r="BS363" s="120"/>
      <c r="BT363" s="120"/>
      <c r="BU363" s="120"/>
      <c r="BV363" s="120"/>
      <c r="BW363" s="120"/>
      <c r="BX363" s="120"/>
      <c r="BY363" s="120"/>
      <c r="BZ363" s="120"/>
      <c r="CA363" s="120"/>
      <c r="CB363" s="120"/>
      <c r="CC363" s="120"/>
      <c r="CD363" s="120"/>
      <c r="CE363" s="120"/>
      <c r="CF363" s="120"/>
      <c r="CG363" s="120"/>
      <c r="CH363" s="120"/>
      <c r="CJ363" s="46"/>
      <c r="CK363" s="46"/>
      <c r="CL363" s="46"/>
      <c r="CN363" s="46">
        <f t="shared" ca="1" si="103"/>
        <v>0</v>
      </c>
      <c r="CO363" s="46">
        <f t="shared" si="97"/>
        <v>0</v>
      </c>
      <c r="CP363" s="46"/>
      <c r="CQ363" s="46">
        <f t="shared" si="98"/>
        <v>0</v>
      </c>
      <c r="CR363" s="46"/>
      <c r="CS363" s="46">
        <f>IF(C363&lt;&gt;"",IF(VLOOKUP(C363,T_UO[#All],3,FALSE)="PTS",IF(ISBLANK(G363),1,0),IF(ISBLANK(G363),0,1)),0)</f>
        <v>0</v>
      </c>
      <c r="CT363" s="46">
        <f t="shared" si="104"/>
        <v>0</v>
      </c>
      <c r="CU363" s="46"/>
      <c r="CV363" s="46"/>
      <c r="CW363" s="46"/>
      <c r="CX363" s="46"/>
      <c r="CY363" s="46"/>
      <c r="CZ363" s="46"/>
      <c r="DA363" s="46"/>
      <c r="DB363" s="46">
        <f t="shared" si="105"/>
        <v>0</v>
      </c>
      <c r="DC363" s="46">
        <f t="shared" ca="1" si="99"/>
        <v>0</v>
      </c>
      <c r="DD363" s="46"/>
      <c r="DE363" s="46">
        <f t="shared" si="106"/>
        <v>0</v>
      </c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>
        <f t="array" ref="DS363">IF(MAX(IF($AI363:$CH363&lt;&gt;0,$AI$7:$CH$7))&gt;$S363,1,0)</f>
        <v>0</v>
      </c>
    </row>
    <row r="364" spans="1:123" x14ac:dyDescent="0.25">
      <c r="A364" s="78">
        <v>357</v>
      </c>
      <c r="B364" s="79" t="str">
        <f t="shared" si="100"/>
        <v>K_LE MUT_2023_357</v>
      </c>
      <c r="C364" s="2"/>
      <c r="D364" s="3"/>
      <c r="E364" s="3"/>
      <c r="F364" s="4"/>
      <c r="G364" s="4"/>
      <c r="H364" s="4"/>
      <c r="I364" s="3"/>
      <c r="J364" s="1"/>
      <c r="K364" s="7"/>
      <c r="L364" s="90"/>
      <c r="M364" s="5"/>
      <c r="N364" s="91"/>
      <c r="O364" s="92"/>
      <c r="P364" s="5"/>
      <c r="Q364" s="5"/>
      <c r="R364" s="8"/>
      <c r="S364" s="5"/>
      <c r="T364" s="93"/>
      <c r="U364" s="80"/>
      <c r="V364" s="82"/>
      <c r="W364" s="83"/>
      <c r="X364" s="84" t="str">
        <f t="shared" si="101"/>
        <v xml:space="preserve"> </v>
      </c>
      <c r="Y364" s="85" t="str">
        <f t="shared" si="94"/>
        <v/>
      </c>
      <c r="AA364" s="86" t="str">
        <f t="shared" ca="1" si="95"/>
        <v/>
      </c>
      <c r="AB364" s="121"/>
      <c r="AC364" s="87" t="str">
        <f t="shared" si="107"/>
        <v/>
      </c>
      <c r="AD364" s="88" t="str">
        <f t="shared" si="102"/>
        <v/>
      </c>
      <c r="AE364" s="89" t="str">
        <f>IF(C364&lt;&gt;"",IF(VLOOKUP(C364,T_UO[#All],3,FALSE)="J",AF364+AG364,VLOOKUP(C364,T_UO[#All],4,FALSE)*G364),"")</f>
        <v/>
      </c>
      <c r="AF364" s="89" t="str">
        <f t="shared" si="96"/>
        <v/>
      </c>
      <c r="AG364" s="6"/>
      <c r="AH364" s="81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  <c r="AY364" s="120"/>
      <c r="AZ364" s="120"/>
      <c r="BA364" s="120"/>
      <c r="BB364" s="120"/>
      <c r="BC364" s="120"/>
      <c r="BD364" s="120"/>
      <c r="BE364" s="120"/>
      <c r="BF364" s="120"/>
      <c r="BG364" s="120"/>
      <c r="BH364" s="120"/>
      <c r="BI364" s="120"/>
      <c r="BJ364" s="120"/>
      <c r="BK364" s="120"/>
      <c r="BL364" s="120"/>
      <c r="BM364" s="120"/>
      <c r="BN364" s="120"/>
      <c r="BO364" s="120"/>
      <c r="BP364" s="120"/>
      <c r="BQ364" s="120"/>
      <c r="BR364" s="120"/>
      <c r="BS364" s="120"/>
      <c r="BT364" s="120"/>
      <c r="BU364" s="120"/>
      <c r="BV364" s="120"/>
      <c r="BW364" s="120"/>
      <c r="BX364" s="120"/>
      <c r="BY364" s="120"/>
      <c r="BZ364" s="120"/>
      <c r="CA364" s="120"/>
      <c r="CB364" s="120"/>
      <c r="CC364" s="120"/>
      <c r="CD364" s="120"/>
      <c r="CE364" s="120"/>
      <c r="CF364" s="120"/>
      <c r="CG364" s="120"/>
      <c r="CH364" s="120"/>
      <c r="CJ364" s="46"/>
      <c r="CK364" s="46"/>
      <c r="CL364" s="46"/>
      <c r="CN364" s="46">
        <f t="shared" ca="1" si="103"/>
        <v>0</v>
      </c>
      <c r="CO364" s="46">
        <f t="shared" si="97"/>
        <v>0</v>
      </c>
      <c r="CP364" s="46"/>
      <c r="CQ364" s="46">
        <f t="shared" si="98"/>
        <v>0</v>
      </c>
      <c r="CR364" s="46"/>
      <c r="CS364" s="46">
        <f>IF(C364&lt;&gt;"",IF(VLOOKUP(C364,T_UO[#All],3,FALSE)="PTS",IF(ISBLANK(G364),1,0),IF(ISBLANK(G364),0,1)),0)</f>
        <v>0</v>
      </c>
      <c r="CT364" s="46">
        <f t="shared" si="104"/>
        <v>0</v>
      </c>
      <c r="CU364" s="46"/>
      <c r="CV364" s="46"/>
      <c r="CW364" s="46"/>
      <c r="CX364" s="46"/>
      <c r="CY364" s="46"/>
      <c r="CZ364" s="46"/>
      <c r="DA364" s="46"/>
      <c r="DB364" s="46">
        <f t="shared" si="105"/>
        <v>0</v>
      </c>
      <c r="DC364" s="46">
        <f t="shared" ca="1" si="99"/>
        <v>0</v>
      </c>
      <c r="DD364" s="46"/>
      <c r="DE364" s="46">
        <f t="shared" si="106"/>
        <v>0</v>
      </c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>
        <f t="array" ref="DS364">IF(MAX(IF($AI364:$CH364&lt;&gt;0,$AI$7:$CH$7))&gt;$S364,1,0)</f>
        <v>0</v>
      </c>
    </row>
    <row r="365" spans="1:123" x14ac:dyDescent="0.25">
      <c r="A365" s="78">
        <v>358</v>
      </c>
      <c r="B365" s="79" t="str">
        <f t="shared" si="100"/>
        <v>K_LE MUT_2023_358</v>
      </c>
      <c r="C365" s="2"/>
      <c r="D365" s="3"/>
      <c r="E365" s="3"/>
      <c r="F365" s="4"/>
      <c r="G365" s="4"/>
      <c r="H365" s="4"/>
      <c r="I365" s="3"/>
      <c r="J365" s="1"/>
      <c r="K365" s="7"/>
      <c r="L365" s="90"/>
      <c r="M365" s="5"/>
      <c r="N365" s="91"/>
      <c r="O365" s="92"/>
      <c r="P365" s="5"/>
      <c r="Q365" s="5"/>
      <c r="R365" s="8"/>
      <c r="S365" s="5"/>
      <c r="T365" s="93"/>
      <c r="U365" s="80"/>
      <c r="V365" s="82"/>
      <c r="W365" s="83"/>
      <c r="X365" s="84" t="str">
        <f t="shared" si="101"/>
        <v xml:space="preserve"> </v>
      </c>
      <c r="Y365" s="85" t="str">
        <f t="shared" si="94"/>
        <v/>
      </c>
      <c r="AA365" s="86" t="str">
        <f t="shared" ca="1" si="95"/>
        <v/>
      </c>
      <c r="AB365" s="121"/>
      <c r="AC365" s="87" t="str">
        <f t="shared" si="107"/>
        <v/>
      </c>
      <c r="AD365" s="88" t="str">
        <f t="shared" si="102"/>
        <v/>
      </c>
      <c r="AE365" s="89" t="str">
        <f>IF(C365&lt;&gt;"",IF(VLOOKUP(C365,T_UO[#All],3,FALSE)="J",AF365+AG365,VLOOKUP(C365,T_UO[#All],4,FALSE)*G365),"")</f>
        <v/>
      </c>
      <c r="AF365" s="89" t="str">
        <f t="shared" si="96"/>
        <v/>
      </c>
      <c r="AG365" s="6"/>
      <c r="AH365" s="81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  <c r="AY365" s="120"/>
      <c r="AZ365" s="120"/>
      <c r="BA365" s="120"/>
      <c r="BB365" s="120"/>
      <c r="BC365" s="120"/>
      <c r="BD365" s="120"/>
      <c r="BE365" s="120"/>
      <c r="BF365" s="120"/>
      <c r="BG365" s="120"/>
      <c r="BH365" s="120"/>
      <c r="BI365" s="120"/>
      <c r="BJ365" s="120"/>
      <c r="BK365" s="120"/>
      <c r="BL365" s="120"/>
      <c r="BM365" s="120"/>
      <c r="BN365" s="120"/>
      <c r="BO365" s="120"/>
      <c r="BP365" s="120"/>
      <c r="BQ365" s="120"/>
      <c r="BR365" s="120"/>
      <c r="BS365" s="120"/>
      <c r="BT365" s="120"/>
      <c r="BU365" s="120"/>
      <c r="BV365" s="120"/>
      <c r="BW365" s="120"/>
      <c r="BX365" s="120"/>
      <c r="BY365" s="120"/>
      <c r="BZ365" s="120"/>
      <c r="CA365" s="120"/>
      <c r="CB365" s="120"/>
      <c r="CC365" s="120"/>
      <c r="CD365" s="120"/>
      <c r="CE365" s="120"/>
      <c r="CF365" s="120"/>
      <c r="CG365" s="120"/>
      <c r="CH365" s="120"/>
      <c r="CJ365" s="46"/>
      <c r="CK365" s="46"/>
      <c r="CL365" s="46"/>
      <c r="CN365" s="46">
        <f t="shared" ca="1" si="103"/>
        <v>0</v>
      </c>
      <c r="CO365" s="46">
        <f t="shared" si="97"/>
        <v>0</v>
      </c>
      <c r="CP365" s="46"/>
      <c r="CQ365" s="46">
        <f t="shared" si="98"/>
        <v>0</v>
      </c>
      <c r="CR365" s="46"/>
      <c r="CS365" s="46">
        <f>IF(C365&lt;&gt;"",IF(VLOOKUP(C365,T_UO[#All],3,FALSE)="PTS",IF(ISBLANK(G365),1,0),IF(ISBLANK(G365),0,1)),0)</f>
        <v>0</v>
      </c>
      <c r="CT365" s="46">
        <f t="shared" si="104"/>
        <v>0</v>
      </c>
      <c r="CU365" s="46"/>
      <c r="CV365" s="46"/>
      <c r="CW365" s="46"/>
      <c r="CX365" s="46"/>
      <c r="CY365" s="46"/>
      <c r="CZ365" s="46"/>
      <c r="DA365" s="46"/>
      <c r="DB365" s="46">
        <f t="shared" si="105"/>
        <v>0</v>
      </c>
      <c r="DC365" s="46">
        <f t="shared" ca="1" si="99"/>
        <v>0</v>
      </c>
      <c r="DD365" s="46"/>
      <c r="DE365" s="46">
        <f t="shared" si="106"/>
        <v>0</v>
      </c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>
        <f t="array" ref="DS365">IF(MAX(IF($AI365:$CH365&lt;&gt;0,$AI$7:$CH$7))&gt;$S365,1,0)</f>
        <v>0</v>
      </c>
    </row>
    <row r="366" spans="1:123" x14ac:dyDescent="0.25">
      <c r="A366" s="78">
        <v>359</v>
      </c>
      <c r="B366" s="79" t="str">
        <f t="shared" si="100"/>
        <v>K_LE MUT_2023_359</v>
      </c>
      <c r="C366" s="2"/>
      <c r="D366" s="3"/>
      <c r="E366" s="3"/>
      <c r="F366" s="4"/>
      <c r="G366" s="4"/>
      <c r="H366" s="4"/>
      <c r="I366" s="3"/>
      <c r="J366" s="1"/>
      <c r="K366" s="7"/>
      <c r="L366" s="90"/>
      <c r="M366" s="5"/>
      <c r="N366" s="91"/>
      <c r="O366" s="92"/>
      <c r="P366" s="5"/>
      <c r="Q366" s="5"/>
      <c r="R366" s="8"/>
      <c r="S366" s="5"/>
      <c r="T366" s="93"/>
      <c r="U366" s="80"/>
      <c r="V366" s="82"/>
      <c r="W366" s="83"/>
      <c r="X366" s="84" t="str">
        <f t="shared" si="101"/>
        <v xml:space="preserve"> </v>
      </c>
      <c r="Y366" s="85" t="str">
        <f t="shared" si="94"/>
        <v/>
      </c>
      <c r="AA366" s="86" t="str">
        <f t="shared" ca="1" si="95"/>
        <v/>
      </c>
      <c r="AB366" s="121"/>
      <c r="AC366" s="87" t="str">
        <f t="shared" si="107"/>
        <v/>
      </c>
      <c r="AD366" s="88" t="str">
        <f t="shared" si="102"/>
        <v/>
      </c>
      <c r="AE366" s="89" t="str">
        <f>IF(C366&lt;&gt;"",IF(VLOOKUP(C366,T_UO[#All],3,FALSE)="J",AF366+AG366,VLOOKUP(C366,T_UO[#All],4,FALSE)*G366),"")</f>
        <v/>
      </c>
      <c r="AF366" s="89" t="str">
        <f t="shared" si="96"/>
        <v/>
      </c>
      <c r="AG366" s="6"/>
      <c r="AH366" s="81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  <c r="AY366" s="120"/>
      <c r="AZ366" s="120"/>
      <c r="BA366" s="120"/>
      <c r="BB366" s="120"/>
      <c r="BC366" s="120"/>
      <c r="BD366" s="120"/>
      <c r="BE366" s="120"/>
      <c r="BF366" s="120"/>
      <c r="BG366" s="120"/>
      <c r="BH366" s="120"/>
      <c r="BI366" s="120"/>
      <c r="BJ366" s="120"/>
      <c r="BK366" s="120"/>
      <c r="BL366" s="120"/>
      <c r="BM366" s="120"/>
      <c r="BN366" s="120"/>
      <c r="BO366" s="120"/>
      <c r="BP366" s="120"/>
      <c r="BQ366" s="120"/>
      <c r="BR366" s="120"/>
      <c r="BS366" s="120"/>
      <c r="BT366" s="120"/>
      <c r="BU366" s="120"/>
      <c r="BV366" s="120"/>
      <c r="BW366" s="120"/>
      <c r="BX366" s="120"/>
      <c r="BY366" s="120"/>
      <c r="BZ366" s="120"/>
      <c r="CA366" s="120"/>
      <c r="CB366" s="120"/>
      <c r="CC366" s="120"/>
      <c r="CD366" s="120"/>
      <c r="CE366" s="120"/>
      <c r="CF366" s="120"/>
      <c r="CG366" s="120"/>
      <c r="CH366" s="120"/>
      <c r="CJ366" s="46"/>
      <c r="CK366" s="46"/>
      <c r="CL366" s="46"/>
      <c r="CN366" s="46">
        <f t="shared" ca="1" si="103"/>
        <v>0</v>
      </c>
      <c r="CO366" s="46">
        <f t="shared" si="97"/>
        <v>0</v>
      </c>
      <c r="CP366" s="46"/>
      <c r="CQ366" s="46">
        <f t="shared" si="98"/>
        <v>0</v>
      </c>
      <c r="CR366" s="46"/>
      <c r="CS366" s="46">
        <f>IF(C366&lt;&gt;"",IF(VLOOKUP(C366,T_UO[#All],3,FALSE)="PTS",IF(ISBLANK(G366),1,0),IF(ISBLANK(G366),0,1)),0)</f>
        <v>0</v>
      </c>
      <c r="CT366" s="46">
        <f t="shared" si="104"/>
        <v>0</v>
      </c>
      <c r="CU366" s="46"/>
      <c r="CV366" s="46"/>
      <c r="CW366" s="46"/>
      <c r="CX366" s="46"/>
      <c r="CY366" s="46"/>
      <c r="CZ366" s="46"/>
      <c r="DA366" s="46"/>
      <c r="DB366" s="46">
        <f t="shared" si="105"/>
        <v>0</v>
      </c>
      <c r="DC366" s="46">
        <f t="shared" ca="1" si="99"/>
        <v>0</v>
      </c>
      <c r="DD366" s="46"/>
      <c r="DE366" s="46">
        <f t="shared" si="106"/>
        <v>0</v>
      </c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>
        <f t="array" ref="DS366">IF(MAX(IF($AI366:$CH366&lt;&gt;0,$AI$7:$CH$7))&gt;$S366,1,0)</f>
        <v>0</v>
      </c>
    </row>
    <row r="367" spans="1:123" x14ac:dyDescent="0.25">
      <c r="A367" s="78">
        <v>360</v>
      </c>
      <c r="B367" s="79" t="str">
        <f t="shared" si="100"/>
        <v>K_LE MUT_2023_360</v>
      </c>
      <c r="C367" s="2"/>
      <c r="D367" s="3"/>
      <c r="E367" s="3"/>
      <c r="F367" s="4"/>
      <c r="G367" s="4"/>
      <c r="H367" s="4"/>
      <c r="I367" s="3"/>
      <c r="J367" s="1"/>
      <c r="K367" s="7"/>
      <c r="L367" s="90"/>
      <c r="M367" s="5"/>
      <c r="N367" s="91"/>
      <c r="O367" s="92"/>
      <c r="P367" s="5"/>
      <c r="Q367" s="5"/>
      <c r="R367" s="8"/>
      <c r="S367" s="5"/>
      <c r="T367" s="93"/>
      <c r="U367" s="80"/>
      <c r="V367" s="82"/>
      <c r="W367" s="83"/>
      <c r="X367" s="84" t="str">
        <f t="shared" si="101"/>
        <v xml:space="preserve"> </v>
      </c>
      <c r="Y367" s="85" t="str">
        <f t="shared" si="94"/>
        <v/>
      </c>
      <c r="AA367" s="86" t="str">
        <f t="shared" ca="1" si="95"/>
        <v/>
      </c>
      <c r="AB367" s="121"/>
      <c r="AC367" s="87" t="str">
        <f t="shared" si="107"/>
        <v/>
      </c>
      <c r="AD367" s="88" t="str">
        <f t="shared" si="102"/>
        <v/>
      </c>
      <c r="AE367" s="89" t="str">
        <f>IF(C367&lt;&gt;"",IF(VLOOKUP(C367,T_UO[#All],3,FALSE)="J",AF367+AG367,VLOOKUP(C367,T_UO[#All],4,FALSE)*G367),"")</f>
        <v/>
      </c>
      <c r="AF367" s="89" t="str">
        <f t="shared" si="96"/>
        <v/>
      </c>
      <c r="AG367" s="6"/>
      <c r="AH367" s="81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  <c r="AY367" s="120"/>
      <c r="AZ367" s="120"/>
      <c r="BA367" s="120"/>
      <c r="BB367" s="120"/>
      <c r="BC367" s="120"/>
      <c r="BD367" s="120"/>
      <c r="BE367" s="120"/>
      <c r="BF367" s="120"/>
      <c r="BG367" s="120"/>
      <c r="BH367" s="120"/>
      <c r="BI367" s="120"/>
      <c r="BJ367" s="120"/>
      <c r="BK367" s="120"/>
      <c r="BL367" s="120"/>
      <c r="BM367" s="120"/>
      <c r="BN367" s="120"/>
      <c r="BO367" s="120"/>
      <c r="BP367" s="120"/>
      <c r="BQ367" s="120"/>
      <c r="BR367" s="120"/>
      <c r="BS367" s="120"/>
      <c r="BT367" s="120"/>
      <c r="BU367" s="120"/>
      <c r="BV367" s="120"/>
      <c r="BW367" s="120"/>
      <c r="BX367" s="120"/>
      <c r="BY367" s="120"/>
      <c r="BZ367" s="120"/>
      <c r="CA367" s="120"/>
      <c r="CB367" s="120"/>
      <c r="CC367" s="120"/>
      <c r="CD367" s="120"/>
      <c r="CE367" s="120"/>
      <c r="CF367" s="120"/>
      <c r="CG367" s="120"/>
      <c r="CH367" s="120"/>
      <c r="CJ367" s="46"/>
      <c r="CK367" s="46"/>
      <c r="CL367" s="46"/>
      <c r="CN367" s="46">
        <f t="shared" ca="1" si="103"/>
        <v>0</v>
      </c>
      <c r="CO367" s="46">
        <f t="shared" si="97"/>
        <v>0</v>
      </c>
      <c r="CP367" s="46"/>
      <c r="CQ367" s="46">
        <f t="shared" si="98"/>
        <v>0</v>
      </c>
      <c r="CR367" s="46"/>
      <c r="CS367" s="46">
        <f>IF(C367&lt;&gt;"",IF(VLOOKUP(C367,T_UO[#All],3,FALSE)="PTS",IF(ISBLANK(G367),1,0),IF(ISBLANK(G367),0,1)),0)</f>
        <v>0</v>
      </c>
      <c r="CT367" s="46">
        <f t="shared" si="104"/>
        <v>0</v>
      </c>
      <c r="CU367" s="46"/>
      <c r="CV367" s="46"/>
      <c r="CW367" s="46"/>
      <c r="CX367" s="46"/>
      <c r="CY367" s="46"/>
      <c r="CZ367" s="46"/>
      <c r="DA367" s="46"/>
      <c r="DB367" s="46">
        <f t="shared" si="105"/>
        <v>0</v>
      </c>
      <c r="DC367" s="46">
        <f t="shared" ca="1" si="99"/>
        <v>0</v>
      </c>
      <c r="DD367" s="46"/>
      <c r="DE367" s="46">
        <f t="shared" si="106"/>
        <v>0</v>
      </c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>
        <f t="array" ref="DS367">IF(MAX(IF($AI367:$CH367&lt;&gt;0,$AI$7:$CH$7))&gt;$S367,1,0)</f>
        <v>0</v>
      </c>
    </row>
    <row r="368" spans="1:123" x14ac:dyDescent="0.25">
      <c r="A368" s="78">
        <v>361</v>
      </c>
      <c r="B368" s="79" t="str">
        <f t="shared" si="100"/>
        <v>K_LE MUT_2023_361</v>
      </c>
      <c r="C368" s="2"/>
      <c r="D368" s="3"/>
      <c r="E368" s="3"/>
      <c r="F368" s="4"/>
      <c r="G368" s="4"/>
      <c r="H368" s="4"/>
      <c r="I368" s="3"/>
      <c r="J368" s="1"/>
      <c r="K368" s="7"/>
      <c r="L368" s="90"/>
      <c r="M368" s="5"/>
      <c r="N368" s="91"/>
      <c r="O368" s="92"/>
      <c r="P368" s="5"/>
      <c r="Q368" s="5"/>
      <c r="R368" s="8"/>
      <c r="S368" s="5"/>
      <c r="T368" s="93"/>
      <c r="U368" s="80"/>
      <c r="V368" s="82"/>
      <c r="W368" s="83"/>
      <c r="X368" s="84" t="str">
        <f t="shared" si="101"/>
        <v xml:space="preserve"> </v>
      </c>
      <c r="Y368" s="85" t="str">
        <f t="shared" si="94"/>
        <v/>
      </c>
      <c r="AA368" s="86" t="str">
        <f t="shared" ca="1" si="95"/>
        <v/>
      </c>
      <c r="AB368" s="121"/>
      <c r="AC368" s="87" t="str">
        <f t="shared" si="107"/>
        <v/>
      </c>
      <c r="AD368" s="88" t="str">
        <f t="shared" si="102"/>
        <v/>
      </c>
      <c r="AE368" s="89" t="str">
        <f>IF(C368&lt;&gt;"",IF(VLOOKUP(C368,T_UO[#All],3,FALSE)="J",AF368+AG368,VLOOKUP(C368,T_UO[#All],4,FALSE)*G368),"")</f>
        <v/>
      </c>
      <c r="AF368" s="89" t="str">
        <f t="shared" si="96"/>
        <v/>
      </c>
      <c r="AG368" s="6"/>
      <c r="AH368" s="81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  <c r="AY368" s="120"/>
      <c r="AZ368" s="120"/>
      <c r="BA368" s="120"/>
      <c r="BB368" s="120"/>
      <c r="BC368" s="120"/>
      <c r="BD368" s="120"/>
      <c r="BE368" s="120"/>
      <c r="BF368" s="120"/>
      <c r="BG368" s="120"/>
      <c r="BH368" s="120"/>
      <c r="BI368" s="120"/>
      <c r="BJ368" s="120"/>
      <c r="BK368" s="120"/>
      <c r="BL368" s="120"/>
      <c r="BM368" s="120"/>
      <c r="BN368" s="120"/>
      <c r="BO368" s="120"/>
      <c r="BP368" s="120"/>
      <c r="BQ368" s="120"/>
      <c r="BR368" s="120"/>
      <c r="BS368" s="120"/>
      <c r="BT368" s="120"/>
      <c r="BU368" s="120"/>
      <c r="BV368" s="120"/>
      <c r="BW368" s="120"/>
      <c r="BX368" s="120"/>
      <c r="BY368" s="120"/>
      <c r="BZ368" s="120"/>
      <c r="CA368" s="120"/>
      <c r="CB368" s="120"/>
      <c r="CC368" s="120"/>
      <c r="CD368" s="120"/>
      <c r="CE368" s="120"/>
      <c r="CF368" s="120"/>
      <c r="CG368" s="120"/>
      <c r="CH368" s="120"/>
      <c r="CJ368" s="46"/>
      <c r="CK368" s="46"/>
      <c r="CL368" s="46"/>
      <c r="CN368" s="46">
        <f t="shared" ca="1" si="103"/>
        <v>0</v>
      </c>
      <c r="CO368" s="46">
        <f t="shared" si="97"/>
        <v>0</v>
      </c>
      <c r="CP368" s="46"/>
      <c r="CQ368" s="46">
        <f t="shared" si="98"/>
        <v>0</v>
      </c>
      <c r="CR368" s="46"/>
      <c r="CS368" s="46">
        <f>IF(C368&lt;&gt;"",IF(VLOOKUP(C368,T_UO[#All],3,FALSE)="PTS",IF(ISBLANK(G368),1,0),IF(ISBLANK(G368),0,1)),0)</f>
        <v>0</v>
      </c>
      <c r="CT368" s="46">
        <f t="shared" si="104"/>
        <v>0</v>
      </c>
      <c r="CU368" s="46"/>
      <c r="CV368" s="46"/>
      <c r="CW368" s="46"/>
      <c r="CX368" s="46"/>
      <c r="CY368" s="46"/>
      <c r="CZ368" s="46"/>
      <c r="DA368" s="46"/>
      <c r="DB368" s="46">
        <f t="shared" si="105"/>
        <v>0</v>
      </c>
      <c r="DC368" s="46">
        <f t="shared" ca="1" si="99"/>
        <v>0</v>
      </c>
      <c r="DD368" s="46"/>
      <c r="DE368" s="46">
        <f t="shared" si="106"/>
        <v>0</v>
      </c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>
        <f t="array" ref="DS368">IF(MAX(IF($AI368:$CH368&lt;&gt;0,$AI$7:$CH$7))&gt;$S368,1,0)</f>
        <v>0</v>
      </c>
    </row>
    <row r="369" spans="1:123" x14ac:dyDescent="0.25">
      <c r="A369" s="78">
        <v>362</v>
      </c>
      <c r="B369" s="79" t="str">
        <f t="shared" si="100"/>
        <v>K_LE MUT_2023_362</v>
      </c>
      <c r="C369" s="2"/>
      <c r="D369" s="3"/>
      <c r="E369" s="3"/>
      <c r="F369" s="4"/>
      <c r="G369" s="4"/>
      <c r="H369" s="4"/>
      <c r="I369" s="3"/>
      <c r="J369" s="1"/>
      <c r="K369" s="7"/>
      <c r="L369" s="90"/>
      <c r="M369" s="5"/>
      <c r="N369" s="91"/>
      <c r="O369" s="92"/>
      <c r="P369" s="5"/>
      <c r="Q369" s="5"/>
      <c r="R369" s="8"/>
      <c r="S369" s="5"/>
      <c r="T369" s="93"/>
      <c r="U369" s="80"/>
      <c r="V369" s="82"/>
      <c r="W369" s="83"/>
      <c r="X369" s="84" t="str">
        <f t="shared" si="101"/>
        <v xml:space="preserve"> </v>
      </c>
      <c r="Y369" s="85" t="str">
        <f t="shared" si="94"/>
        <v/>
      </c>
      <c r="AA369" s="86" t="str">
        <f t="shared" ca="1" si="95"/>
        <v/>
      </c>
      <c r="AB369" s="121"/>
      <c r="AC369" s="87" t="str">
        <f t="shared" si="107"/>
        <v/>
      </c>
      <c r="AD369" s="88" t="str">
        <f t="shared" si="102"/>
        <v/>
      </c>
      <c r="AE369" s="89" t="str">
        <f>IF(C369&lt;&gt;"",IF(VLOOKUP(C369,T_UO[#All],3,FALSE)="J",AF369+AG369,VLOOKUP(C369,T_UO[#All],4,FALSE)*G369),"")</f>
        <v/>
      </c>
      <c r="AF369" s="89" t="str">
        <f t="shared" si="96"/>
        <v/>
      </c>
      <c r="AG369" s="6"/>
      <c r="AH369" s="81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  <c r="AY369" s="120"/>
      <c r="AZ369" s="120"/>
      <c r="BA369" s="120"/>
      <c r="BB369" s="120"/>
      <c r="BC369" s="120"/>
      <c r="BD369" s="120"/>
      <c r="BE369" s="120"/>
      <c r="BF369" s="120"/>
      <c r="BG369" s="120"/>
      <c r="BH369" s="120"/>
      <c r="BI369" s="120"/>
      <c r="BJ369" s="120"/>
      <c r="BK369" s="120"/>
      <c r="BL369" s="120"/>
      <c r="BM369" s="120"/>
      <c r="BN369" s="120"/>
      <c r="BO369" s="120"/>
      <c r="BP369" s="120"/>
      <c r="BQ369" s="120"/>
      <c r="BR369" s="120"/>
      <c r="BS369" s="120"/>
      <c r="BT369" s="120"/>
      <c r="BU369" s="120"/>
      <c r="BV369" s="120"/>
      <c r="BW369" s="120"/>
      <c r="BX369" s="120"/>
      <c r="BY369" s="120"/>
      <c r="BZ369" s="120"/>
      <c r="CA369" s="120"/>
      <c r="CB369" s="120"/>
      <c r="CC369" s="120"/>
      <c r="CD369" s="120"/>
      <c r="CE369" s="120"/>
      <c r="CF369" s="120"/>
      <c r="CG369" s="120"/>
      <c r="CH369" s="120"/>
      <c r="CJ369" s="46"/>
      <c r="CK369" s="46"/>
      <c r="CL369" s="46"/>
      <c r="CN369" s="46">
        <f t="shared" ca="1" si="103"/>
        <v>0</v>
      </c>
      <c r="CO369" s="46">
        <f t="shared" si="97"/>
        <v>0</v>
      </c>
      <c r="CP369" s="46"/>
      <c r="CQ369" s="46">
        <f t="shared" si="98"/>
        <v>0</v>
      </c>
      <c r="CR369" s="46"/>
      <c r="CS369" s="46">
        <f>IF(C369&lt;&gt;"",IF(VLOOKUP(C369,T_UO[#All],3,FALSE)="PTS",IF(ISBLANK(G369),1,0),IF(ISBLANK(G369),0,1)),0)</f>
        <v>0</v>
      </c>
      <c r="CT369" s="46">
        <f t="shared" si="104"/>
        <v>0</v>
      </c>
      <c r="CU369" s="46"/>
      <c r="CV369" s="46"/>
      <c r="CW369" s="46"/>
      <c r="CX369" s="46"/>
      <c r="CY369" s="46"/>
      <c r="CZ369" s="46"/>
      <c r="DA369" s="46"/>
      <c r="DB369" s="46">
        <f t="shared" si="105"/>
        <v>0</v>
      </c>
      <c r="DC369" s="46">
        <f t="shared" ca="1" si="99"/>
        <v>0</v>
      </c>
      <c r="DD369" s="46"/>
      <c r="DE369" s="46">
        <f t="shared" si="106"/>
        <v>0</v>
      </c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>
        <f t="array" ref="DS369">IF(MAX(IF($AI369:$CH369&lt;&gt;0,$AI$7:$CH$7))&gt;$S369,1,0)</f>
        <v>0</v>
      </c>
    </row>
    <row r="370" spans="1:123" x14ac:dyDescent="0.25">
      <c r="A370" s="78">
        <v>363</v>
      </c>
      <c r="B370" s="79" t="str">
        <f t="shared" si="100"/>
        <v>K_LE MUT_2023_363</v>
      </c>
      <c r="C370" s="2"/>
      <c r="D370" s="3"/>
      <c r="E370" s="3"/>
      <c r="F370" s="4"/>
      <c r="G370" s="4"/>
      <c r="H370" s="4"/>
      <c r="I370" s="3"/>
      <c r="J370" s="1"/>
      <c r="K370" s="7"/>
      <c r="L370" s="90"/>
      <c r="M370" s="5"/>
      <c r="N370" s="91"/>
      <c r="O370" s="92"/>
      <c r="P370" s="5"/>
      <c r="Q370" s="5"/>
      <c r="R370" s="8"/>
      <c r="S370" s="5"/>
      <c r="T370" s="93"/>
      <c r="U370" s="80"/>
      <c r="V370" s="82"/>
      <c r="W370" s="83"/>
      <c r="X370" s="84" t="str">
        <f t="shared" si="101"/>
        <v xml:space="preserve"> </v>
      </c>
      <c r="Y370" s="85" t="str">
        <f t="shared" si="94"/>
        <v/>
      </c>
      <c r="AA370" s="86" t="str">
        <f t="shared" ca="1" si="95"/>
        <v/>
      </c>
      <c r="AB370" s="121"/>
      <c r="AC370" s="87" t="str">
        <f t="shared" si="107"/>
        <v/>
      </c>
      <c r="AD370" s="88" t="str">
        <f t="shared" si="102"/>
        <v/>
      </c>
      <c r="AE370" s="89" t="str">
        <f>IF(C370&lt;&gt;"",IF(VLOOKUP(C370,T_UO[#All],3,FALSE)="J",AF370+AG370,VLOOKUP(C370,T_UO[#All],4,FALSE)*G370),"")</f>
        <v/>
      </c>
      <c r="AF370" s="89" t="str">
        <f t="shared" si="96"/>
        <v/>
      </c>
      <c r="AG370" s="6"/>
      <c r="AH370" s="81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  <c r="AY370" s="120"/>
      <c r="AZ370" s="120"/>
      <c r="BA370" s="120"/>
      <c r="BB370" s="120"/>
      <c r="BC370" s="120"/>
      <c r="BD370" s="120"/>
      <c r="BE370" s="120"/>
      <c r="BF370" s="120"/>
      <c r="BG370" s="120"/>
      <c r="BH370" s="120"/>
      <c r="BI370" s="120"/>
      <c r="BJ370" s="120"/>
      <c r="BK370" s="120"/>
      <c r="BL370" s="120"/>
      <c r="BM370" s="120"/>
      <c r="BN370" s="120"/>
      <c r="BO370" s="120"/>
      <c r="BP370" s="120"/>
      <c r="BQ370" s="120"/>
      <c r="BR370" s="120"/>
      <c r="BS370" s="120"/>
      <c r="BT370" s="120"/>
      <c r="BU370" s="120"/>
      <c r="BV370" s="120"/>
      <c r="BW370" s="120"/>
      <c r="BX370" s="120"/>
      <c r="BY370" s="120"/>
      <c r="BZ370" s="120"/>
      <c r="CA370" s="120"/>
      <c r="CB370" s="120"/>
      <c r="CC370" s="120"/>
      <c r="CD370" s="120"/>
      <c r="CE370" s="120"/>
      <c r="CF370" s="120"/>
      <c r="CG370" s="120"/>
      <c r="CH370" s="120"/>
      <c r="CJ370" s="46"/>
      <c r="CK370" s="46"/>
      <c r="CL370" s="46"/>
      <c r="CN370" s="46">
        <f t="shared" ca="1" si="103"/>
        <v>0</v>
      </c>
      <c r="CO370" s="46">
        <f t="shared" si="97"/>
        <v>0</v>
      </c>
      <c r="CP370" s="46"/>
      <c r="CQ370" s="46">
        <f t="shared" si="98"/>
        <v>0</v>
      </c>
      <c r="CR370" s="46"/>
      <c r="CS370" s="46">
        <f>IF(C370&lt;&gt;"",IF(VLOOKUP(C370,T_UO[#All],3,FALSE)="PTS",IF(ISBLANK(G370),1,0),IF(ISBLANK(G370),0,1)),0)</f>
        <v>0</v>
      </c>
      <c r="CT370" s="46">
        <f t="shared" si="104"/>
        <v>0</v>
      </c>
      <c r="CU370" s="46"/>
      <c r="CV370" s="46"/>
      <c r="CW370" s="46"/>
      <c r="CX370" s="46"/>
      <c r="CY370" s="46"/>
      <c r="CZ370" s="46"/>
      <c r="DA370" s="46"/>
      <c r="DB370" s="46">
        <f t="shared" si="105"/>
        <v>0</v>
      </c>
      <c r="DC370" s="46">
        <f t="shared" ca="1" si="99"/>
        <v>0</v>
      </c>
      <c r="DD370" s="46"/>
      <c r="DE370" s="46">
        <f t="shared" si="106"/>
        <v>0</v>
      </c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>
        <f t="array" ref="DS370">IF(MAX(IF($AI370:$CH370&lt;&gt;0,$AI$7:$CH$7))&gt;$S370,1,0)</f>
        <v>0</v>
      </c>
    </row>
    <row r="371" spans="1:123" x14ac:dyDescent="0.25">
      <c r="A371" s="78">
        <v>364</v>
      </c>
      <c r="B371" s="79" t="str">
        <f t="shared" si="100"/>
        <v>K_LE MUT_2023_364</v>
      </c>
      <c r="C371" s="2"/>
      <c r="D371" s="3"/>
      <c r="E371" s="3"/>
      <c r="F371" s="4"/>
      <c r="G371" s="4"/>
      <c r="H371" s="4"/>
      <c r="I371" s="3"/>
      <c r="J371" s="1"/>
      <c r="K371" s="7"/>
      <c r="L371" s="90"/>
      <c r="M371" s="5"/>
      <c r="N371" s="91"/>
      <c r="O371" s="92"/>
      <c r="P371" s="5"/>
      <c r="Q371" s="5"/>
      <c r="R371" s="8"/>
      <c r="S371" s="5"/>
      <c r="T371" s="93"/>
      <c r="U371" s="80"/>
      <c r="V371" s="82"/>
      <c r="W371" s="83"/>
      <c r="X371" s="84" t="str">
        <f t="shared" si="101"/>
        <v xml:space="preserve"> </v>
      </c>
      <c r="Y371" s="85" t="str">
        <f t="shared" si="94"/>
        <v/>
      </c>
      <c r="AA371" s="86" t="str">
        <f t="shared" ca="1" si="95"/>
        <v/>
      </c>
      <c r="AB371" s="121"/>
      <c r="AC371" s="87" t="str">
        <f t="shared" si="107"/>
        <v/>
      </c>
      <c r="AD371" s="88" t="str">
        <f t="shared" si="102"/>
        <v/>
      </c>
      <c r="AE371" s="89" t="str">
        <f>IF(C371&lt;&gt;"",IF(VLOOKUP(C371,T_UO[#All],3,FALSE)="J",AF371+AG371,VLOOKUP(C371,T_UO[#All],4,FALSE)*G371),"")</f>
        <v/>
      </c>
      <c r="AF371" s="89" t="str">
        <f t="shared" si="96"/>
        <v/>
      </c>
      <c r="AG371" s="6"/>
      <c r="AH371" s="81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  <c r="AY371" s="120"/>
      <c r="AZ371" s="120"/>
      <c r="BA371" s="120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/>
      <c r="CD371" s="120"/>
      <c r="CE371" s="120"/>
      <c r="CF371" s="120"/>
      <c r="CG371" s="120"/>
      <c r="CH371" s="120"/>
      <c r="CJ371" s="46"/>
      <c r="CK371" s="46"/>
      <c r="CL371" s="46"/>
      <c r="CN371" s="46">
        <f t="shared" ca="1" si="103"/>
        <v>0</v>
      </c>
      <c r="CO371" s="46">
        <f t="shared" si="97"/>
        <v>0</v>
      </c>
      <c r="CP371" s="46"/>
      <c r="CQ371" s="46">
        <f t="shared" si="98"/>
        <v>0</v>
      </c>
      <c r="CR371" s="46"/>
      <c r="CS371" s="46">
        <f>IF(C371&lt;&gt;"",IF(VLOOKUP(C371,T_UO[#All],3,FALSE)="PTS",IF(ISBLANK(G371),1,0),IF(ISBLANK(G371),0,1)),0)</f>
        <v>0</v>
      </c>
      <c r="CT371" s="46">
        <f t="shared" si="104"/>
        <v>0</v>
      </c>
      <c r="CU371" s="46"/>
      <c r="CV371" s="46"/>
      <c r="CW371" s="46"/>
      <c r="CX371" s="46"/>
      <c r="CY371" s="46"/>
      <c r="CZ371" s="46"/>
      <c r="DA371" s="46"/>
      <c r="DB371" s="46">
        <f t="shared" si="105"/>
        <v>0</v>
      </c>
      <c r="DC371" s="46">
        <f t="shared" ca="1" si="99"/>
        <v>0</v>
      </c>
      <c r="DD371" s="46"/>
      <c r="DE371" s="46">
        <f t="shared" si="106"/>
        <v>0</v>
      </c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>
        <f t="array" ref="DS371">IF(MAX(IF($AI371:$CH371&lt;&gt;0,$AI$7:$CH$7))&gt;$S371,1,0)</f>
        <v>0</v>
      </c>
    </row>
    <row r="372" spans="1:123" x14ac:dyDescent="0.25">
      <c r="A372" s="78">
        <v>365</v>
      </c>
      <c r="B372" s="79" t="str">
        <f t="shared" si="100"/>
        <v>K_LE MUT_2023_365</v>
      </c>
      <c r="C372" s="2"/>
      <c r="D372" s="3"/>
      <c r="E372" s="3"/>
      <c r="F372" s="4"/>
      <c r="G372" s="4"/>
      <c r="H372" s="4"/>
      <c r="I372" s="3"/>
      <c r="J372" s="1"/>
      <c r="K372" s="7"/>
      <c r="L372" s="90"/>
      <c r="M372" s="5"/>
      <c r="N372" s="91"/>
      <c r="O372" s="92"/>
      <c r="P372" s="5"/>
      <c r="Q372" s="5"/>
      <c r="R372" s="8"/>
      <c r="S372" s="5"/>
      <c r="T372" s="93"/>
      <c r="U372" s="80"/>
      <c r="V372" s="82"/>
      <c r="W372" s="83"/>
      <c r="X372" s="84" t="str">
        <f t="shared" si="101"/>
        <v xml:space="preserve"> </v>
      </c>
      <c r="Y372" s="85" t="str">
        <f t="shared" si="94"/>
        <v/>
      </c>
      <c r="AA372" s="86" t="str">
        <f t="shared" ca="1" si="95"/>
        <v/>
      </c>
      <c r="AB372" s="121"/>
      <c r="AC372" s="87" t="str">
        <f t="shared" si="107"/>
        <v/>
      </c>
      <c r="AD372" s="88" t="str">
        <f t="shared" si="102"/>
        <v/>
      </c>
      <c r="AE372" s="89" t="str">
        <f>IF(C372&lt;&gt;"",IF(VLOOKUP(C372,T_UO[#All],3,FALSE)="J",AF372+AG372,VLOOKUP(C372,T_UO[#All],4,FALSE)*G372),"")</f>
        <v/>
      </c>
      <c r="AF372" s="89" t="str">
        <f t="shared" si="96"/>
        <v/>
      </c>
      <c r="AG372" s="6"/>
      <c r="AH372" s="81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  <c r="AY372" s="120"/>
      <c r="AZ372" s="120"/>
      <c r="BA372" s="120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0"/>
      <c r="CD372" s="120"/>
      <c r="CE372" s="120"/>
      <c r="CF372" s="120"/>
      <c r="CG372" s="120"/>
      <c r="CH372" s="120"/>
      <c r="CJ372" s="46"/>
      <c r="CK372" s="46"/>
      <c r="CL372" s="46"/>
      <c r="CN372" s="46">
        <f t="shared" ca="1" si="103"/>
        <v>0</v>
      </c>
      <c r="CO372" s="46">
        <f t="shared" si="97"/>
        <v>0</v>
      </c>
      <c r="CP372" s="46"/>
      <c r="CQ372" s="46">
        <f t="shared" si="98"/>
        <v>0</v>
      </c>
      <c r="CR372" s="46"/>
      <c r="CS372" s="46">
        <f>IF(C372&lt;&gt;"",IF(VLOOKUP(C372,T_UO[#All],3,FALSE)="PTS",IF(ISBLANK(G372),1,0),IF(ISBLANK(G372),0,1)),0)</f>
        <v>0</v>
      </c>
      <c r="CT372" s="46">
        <f t="shared" si="104"/>
        <v>0</v>
      </c>
      <c r="CU372" s="46"/>
      <c r="CV372" s="46"/>
      <c r="CW372" s="46"/>
      <c r="CX372" s="46"/>
      <c r="CY372" s="46"/>
      <c r="CZ372" s="46"/>
      <c r="DA372" s="46"/>
      <c r="DB372" s="46">
        <f t="shared" si="105"/>
        <v>0</v>
      </c>
      <c r="DC372" s="46">
        <f t="shared" ca="1" si="99"/>
        <v>0</v>
      </c>
      <c r="DD372" s="46"/>
      <c r="DE372" s="46">
        <f t="shared" si="106"/>
        <v>0</v>
      </c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>
        <f t="array" ref="DS372">IF(MAX(IF($AI372:$CH372&lt;&gt;0,$AI$7:$CH$7))&gt;$S372,1,0)</f>
        <v>0</v>
      </c>
    </row>
    <row r="373" spans="1:123" x14ac:dyDescent="0.25">
      <c r="A373" s="78">
        <v>366</v>
      </c>
      <c r="B373" s="79" t="str">
        <f t="shared" si="100"/>
        <v>K_LE MUT_2023_366</v>
      </c>
      <c r="C373" s="2"/>
      <c r="D373" s="3"/>
      <c r="E373" s="3"/>
      <c r="F373" s="4"/>
      <c r="G373" s="4"/>
      <c r="H373" s="4"/>
      <c r="I373" s="3"/>
      <c r="J373" s="1"/>
      <c r="K373" s="7"/>
      <c r="L373" s="90"/>
      <c r="M373" s="5"/>
      <c r="N373" s="91"/>
      <c r="O373" s="92"/>
      <c r="P373" s="5"/>
      <c r="Q373" s="5"/>
      <c r="R373" s="8"/>
      <c r="S373" s="5"/>
      <c r="T373" s="93"/>
      <c r="U373" s="80"/>
      <c r="V373" s="82"/>
      <c r="W373" s="83"/>
      <c r="X373" s="84" t="str">
        <f t="shared" si="101"/>
        <v xml:space="preserve"> </v>
      </c>
      <c r="Y373" s="85" t="str">
        <f t="shared" si="94"/>
        <v/>
      </c>
      <c r="AA373" s="86" t="str">
        <f t="shared" ca="1" si="95"/>
        <v/>
      </c>
      <c r="AB373" s="121"/>
      <c r="AC373" s="87" t="str">
        <f t="shared" si="107"/>
        <v/>
      </c>
      <c r="AD373" s="88" t="str">
        <f t="shared" si="102"/>
        <v/>
      </c>
      <c r="AE373" s="89" t="str">
        <f>IF(C373&lt;&gt;"",IF(VLOOKUP(C373,T_UO[#All],3,FALSE)="J",AF373+AG373,VLOOKUP(C373,T_UO[#All],4,FALSE)*G373),"")</f>
        <v/>
      </c>
      <c r="AF373" s="89" t="str">
        <f t="shared" si="96"/>
        <v/>
      </c>
      <c r="AG373" s="6"/>
      <c r="AH373" s="81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  <c r="AY373" s="120"/>
      <c r="AZ373" s="120"/>
      <c r="BA373" s="120"/>
      <c r="BB373" s="120"/>
      <c r="BC373" s="120"/>
      <c r="BD373" s="120"/>
      <c r="BE373" s="120"/>
      <c r="BF373" s="120"/>
      <c r="BG373" s="120"/>
      <c r="BH373" s="120"/>
      <c r="BI373" s="120"/>
      <c r="BJ373" s="120"/>
      <c r="BK373" s="120"/>
      <c r="BL373" s="120"/>
      <c r="BM373" s="120"/>
      <c r="BN373" s="120"/>
      <c r="BO373" s="120"/>
      <c r="BP373" s="120"/>
      <c r="BQ373" s="120"/>
      <c r="BR373" s="120"/>
      <c r="BS373" s="120"/>
      <c r="BT373" s="120"/>
      <c r="BU373" s="120"/>
      <c r="BV373" s="120"/>
      <c r="BW373" s="120"/>
      <c r="BX373" s="120"/>
      <c r="BY373" s="120"/>
      <c r="BZ373" s="120"/>
      <c r="CA373" s="120"/>
      <c r="CB373" s="120"/>
      <c r="CC373" s="120"/>
      <c r="CD373" s="120"/>
      <c r="CE373" s="120"/>
      <c r="CF373" s="120"/>
      <c r="CG373" s="120"/>
      <c r="CH373" s="120"/>
      <c r="CJ373" s="46"/>
      <c r="CK373" s="46"/>
      <c r="CL373" s="46"/>
      <c r="CN373" s="46">
        <f t="shared" ca="1" si="103"/>
        <v>0</v>
      </c>
      <c r="CO373" s="46">
        <f t="shared" si="97"/>
        <v>0</v>
      </c>
      <c r="CP373" s="46"/>
      <c r="CQ373" s="46">
        <f t="shared" si="98"/>
        <v>0</v>
      </c>
      <c r="CR373" s="46"/>
      <c r="CS373" s="46">
        <f>IF(C373&lt;&gt;"",IF(VLOOKUP(C373,T_UO[#All],3,FALSE)="PTS",IF(ISBLANK(G373),1,0),IF(ISBLANK(G373),0,1)),0)</f>
        <v>0</v>
      </c>
      <c r="CT373" s="46">
        <f t="shared" si="104"/>
        <v>0</v>
      </c>
      <c r="CU373" s="46"/>
      <c r="CV373" s="46"/>
      <c r="CW373" s="46"/>
      <c r="CX373" s="46"/>
      <c r="CY373" s="46"/>
      <c r="CZ373" s="46"/>
      <c r="DA373" s="46"/>
      <c r="DB373" s="46">
        <f t="shared" si="105"/>
        <v>0</v>
      </c>
      <c r="DC373" s="46">
        <f t="shared" ca="1" si="99"/>
        <v>0</v>
      </c>
      <c r="DD373" s="46"/>
      <c r="DE373" s="46">
        <f t="shared" si="106"/>
        <v>0</v>
      </c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>
        <f t="array" ref="DS373">IF(MAX(IF($AI373:$CH373&lt;&gt;0,$AI$7:$CH$7))&gt;$S373,1,0)</f>
        <v>0</v>
      </c>
    </row>
    <row r="374" spans="1:123" x14ac:dyDescent="0.25">
      <c r="A374" s="78">
        <v>367</v>
      </c>
      <c r="B374" s="79" t="str">
        <f t="shared" si="100"/>
        <v>K_LE MUT_2023_367</v>
      </c>
      <c r="C374" s="2"/>
      <c r="D374" s="3"/>
      <c r="E374" s="3"/>
      <c r="F374" s="4"/>
      <c r="G374" s="4"/>
      <c r="H374" s="4"/>
      <c r="I374" s="3"/>
      <c r="J374" s="1"/>
      <c r="K374" s="7"/>
      <c r="L374" s="90"/>
      <c r="M374" s="5"/>
      <c r="N374" s="91"/>
      <c r="O374" s="92"/>
      <c r="P374" s="5"/>
      <c r="Q374" s="5"/>
      <c r="R374" s="8"/>
      <c r="S374" s="5"/>
      <c r="T374" s="93"/>
      <c r="U374" s="80"/>
      <c r="V374" s="82"/>
      <c r="W374" s="83"/>
      <c r="X374" s="84" t="str">
        <f t="shared" si="101"/>
        <v xml:space="preserve"> </v>
      </c>
      <c r="Y374" s="85" t="str">
        <f t="shared" si="94"/>
        <v/>
      </c>
      <c r="AA374" s="86" t="str">
        <f t="shared" ca="1" si="95"/>
        <v/>
      </c>
      <c r="AB374" s="121"/>
      <c r="AC374" s="87" t="str">
        <f t="shared" si="107"/>
        <v/>
      </c>
      <c r="AD374" s="88" t="str">
        <f t="shared" si="102"/>
        <v/>
      </c>
      <c r="AE374" s="89" t="str">
        <f>IF(C374&lt;&gt;"",IF(VLOOKUP(C374,T_UO[#All],3,FALSE)="J",AF374+AG374,VLOOKUP(C374,T_UO[#All],4,FALSE)*G374),"")</f>
        <v/>
      </c>
      <c r="AF374" s="89" t="str">
        <f t="shared" si="96"/>
        <v/>
      </c>
      <c r="AG374" s="6"/>
      <c r="AH374" s="81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  <c r="AY374" s="120"/>
      <c r="AZ374" s="120"/>
      <c r="BA374" s="120"/>
      <c r="BB374" s="120"/>
      <c r="BC374" s="120"/>
      <c r="BD374" s="120"/>
      <c r="BE374" s="120"/>
      <c r="BF374" s="120"/>
      <c r="BG374" s="120"/>
      <c r="BH374" s="120"/>
      <c r="BI374" s="120"/>
      <c r="BJ374" s="120"/>
      <c r="BK374" s="120"/>
      <c r="BL374" s="120"/>
      <c r="BM374" s="120"/>
      <c r="BN374" s="120"/>
      <c r="BO374" s="120"/>
      <c r="BP374" s="120"/>
      <c r="BQ374" s="120"/>
      <c r="BR374" s="120"/>
      <c r="BS374" s="120"/>
      <c r="BT374" s="120"/>
      <c r="BU374" s="120"/>
      <c r="BV374" s="120"/>
      <c r="BW374" s="120"/>
      <c r="BX374" s="120"/>
      <c r="BY374" s="120"/>
      <c r="BZ374" s="120"/>
      <c r="CA374" s="120"/>
      <c r="CB374" s="120"/>
      <c r="CC374" s="120"/>
      <c r="CD374" s="120"/>
      <c r="CE374" s="120"/>
      <c r="CF374" s="120"/>
      <c r="CG374" s="120"/>
      <c r="CH374" s="120"/>
      <c r="CJ374" s="46"/>
      <c r="CK374" s="46"/>
      <c r="CL374" s="46"/>
      <c r="CN374" s="46">
        <f t="shared" ca="1" si="103"/>
        <v>0</v>
      </c>
      <c r="CO374" s="46">
        <f t="shared" si="97"/>
        <v>0</v>
      </c>
      <c r="CP374" s="46"/>
      <c r="CQ374" s="46">
        <f t="shared" si="98"/>
        <v>0</v>
      </c>
      <c r="CR374" s="46"/>
      <c r="CS374" s="46">
        <f>IF(C374&lt;&gt;"",IF(VLOOKUP(C374,T_UO[#All],3,FALSE)="PTS",IF(ISBLANK(G374),1,0),IF(ISBLANK(G374),0,1)),0)</f>
        <v>0</v>
      </c>
      <c r="CT374" s="46">
        <f t="shared" si="104"/>
        <v>0</v>
      </c>
      <c r="CU374" s="46"/>
      <c r="CV374" s="46"/>
      <c r="CW374" s="46"/>
      <c r="CX374" s="46"/>
      <c r="CY374" s="46"/>
      <c r="CZ374" s="46"/>
      <c r="DA374" s="46"/>
      <c r="DB374" s="46">
        <f t="shared" si="105"/>
        <v>0</v>
      </c>
      <c r="DC374" s="46">
        <f t="shared" ca="1" si="99"/>
        <v>0</v>
      </c>
      <c r="DD374" s="46"/>
      <c r="DE374" s="46">
        <f t="shared" si="106"/>
        <v>0</v>
      </c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>
        <f t="array" ref="DS374">IF(MAX(IF($AI374:$CH374&lt;&gt;0,$AI$7:$CH$7))&gt;$S374,1,0)</f>
        <v>0</v>
      </c>
    </row>
    <row r="375" spans="1:123" x14ac:dyDescent="0.25">
      <c r="A375" s="78">
        <v>368</v>
      </c>
      <c r="B375" s="79" t="str">
        <f t="shared" si="100"/>
        <v>K_LE MUT_2023_368</v>
      </c>
      <c r="C375" s="2"/>
      <c r="D375" s="3"/>
      <c r="E375" s="3"/>
      <c r="F375" s="4"/>
      <c r="G375" s="4"/>
      <c r="H375" s="4"/>
      <c r="I375" s="3"/>
      <c r="J375" s="1"/>
      <c r="K375" s="7"/>
      <c r="L375" s="90"/>
      <c r="M375" s="5"/>
      <c r="N375" s="91"/>
      <c r="O375" s="92"/>
      <c r="P375" s="5"/>
      <c r="Q375" s="5"/>
      <c r="R375" s="8"/>
      <c r="S375" s="5"/>
      <c r="T375" s="93"/>
      <c r="U375" s="80"/>
      <c r="V375" s="82"/>
      <c r="W375" s="83"/>
      <c r="X375" s="84" t="str">
        <f t="shared" si="101"/>
        <v xml:space="preserve"> </v>
      </c>
      <c r="Y375" s="85" t="str">
        <f t="shared" si="94"/>
        <v/>
      </c>
      <c r="AA375" s="86" t="str">
        <f t="shared" ca="1" si="95"/>
        <v/>
      </c>
      <c r="AB375" s="121"/>
      <c r="AC375" s="87" t="str">
        <f t="shared" si="107"/>
        <v/>
      </c>
      <c r="AD375" s="88" t="str">
        <f t="shared" si="102"/>
        <v/>
      </c>
      <c r="AE375" s="89" t="str">
        <f>IF(C375&lt;&gt;"",IF(VLOOKUP(C375,T_UO[#All],3,FALSE)="J",AF375+AG375,VLOOKUP(C375,T_UO[#All],4,FALSE)*G375),"")</f>
        <v/>
      </c>
      <c r="AF375" s="89" t="str">
        <f t="shared" si="96"/>
        <v/>
      </c>
      <c r="AG375" s="6"/>
      <c r="AH375" s="81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  <c r="AY375" s="120"/>
      <c r="AZ375" s="120"/>
      <c r="BA375" s="120"/>
      <c r="BB375" s="120"/>
      <c r="BC375" s="120"/>
      <c r="BD375" s="120"/>
      <c r="BE375" s="120"/>
      <c r="BF375" s="120"/>
      <c r="BG375" s="120"/>
      <c r="BH375" s="120"/>
      <c r="BI375" s="120"/>
      <c r="BJ375" s="120"/>
      <c r="BK375" s="120"/>
      <c r="BL375" s="120"/>
      <c r="BM375" s="120"/>
      <c r="BN375" s="120"/>
      <c r="BO375" s="120"/>
      <c r="BP375" s="120"/>
      <c r="BQ375" s="120"/>
      <c r="BR375" s="120"/>
      <c r="BS375" s="120"/>
      <c r="BT375" s="120"/>
      <c r="BU375" s="120"/>
      <c r="BV375" s="120"/>
      <c r="BW375" s="120"/>
      <c r="BX375" s="120"/>
      <c r="BY375" s="120"/>
      <c r="BZ375" s="120"/>
      <c r="CA375" s="120"/>
      <c r="CB375" s="120"/>
      <c r="CC375" s="120"/>
      <c r="CD375" s="120"/>
      <c r="CE375" s="120"/>
      <c r="CF375" s="120"/>
      <c r="CG375" s="120"/>
      <c r="CH375" s="120"/>
      <c r="CJ375" s="46"/>
      <c r="CK375" s="46"/>
      <c r="CL375" s="46"/>
      <c r="CN375" s="46">
        <f t="shared" ca="1" si="103"/>
        <v>0</v>
      </c>
      <c r="CO375" s="46">
        <f t="shared" si="97"/>
        <v>0</v>
      </c>
      <c r="CP375" s="46"/>
      <c r="CQ375" s="46">
        <f t="shared" si="98"/>
        <v>0</v>
      </c>
      <c r="CR375" s="46"/>
      <c r="CS375" s="46">
        <f>IF(C375&lt;&gt;"",IF(VLOOKUP(C375,T_UO[#All],3,FALSE)="PTS",IF(ISBLANK(G375),1,0),IF(ISBLANK(G375),0,1)),0)</f>
        <v>0</v>
      </c>
      <c r="CT375" s="46">
        <f t="shared" si="104"/>
        <v>0</v>
      </c>
      <c r="CU375" s="46"/>
      <c r="CV375" s="46"/>
      <c r="CW375" s="46"/>
      <c r="CX375" s="46"/>
      <c r="CY375" s="46"/>
      <c r="CZ375" s="46"/>
      <c r="DA375" s="46"/>
      <c r="DB375" s="46">
        <f t="shared" si="105"/>
        <v>0</v>
      </c>
      <c r="DC375" s="46">
        <f t="shared" ca="1" si="99"/>
        <v>0</v>
      </c>
      <c r="DD375" s="46"/>
      <c r="DE375" s="46">
        <f t="shared" si="106"/>
        <v>0</v>
      </c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>
        <f t="array" ref="DS375">IF(MAX(IF($AI375:$CH375&lt;&gt;0,$AI$7:$CH$7))&gt;$S375,1,0)</f>
        <v>0</v>
      </c>
    </row>
    <row r="376" spans="1:123" x14ac:dyDescent="0.25">
      <c r="A376" s="78">
        <v>369</v>
      </c>
      <c r="B376" s="79" t="str">
        <f t="shared" si="100"/>
        <v>K_LE MUT_2023_369</v>
      </c>
      <c r="C376" s="2"/>
      <c r="D376" s="3"/>
      <c r="E376" s="3"/>
      <c r="F376" s="4"/>
      <c r="G376" s="4"/>
      <c r="H376" s="4"/>
      <c r="I376" s="3"/>
      <c r="J376" s="1"/>
      <c r="K376" s="7"/>
      <c r="L376" s="90"/>
      <c r="M376" s="5"/>
      <c r="N376" s="91"/>
      <c r="O376" s="92"/>
      <c r="P376" s="5"/>
      <c r="Q376" s="5"/>
      <c r="R376" s="8"/>
      <c r="S376" s="5"/>
      <c r="T376" s="93"/>
      <c r="U376" s="80"/>
      <c r="V376" s="82"/>
      <c r="W376" s="83"/>
      <c r="X376" s="84" t="str">
        <f t="shared" si="101"/>
        <v xml:space="preserve"> </v>
      </c>
      <c r="Y376" s="85" t="str">
        <f t="shared" si="94"/>
        <v/>
      </c>
      <c r="AA376" s="86" t="str">
        <f t="shared" ca="1" si="95"/>
        <v/>
      </c>
      <c r="AB376" s="121"/>
      <c r="AC376" s="87" t="str">
        <f t="shared" si="107"/>
        <v/>
      </c>
      <c r="AD376" s="88" t="str">
        <f t="shared" si="102"/>
        <v/>
      </c>
      <c r="AE376" s="89" t="str">
        <f>IF(C376&lt;&gt;"",IF(VLOOKUP(C376,T_UO[#All],3,FALSE)="J",AF376+AG376,VLOOKUP(C376,T_UO[#All],4,FALSE)*G376),"")</f>
        <v/>
      </c>
      <c r="AF376" s="89" t="str">
        <f t="shared" si="96"/>
        <v/>
      </c>
      <c r="AG376" s="6"/>
      <c r="AH376" s="81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  <c r="AY376" s="120"/>
      <c r="AZ376" s="120"/>
      <c r="BA376" s="120"/>
      <c r="BB376" s="120"/>
      <c r="BC376" s="120"/>
      <c r="BD376" s="120"/>
      <c r="BE376" s="120"/>
      <c r="BF376" s="120"/>
      <c r="BG376" s="120"/>
      <c r="BH376" s="120"/>
      <c r="BI376" s="120"/>
      <c r="BJ376" s="120"/>
      <c r="BK376" s="120"/>
      <c r="BL376" s="120"/>
      <c r="BM376" s="120"/>
      <c r="BN376" s="120"/>
      <c r="BO376" s="120"/>
      <c r="BP376" s="120"/>
      <c r="BQ376" s="120"/>
      <c r="BR376" s="120"/>
      <c r="BS376" s="120"/>
      <c r="BT376" s="120"/>
      <c r="BU376" s="120"/>
      <c r="BV376" s="120"/>
      <c r="BW376" s="120"/>
      <c r="BX376" s="120"/>
      <c r="BY376" s="120"/>
      <c r="BZ376" s="120"/>
      <c r="CA376" s="120"/>
      <c r="CB376" s="120"/>
      <c r="CC376" s="120"/>
      <c r="CD376" s="120"/>
      <c r="CE376" s="120"/>
      <c r="CF376" s="120"/>
      <c r="CG376" s="120"/>
      <c r="CH376" s="120"/>
      <c r="CJ376" s="46"/>
      <c r="CK376" s="46"/>
      <c r="CL376" s="46"/>
      <c r="CN376" s="46">
        <f t="shared" ca="1" si="103"/>
        <v>0</v>
      </c>
      <c r="CO376" s="46">
        <f t="shared" si="97"/>
        <v>0</v>
      </c>
      <c r="CP376" s="46"/>
      <c r="CQ376" s="46">
        <f t="shared" si="98"/>
        <v>0</v>
      </c>
      <c r="CR376" s="46"/>
      <c r="CS376" s="46">
        <f>IF(C376&lt;&gt;"",IF(VLOOKUP(C376,T_UO[#All],3,FALSE)="PTS",IF(ISBLANK(G376),1,0),IF(ISBLANK(G376),0,1)),0)</f>
        <v>0</v>
      </c>
      <c r="CT376" s="46">
        <f t="shared" si="104"/>
        <v>0</v>
      </c>
      <c r="CU376" s="46"/>
      <c r="CV376" s="46"/>
      <c r="CW376" s="46"/>
      <c r="CX376" s="46"/>
      <c r="CY376" s="46"/>
      <c r="CZ376" s="46"/>
      <c r="DA376" s="46"/>
      <c r="DB376" s="46">
        <f t="shared" si="105"/>
        <v>0</v>
      </c>
      <c r="DC376" s="46">
        <f t="shared" ca="1" si="99"/>
        <v>0</v>
      </c>
      <c r="DD376" s="46"/>
      <c r="DE376" s="46">
        <f t="shared" si="106"/>
        <v>0</v>
      </c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>
        <f t="array" ref="DS376">IF(MAX(IF($AI376:$CH376&lt;&gt;0,$AI$7:$CH$7))&gt;$S376,1,0)</f>
        <v>0</v>
      </c>
    </row>
    <row r="377" spans="1:123" x14ac:dyDescent="0.25">
      <c r="A377" s="78">
        <v>370</v>
      </c>
      <c r="B377" s="79" t="str">
        <f t="shared" si="100"/>
        <v>K_LE MUT_2023_370</v>
      </c>
      <c r="C377" s="2"/>
      <c r="D377" s="3"/>
      <c r="E377" s="3"/>
      <c r="F377" s="4"/>
      <c r="G377" s="4"/>
      <c r="H377" s="4"/>
      <c r="I377" s="3"/>
      <c r="J377" s="1"/>
      <c r="K377" s="7"/>
      <c r="L377" s="90"/>
      <c r="M377" s="5"/>
      <c r="N377" s="91"/>
      <c r="O377" s="92"/>
      <c r="P377" s="5"/>
      <c r="Q377" s="5"/>
      <c r="R377" s="8"/>
      <c r="S377" s="5"/>
      <c r="T377" s="93"/>
      <c r="U377" s="80"/>
      <c r="V377" s="82"/>
      <c r="W377" s="83"/>
      <c r="X377" s="84" t="str">
        <f t="shared" si="101"/>
        <v xml:space="preserve"> </v>
      </c>
      <c r="Y377" s="85" t="str">
        <f t="shared" si="94"/>
        <v/>
      </c>
      <c r="AA377" s="86" t="str">
        <f t="shared" ca="1" si="95"/>
        <v/>
      </c>
      <c r="AB377" s="121"/>
      <c r="AC377" s="87" t="str">
        <f t="shared" si="107"/>
        <v/>
      </c>
      <c r="AD377" s="88" t="str">
        <f t="shared" si="102"/>
        <v/>
      </c>
      <c r="AE377" s="89" t="str">
        <f>IF(C377&lt;&gt;"",IF(VLOOKUP(C377,T_UO[#All],3,FALSE)="J",AF377+AG377,VLOOKUP(C377,T_UO[#All],4,FALSE)*G377),"")</f>
        <v/>
      </c>
      <c r="AF377" s="89" t="str">
        <f t="shared" si="96"/>
        <v/>
      </c>
      <c r="AG377" s="6"/>
      <c r="AH377" s="81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  <c r="AY377" s="120"/>
      <c r="AZ377" s="120"/>
      <c r="BA377" s="120"/>
      <c r="BB377" s="120"/>
      <c r="BC377" s="120"/>
      <c r="BD377" s="120"/>
      <c r="BE377" s="120"/>
      <c r="BF377" s="120"/>
      <c r="BG377" s="120"/>
      <c r="BH377" s="120"/>
      <c r="BI377" s="120"/>
      <c r="BJ377" s="120"/>
      <c r="BK377" s="120"/>
      <c r="BL377" s="120"/>
      <c r="BM377" s="120"/>
      <c r="BN377" s="120"/>
      <c r="BO377" s="120"/>
      <c r="BP377" s="120"/>
      <c r="BQ377" s="120"/>
      <c r="BR377" s="120"/>
      <c r="BS377" s="120"/>
      <c r="BT377" s="120"/>
      <c r="BU377" s="120"/>
      <c r="BV377" s="120"/>
      <c r="BW377" s="120"/>
      <c r="BX377" s="120"/>
      <c r="BY377" s="120"/>
      <c r="BZ377" s="120"/>
      <c r="CA377" s="120"/>
      <c r="CB377" s="120"/>
      <c r="CC377" s="120"/>
      <c r="CD377" s="120"/>
      <c r="CE377" s="120"/>
      <c r="CF377" s="120"/>
      <c r="CG377" s="120"/>
      <c r="CH377" s="120"/>
      <c r="CJ377" s="46"/>
      <c r="CK377" s="46"/>
      <c r="CL377" s="46"/>
      <c r="CN377" s="46">
        <f t="shared" ca="1" si="103"/>
        <v>0</v>
      </c>
      <c r="CO377" s="46">
        <f t="shared" si="97"/>
        <v>0</v>
      </c>
      <c r="CP377" s="46"/>
      <c r="CQ377" s="46">
        <f t="shared" si="98"/>
        <v>0</v>
      </c>
      <c r="CR377" s="46"/>
      <c r="CS377" s="46">
        <f>IF(C377&lt;&gt;"",IF(VLOOKUP(C377,T_UO[#All],3,FALSE)="PTS",IF(ISBLANK(G377),1,0),IF(ISBLANK(G377),0,1)),0)</f>
        <v>0</v>
      </c>
      <c r="CT377" s="46">
        <f t="shared" si="104"/>
        <v>0</v>
      </c>
      <c r="CU377" s="46"/>
      <c r="CV377" s="46"/>
      <c r="CW377" s="46"/>
      <c r="CX377" s="46"/>
      <c r="CY377" s="46"/>
      <c r="CZ377" s="46"/>
      <c r="DA377" s="46"/>
      <c r="DB377" s="46">
        <f t="shared" si="105"/>
        <v>0</v>
      </c>
      <c r="DC377" s="46">
        <f t="shared" ca="1" si="99"/>
        <v>0</v>
      </c>
      <c r="DD377" s="46"/>
      <c r="DE377" s="46">
        <f t="shared" si="106"/>
        <v>0</v>
      </c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>
        <f t="array" ref="DS377">IF(MAX(IF($AI377:$CH377&lt;&gt;0,$AI$7:$CH$7))&gt;$S377,1,0)</f>
        <v>0</v>
      </c>
    </row>
    <row r="378" spans="1:123" x14ac:dyDescent="0.25">
      <c r="A378" s="78">
        <v>371</v>
      </c>
      <c r="B378" s="79" t="str">
        <f t="shared" si="100"/>
        <v>K_LE MUT_2023_371</v>
      </c>
      <c r="C378" s="2"/>
      <c r="D378" s="3"/>
      <c r="E378" s="3"/>
      <c r="F378" s="4"/>
      <c r="G378" s="4"/>
      <c r="H378" s="4"/>
      <c r="I378" s="3"/>
      <c r="J378" s="1"/>
      <c r="K378" s="7"/>
      <c r="L378" s="90"/>
      <c r="M378" s="5"/>
      <c r="N378" s="91"/>
      <c r="O378" s="92"/>
      <c r="P378" s="5"/>
      <c r="Q378" s="5"/>
      <c r="R378" s="8"/>
      <c r="S378" s="5"/>
      <c r="T378" s="93"/>
      <c r="U378" s="80"/>
      <c r="V378" s="82"/>
      <c r="W378" s="83"/>
      <c r="X378" s="84" t="str">
        <f t="shared" si="101"/>
        <v xml:space="preserve"> </v>
      </c>
      <c r="Y378" s="85" t="str">
        <f t="shared" si="94"/>
        <v/>
      </c>
      <c r="AA378" s="86" t="str">
        <f t="shared" ca="1" si="95"/>
        <v/>
      </c>
      <c r="AB378" s="121"/>
      <c r="AC378" s="87" t="str">
        <f t="shared" si="107"/>
        <v/>
      </c>
      <c r="AD378" s="88" t="str">
        <f t="shared" si="102"/>
        <v/>
      </c>
      <c r="AE378" s="89" t="str">
        <f>IF(C378&lt;&gt;"",IF(VLOOKUP(C378,T_UO[#All],3,FALSE)="J",AF378+AG378,VLOOKUP(C378,T_UO[#All],4,FALSE)*G378),"")</f>
        <v/>
      </c>
      <c r="AF378" s="89" t="str">
        <f t="shared" si="96"/>
        <v/>
      </c>
      <c r="AG378" s="6"/>
      <c r="AH378" s="81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  <c r="AY378" s="120"/>
      <c r="AZ378" s="120"/>
      <c r="BA378" s="120"/>
      <c r="BB378" s="120"/>
      <c r="BC378" s="120"/>
      <c r="BD378" s="120"/>
      <c r="BE378" s="120"/>
      <c r="BF378" s="120"/>
      <c r="BG378" s="120"/>
      <c r="BH378" s="120"/>
      <c r="BI378" s="120"/>
      <c r="BJ378" s="120"/>
      <c r="BK378" s="120"/>
      <c r="BL378" s="120"/>
      <c r="BM378" s="120"/>
      <c r="BN378" s="120"/>
      <c r="BO378" s="120"/>
      <c r="BP378" s="120"/>
      <c r="BQ378" s="120"/>
      <c r="BR378" s="120"/>
      <c r="BS378" s="120"/>
      <c r="BT378" s="120"/>
      <c r="BU378" s="120"/>
      <c r="BV378" s="120"/>
      <c r="BW378" s="120"/>
      <c r="BX378" s="120"/>
      <c r="BY378" s="120"/>
      <c r="BZ378" s="120"/>
      <c r="CA378" s="120"/>
      <c r="CB378" s="120"/>
      <c r="CC378" s="120"/>
      <c r="CD378" s="120"/>
      <c r="CE378" s="120"/>
      <c r="CF378" s="120"/>
      <c r="CG378" s="120"/>
      <c r="CH378" s="120"/>
      <c r="CJ378" s="46"/>
      <c r="CK378" s="46"/>
      <c r="CL378" s="46"/>
      <c r="CN378" s="46">
        <f t="shared" ca="1" si="103"/>
        <v>0</v>
      </c>
      <c r="CO378" s="46">
        <f t="shared" si="97"/>
        <v>0</v>
      </c>
      <c r="CP378" s="46"/>
      <c r="CQ378" s="46">
        <f t="shared" si="98"/>
        <v>0</v>
      </c>
      <c r="CR378" s="46"/>
      <c r="CS378" s="46">
        <f>IF(C378&lt;&gt;"",IF(VLOOKUP(C378,T_UO[#All],3,FALSE)="PTS",IF(ISBLANK(G378),1,0),IF(ISBLANK(G378),0,1)),0)</f>
        <v>0</v>
      </c>
      <c r="CT378" s="46">
        <f t="shared" si="104"/>
        <v>0</v>
      </c>
      <c r="CU378" s="46"/>
      <c r="CV378" s="46"/>
      <c r="CW378" s="46"/>
      <c r="CX378" s="46"/>
      <c r="CY378" s="46"/>
      <c r="CZ378" s="46"/>
      <c r="DA378" s="46"/>
      <c r="DB378" s="46">
        <f t="shared" si="105"/>
        <v>0</v>
      </c>
      <c r="DC378" s="46">
        <f t="shared" ca="1" si="99"/>
        <v>0</v>
      </c>
      <c r="DD378" s="46"/>
      <c r="DE378" s="46">
        <f t="shared" si="106"/>
        <v>0</v>
      </c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>
        <f t="array" ref="DS378">IF(MAX(IF($AI378:$CH378&lt;&gt;0,$AI$7:$CH$7))&gt;$S378,1,0)</f>
        <v>0</v>
      </c>
    </row>
    <row r="379" spans="1:123" x14ac:dyDescent="0.25">
      <c r="A379" s="78">
        <v>372</v>
      </c>
      <c r="B379" s="79" t="str">
        <f t="shared" si="100"/>
        <v>K_LE MUT_2023_372</v>
      </c>
      <c r="C379" s="2"/>
      <c r="D379" s="3"/>
      <c r="E379" s="3"/>
      <c r="F379" s="4"/>
      <c r="G379" s="4"/>
      <c r="H379" s="4"/>
      <c r="I379" s="3"/>
      <c r="J379" s="1"/>
      <c r="K379" s="7"/>
      <c r="L379" s="90"/>
      <c r="M379" s="5"/>
      <c r="N379" s="91"/>
      <c r="O379" s="92"/>
      <c r="P379" s="5"/>
      <c r="Q379" s="5"/>
      <c r="R379" s="8"/>
      <c r="S379" s="5"/>
      <c r="T379" s="93"/>
      <c r="U379" s="80"/>
      <c r="V379" s="82"/>
      <c r="W379" s="83"/>
      <c r="X379" s="84" t="str">
        <f t="shared" si="101"/>
        <v xml:space="preserve"> </v>
      </c>
      <c r="Y379" s="85" t="str">
        <f t="shared" si="94"/>
        <v/>
      </c>
      <c r="AA379" s="86" t="str">
        <f t="shared" ca="1" si="95"/>
        <v/>
      </c>
      <c r="AB379" s="121"/>
      <c r="AC379" s="87" t="str">
        <f t="shared" si="107"/>
        <v/>
      </c>
      <c r="AD379" s="88" t="str">
        <f t="shared" si="102"/>
        <v/>
      </c>
      <c r="AE379" s="89" t="str">
        <f>IF(C379&lt;&gt;"",IF(VLOOKUP(C379,T_UO[#All],3,FALSE)="J",AF379+AG379,VLOOKUP(C379,T_UO[#All],4,FALSE)*G379),"")</f>
        <v/>
      </c>
      <c r="AF379" s="89" t="str">
        <f t="shared" si="96"/>
        <v/>
      </c>
      <c r="AG379" s="6"/>
      <c r="AH379" s="81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  <c r="AY379" s="120"/>
      <c r="AZ379" s="120"/>
      <c r="BA379" s="120"/>
      <c r="BB379" s="120"/>
      <c r="BC379" s="120"/>
      <c r="BD379" s="120"/>
      <c r="BE379" s="120"/>
      <c r="BF379" s="120"/>
      <c r="BG379" s="120"/>
      <c r="BH379" s="120"/>
      <c r="BI379" s="120"/>
      <c r="BJ379" s="120"/>
      <c r="BK379" s="120"/>
      <c r="BL379" s="120"/>
      <c r="BM379" s="120"/>
      <c r="BN379" s="120"/>
      <c r="BO379" s="120"/>
      <c r="BP379" s="120"/>
      <c r="BQ379" s="120"/>
      <c r="BR379" s="120"/>
      <c r="BS379" s="120"/>
      <c r="BT379" s="120"/>
      <c r="BU379" s="120"/>
      <c r="BV379" s="120"/>
      <c r="BW379" s="120"/>
      <c r="BX379" s="120"/>
      <c r="BY379" s="120"/>
      <c r="BZ379" s="120"/>
      <c r="CA379" s="120"/>
      <c r="CB379" s="120"/>
      <c r="CC379" s="120"/>
      <c r="CD379" s="120"/>
      <c r="CE379" s="120"/>
      <c r="CF379" s="120"/>
      <c r="CG379" s="120"/>
      <c r="CH379" s="120"/>
      <c r="CJ379" s="46"/>
      <c r="CK379" s="46"/>
      <c r="CL379" s="46"/>
      <c r="CN379" s="46">
        <f t="shared" ca="1" si="103"/>
        <v>0</v>
      </c>
      <c r="CO379" s="46">
        <f t="shared" si="97"/>
        <v>0</v>
      </c>
      <c r="CP379" s="46"/>
      <c r="CQ379" s="46">
        <f t="shared" si="98"/>
        <v>0</v>
      </c>
      <c r="CR379" s="46"/>
      <c r="CS379" s="46">
        <f>IF(C379&lt;&gt;"",IF(VLOOKUP(C379,T_UO[#All],3,FALSE)="PTS",IF(ISBLANK(G379),1,0),IF(ISBLANK(G379),0,1)),0)</f>
        <v>0</v>
      </c>
      <c r="CT379" s="46">
        <f t="shared" si="104"/>
        <v>0</v>
      </c>
      <c r="CU379" s="46"/>
      <c r="CV379" s="46"/>
      <c r="CW379" s="46"/>
      <c r="CX379" s="46"/>
      <c r="CY379" s="46"/>
      <c r="CZ379" s="46"/>
      <c r="DA379" s="46"/>
      <c r="DB379" s="46">
        <f t="shared" si="105"/>
        <v>0</v>
      </c>
      <c r="DC379" s="46">
        <f t="shared" ca="1" si="99"/>
        <v>0</v>
      </c>
      <c r="DD379" s="46"/>
      <c r="DE379" s="46">
        <f t="shared" si="106"/>
        <v>0</v>
      </c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>
        <f t="array" ref="DS379">IF(MAX(IF($AI379:$CH379&lt;&gt;0,$AI$7:$CH$7))&gt;$S379,1,0)</f>
        <v>0</v>
      </c>
    </row>
    <row r="380" spans="1:123" x14ac:dyDescent="0.25">
      <c r="A380" s="78">
        <v>373</v>
      </c>
      <c r="B380" s="79" t="str">
        <f t="shared" si="100"/>
        <v>K_LE MUT_2023_373</v>
      </c>
      <c r="C380" s="2"/>
      <c r="D380" s="3"/>
      <c r="E380" s="3"/>
      <c r="F380" s="4"/>
      <c r="G380" s="4"/>
      <c r="H380" s="4"/>
      <c r="I380" s="3"/>
      <c r="J380" s="1"/>
      <c r="K380" s="7"/>
      <c r="L380" s="90"/>
      <c r="M380" s="5"/>
      <c r="N380" s="91"/>
      <c r="O380" s="92"/>
      <c r="P380" s="5"/>
      <c r="Q380" s="5"/>
      <c r="R380" s="8"/>
      <c r="S380" s="5"/>
      <c r="T380" s="93"/>
      <c r="U380" s="80"/>
      <c r="V380" s="82"/>
      <c r="W380" s="83"/>
      <c r="X380" s="84" t="str">
        <f t="shared" si="101"/>
        <v xml:space="preserve"> </v>
      </c>
      <c r="Y380" s="85" t="str">
        <f t="shared" si="94"/>
        <v/>
      </c>
      <c r="AA380" s="86" t="str">
        <f t="shared" ca="1" si="95"/>
        <v/>
      </c>
      <c r="AB380" s="121"/>
      <c r="AC380" s="87" t="str">
        <f t="shared" si="107"/>
        <v/>
      </c>
      <c r="AD380" s="88" t="str">
        <f t="shared" si="102"/>
        <v/>
      </c>
      <c r="AE380" s="89" t="str">
        <f>IF(C380&lt;&gt;"",IF(VLOOKUP(C380,T_UO[#All],3,FALSE)="J",AF380+AG380,VLOOKUP(C380,T_UO[#All],4,FALSE)*G380),"")</f>
        <v/>
      </c>
      <c r="AF380" s="89" t="str">
        <f t="shared" si="96"/>
        <v/>
      </c>
      <c r="AG380" s="6"/>
      <c r="AH380" s="81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  <c r="AY380" s="120"/>
      <c r="AZ380" s="120"/>
      <c r="BA380" s="120"/>
      <c r="BB380" s="120"/>
      <c r="BC380" s="120"/>
      <c r="BD380" s="120"/>
      <c r="BE380" s="120"/>
      <c r="BF380" s="120"/>
      <c r="BG380" s="120"/>
      <c r="BH380" s="120"/>
      <c r="BI380" s="120"/>
      <c r="BJ380" s="120"/>
      <c r="BK380" s="120"/>
      <c r="BL380" s="120"/>
      <c r="BM380" s="120"/>
      <c r="BN380" s="120"/>
      <c r="BO380" s="120"/>
      <c r="BP380" s="120"/>
      <c r="BQ380" s="120"/>
      <c r="BR380" s="120"/>
      <c r="BS380" s="120"/>
      <c r="BT380" s="120"/>
      <c r="BU380" s="120"/>
      <c r="BV380" s="120"/>
      <c r="BW380" s="120"/>
      <c r="BX380" s="120"/>
      <c r="BY380" s="120"/>
      <c r="BZ380" s="120"/>
      <c r="CA380" s="120"/>
      <c r="CB380" s="120"/>
      <c r="CC380" s="120"/>
      <c r="CD380" s="120"/>
      <c r="CE380" s="120"/>
      <c r="CF380" s="120"/>
      <c r="CG380" s="120"/>
      <c r="CH380" s="120"/>
      <c r="CJ380" s="46"/>
      <c r="CK380" s="46"/>
      <c r="CL380" s="46"/>
      <c r="CN380" s="46">
        <f t="shared" ca="1" si="103"/>
        <v>0</v>
      </c>
      <c r="CO380" s="46">
        <f t="shared" si="97"/>
        <v>0</v>
      </c>
      <c r="CP380" s="46"/>
      <c r="CQ380" s="46">
        <f t="shared" si="98"/>
        <v>0</v>
      </c>
      <c r="CR380" s="46"/>
      <c r="CS380" s="46">
        <f>IF(C380&lt;&gt;"",IF(VLOOKUP(C380,T_UO[#All],3,FALSE)="PTS",IF(ISBLANK(G380),1,0),IF(ISBLANK(G380),0,1)),0)</f>
        <v>0</v>
      </c>
      <c r="CT380" s="46">
        <f t="shared" si="104"/>
        <v>0</v>
      </c>
      <c r="CU380" s="46"/>
      <c r="CV380" s="46"/>
      <c r="CW380" s="46"/>
      <c r="CX380" s="46"/>
      <c r="CY380" s="46"/>
      <c r="CZ380" s="46"/>
      <c r="DA380" s="46"/>
      <c r="DB380" s="46">
        <f t="shared" si="105"/>
        <v>0</v>
      </c>
      <c r="DC380" s="46">
        <f t="shared" ca="1" si="99"/>
        <v>0</v>
      </c>
      <c r="DD380" s="46"/>
      <c r="DE380" s="46">
        <f t="shared" si="106"/>
        <v>0</v>
      </c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>
        <f t="array" ref="DS380">IF(MAX(IF($AI380:$CH380&lt;&gt;0,$AI$7:$CH$7))&gt;$S380,1,0)</f>
        <v>0</v>
      </c>
    </row>
    <row r="381" spans="1:123" x14ac:dyDescent="0.25">
      <c r="A381" s="78">
        <v>374</v>
      </c>
      <c r="B381" s="79" t="str">
        <f t="shared" si="100"/>
        <v>K_LE MUT_2023_374</v>
      </c>
      <c r="C381" s="2"/>
      <c r="D381" s="3"/>
      <c r="E381" s="3"/>
      <c r="F381" s="4"/>
      <c r="G381" s="4"/>
      <c r="H381" s="4"/>
      <c r="I381" s="3"/>
      <c r="J381" s="1"/>
      <c r="K381" s="7"/>
      <c r="L381" s="90"/>
      <c r="M381" s="5"/>
      <c r="N381" s="91"/>
      <c r="O381" s="92"/>
      <c r="P381" s="5"/>
      <c r="Q381" s="5"/>
      <c r="R381" s="8"/>
      <c r="S381" s="5"/>
      <c r="T381" s="93"/>
      <c r="U381" s="80"/>
      <c r="V381" s="82"/>
      <c r="W381" s="83"/>
      <c r="X381" s="84" t="str">
        <f t="shared" si="101"/>
        <v xml:space="preserve"> </v>
      </c>
      <c r="Y381" s="85" t="str">
        <f t="shared" si="94"/>
        <v/>
      </c>
      <c r="AA381" s="86" t="str">
        <f t="shared" ca="1" si="95"/>
        <v/>
      </c>
      <c r="AB381" s="121"/>
      <c r="AC381" s="87" t="str">
        <f t="shared" si="107"/>
        <v/>
      </c>
      <c r="AD381" s="88" t="str">
        <f t="shared" si="102"/>
        <v/>
      </c>
      <c r="AE381" s="89" t="str">
        <f>IF(C381&lt;&gt;"",IF(VLOOKUP(C381,T_UO[#All],3,FALSE)="J",AF381+AG381,VLOOKUP(C381,T_UO[#All],4,FALSE)*G381),"")</f>
        <v/>
      </c>
      <c r="AF381" s="89" t="str">
        <f t="shared" si="96"/>
        <v/>
      </c>
      <c r="AG381" s="6"/>
      <c r="AH381" s="81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  <c r="BE381" s="120"/>
      <c r="BF381" s="120"/>
      <c r="BG381" s="120"/>
      <c r="BH381" s="120"/>
      <c r="BI381" s="120"/>
      <c r="BJ381" s="120"/>
      <c r="BK381" s="120"/>
      <c r="BL381" s="120"/>
      <c r="BM381" s="120"/>
      <c r="BN381" s="120"/>
      <c r="BO381" s="120"/>
      <c r="BP381" s="120"/>
      <c r="BQ381" s="120"/>
      <c r="BR381" s="120"/>
      <c r="BS381" s="120"/>
      <c r="BT381" s="120"/>
      <c r="BU381" s="120"/>
      <c r="BV381" s="120"/>
      <c r="BW381" s="120"/>
      <c r="BX381" s="120"/>
      <c r="BY381" s="120"/>
      <c r="BZ381" s="120"/>
      <c r="CA381" s="120"/>
      <c r="CB381" s="120"/>
      <c r="CC381" s="120"/>
      <c r="CD381" s="120"/>
      <c r="CE381" s="120"/>
      <c r="CF381" s="120"/>
      <c r="CG381" s="120"/>
      <c r="CH381" s="120"/>
      <c r="CJ381" s="46"/>
      <c r="CK381" s="46"/>
      <c r="CL381" s="46"/>
      <c r="CN381" s="46">
        <f t="shared" ca="1" si="103"/>
        <v>0</v>
      </c>
      <c r="CO381" s="46">
        <f t="shared" si="97"/>
        <v>0</v>
      </c>
      <c r="CP381" s="46"/>
      <c r="CQ381" s="46">
        <f t="shared" si="98"/>
        <v>0</v>
      </c>
      <c r="CR381" s="46"/>
      <c r="CS381" s="46">
        <f>IF(C381&lt;&gt;"",IF(VLOOKUP(C381,T_UO[#All],3,FALSE)="PTS",IF(ISBLANK(G381),1,0),IF(ISBLANK(G381),0,1)),0)</f>
        <v>0</v>
      </c>
      <c r="CT381" s="46">
        <f t="shared" si="104"/>
        <v>0</v>
      </c>
      <c r="CU381" s="46"/>
      <c r="CV381" s="46"/>
      <c r="CW381" s="46"/>
      <c r="CX381" s="46"/>
      <c r="CY381" s="46"/>
      <c r="CZ381" s="46"/>
      <c r="DA381" s="46"/>
      <c r="DB381" s="46">
        <f t="shared" si="105"/>
        <v>0</v>
      </c>
      <c r="DC381" s="46">
        <f t="shared" ca="1" si="99"/>
        <v>0</v>
      </c>
      <c r="DD381" s="46"/>
      <c r="DE381" s="46">
        <f t="shared" si="106"/>
        <v>0</v>
      </c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>
        <f t="array" ref="DS381">IF(MAX(IF($AI381:$CH381&lt;&gt;0,$AI$7:$CH$7))&gt;$S381,1,0)</f>
        <v>0</v>
      </c>
    </row>
    <row r="382" spans="1:123" x14ac:dyDescent="0.25">
      <c r="A382" s="78">
        <v>375</v>
      </c>
      <c r="B382" s="79" t="str">
        <f t="shared" si="100"/>
        <v>K_LE MUT_2023_375</v>
      </c>
      <c r="C382" s="2"/>
      <c r="D382" s="3"/>
      <c r="E382" s="3"/>
      <c r="F382" s="4"/>
      <c r="G382" s="4"/>
      <c r="H382" s="4"/>
      <c r="I382" s="3"/>
      <c r="J382" s="1"/>
      <c r="K382" s="7"/>
      <c r="L382" s="90"/>
      <c r="M382" s="5"/>
      <c r="N382" s="91"/>
      <c r="O382" s="92"/>
      <c r="P382" s="5"/>
      <c r="Q382" s="5"/>
      <c r="R382" s="8"/>
      <c r="S382" s="5"/>
      <c r="T382" s="93"/>
      <c r="U382" s="80"/>
      <c r="V382" s="82"/>
      <c r="W382" s="83"/>
      <c r="X382" s="84" t="str">
        <f t="shared" si="101"/>
        <v xml:space="preserve"> </v>
      </c>
      <c r="Y382" s="85" t="str">
        <f t="shared" si="94"/>
        <v/>
      </c>
      <c r="AA382" s="86" t="str">
        <f t="shared" ca="1" si="95"/>
        <v/>
      </c>
      <c r="AB382" s="121"/>
      <c r="AC382" s="87" t="str">
        <f t="shared" si="107"/>
        <v/>
      </c>
      <c r="AD382" s="88" t="str">
        <f t="shared" si="102"/>
        <v/>
      </c>
      <c r="AE382" s="89" t="str">
        <f>IF(C382&lt;&gt;"",IF(VLOOKUP(C382,T_UO[#All],3,FALSE)="J",AF382+AG382,VLOOKUP(C382,T_UO[#All],4,FALSE)*G382),"")</f>
        <v/>
      </c>
      <c r="AF382" s="89" t="str">
        <f t="shared" si="96"/>
        <v/>
      </c>
      <c r="AG382" s="6"/>
      <c r="AH382" s="81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  <c r="AY382" s="120"/>
      <c r="AZ382" s="120"/>
      <c r="BA382" s="120"/>
      <c r="BB382" s="120"/>
      <c r="BC382" s="120"/>
      <c r="BD382" s="120"/>
      <c r="BE382" s="120"/>
      <c r="BF382" s="120"/>
      <c r="BG382" s="120"/>
      <c r="BH382" s="120"/>
      <c r="BI382" s="120"/>
      <c r="BJ382" s="120"/>
      <c r="BK382" s="120"/>
      <c r="BL382" s="120"/>
      <c r="BM382" s="120"/>
      <c r="BN382" s="120"/>
      <c r="BO382" s="120"/>
      <c r="BP382" s="120"/>
      <c r="BQ382" s="120"/>
      <c r="BR382" s="120"/>
      <c r="BS382" s="120"/>
      <c r="BT382" s="120"/>
      <c r="BU382" s="120"/>
      <c r="BV382" s="120"/>
      <c r="BW382" s="120"/>
      <c r="BX382" s="120"/>
      <c r="BY382" s="120"/>
      <c r="BZ382" s="120"/>
      <c r="CA382" s="120"/>
      <c r="CB382" s="120"/>
      <c r="CC382" s="120"/>
      <c r="CD382" s="120"/>
      <c r="CE382" s="120"/>
      <c r="CF382" s="120"/>
      <c r="CG382" s="120"/>
      <c r="CH382" s="120"/>
      <c r="CJ382" s="46"/>
      <c r="CK382" s="46"/>
      <c r="CL382" s="46"/>
      <c r="CN382" s="46">
        <f t="shared" ca="1" si="103"/>
        <v>0</v>
      </c>
      <c r="CO382" s="46">
        <f t="shared" si="97"/>
        <v>0</v>
      </c>
      <c r="CP382" s="46"/>
      <c r="CQ382" s="46">
        <f t="shared" si="98"/>
        <v>0</v>
      </c>
      <c r="CR382" s="46"/>
      <c r="CS382" s="46">
        <f>IF(C382&lt;&gt;"",IF(VLOOKUP(C382,T_UO[#All],3,FALSE)="PTS",IF(ISBLANK(G382),1,0),IF(ISBLANK(G382),0,1)),0)</f>
        <v>0</v>
      </c>
      <c r="CT382" s="46">
        <f t="shared" si="104"/>
        <v>0</v>
      </c>
      <c r="CU382" s="46"/>
      <c r="CV382" s="46"/>
      <c r="CW382" s="46"/>
      <c r="CX382" s="46"/>
      <c r="CY382" s="46"/>
      <c r="CZ382" s="46"/>
      <c r="DA382" s="46"/>
      <c r="DB382" s="46">
        <f t="shared" si="105"/>
        <v>0</v>
      </c>
      <c r="DC382" s="46">
        <f t="shared" ca="1" si="99"/>
        <v>0</v>
      </c>
      <c r="DD382" s="46"/>
      <c r="DE382" s="46">
        <f t="shared" si="106"/>
        <v>0</v>
      </c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>
        <f t="array" ref="DS382">IF(MAX(IF($AI382:$CH382&lt;&gt;0,$AI$7:$CH$7))&gt;$S382,1,0)</f>
        <v>0</v>
      </c>
    </row>
    <row r="383" spans="1:123" x14ac:dyDescent="0.25">
      <c r="A383" s="78">
        <v>376</v>
      </c>
      <c r="B383" s="79" t="str">
        <f t="shared" si="100"/>
        <v>K_LE MUT_2023_376</v>
      </c>
      <c r="C383" s="2"/>
      <c r="D383" s="3"/>
      <c r="E383" s="3"/>
      <c r="F383" s="4"/>
      <c r="G383" s="4"/>
      <c r="H383" s="4"/>
      <c r="I383" s="3"/>
      <c r="J383" s="1"/>
      <c r="K383" s="7"/>
      <c r="L383" s="90"/>
      <c r="M383" s="5"/>
      <c r="N383" s="91"/>
      <c r="O383" s="92"/>
      <c r="P383" s="5"/>
      <c r="Q383" s="5"/>
      <c r="R383" s="8"/>
      <c r="S383" s="5"/>
      <c r="T383" s="93"/>
      <c r="U383" s="80"/>
      <c r="V383" s="82"/>
      <c r="W383" s="83"/>
      <c r="X383" s="84" t="str">
        <f t="shared" si="101"/>
        <v xml:space="preserve"> </v>
      </c>
      <c r="Y383" s="85" t="str">
        <f t="shared" si="94"/>
        <v/>
      </c>
      <c r="AA383" s="86" t="str">
        <f t="shared" ca="1" si="95"/>
        <v/>
      </c>
      <c r="AB383" s="121"/>
      <c r="AC383" s="87" t="str">
        <f t="shared" si="107"/>
        <v/>
      </c>
      <c r="AD383" s="88" t="str">
        <f t="shared" si="102"/>
        <v/>
      </c>
      <c r="AE383" s="89" t="str">
        <f>IF(C383&lt;&gt;"",IF(VLOOKUP(C383,T_UO[#All],3,FALSE)="J",AF383+AG383,VLOOKUP(C383,T_UO[#All],4,FALSE)*G383),"")</f>
        <v/>
      </c>
      <c r="AF383" s="89" t="str">
        <f t="shared" si="96"/>
        <v/>
      </c>
      <c r="AG383" s="6"/>
      <c r="AH383" s="81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  <c r="AY383" s="120"/>
      <c r="AZ383" s="120"/>
      <c r="BA383" s="120"/>
      <c r="BB383" s="120"/>
      <c r="BC383" s="120"/>
      <c r="BD383" s="120"/>
      <c r="BE383" s="120"/>
      <c r="BF383" s="120"/>
      <c r="BG383" s="120"/>
      <c r="BH383" s="120"/>
      <c r="BI383" s="120"/>
      <c r="BJ383" s="120"/>
      <c r="BK383" s="120"/>
      <c r="BL383" s="120"/>
      <c r="BM383" s="120"/>
      <c r="BN383" s="120"/>
      <c r="BO383" s="120"/>
      <c r="BP383" s="120"/>
      <c r="BQ383" s="120"/>
      <c r="BR383" s="120"/>
      <c r="BS383" s="120"/>
      <c r="BT383" s="120"/>
      <c r="BU383" s="120"/>
      <c r="BV383" s="120"/>
      <c r="BW383" s="120"/>
      <c r="BX383" s="120"/>
      <c r="BY383" s="120"/>
      <c r="BZ383" s="120"/>
      <c r="CA383" s="120"/>
      <c r="CB383" s="120"/>
      <c r="CC383" s="120"/>
      <c r="CD383" s="120"/>
      <c r="CE383" s="120"/>
      <c r="CF383" s="120"/>
      <c r="CG383" s="120"/>
      <c r="CH383" s="120"/>
      <c r="CJ383" s="46"/>
      <c r="CK383" s="46"/>
      <c r="CL383" s="46"/>
      <c r="CN383" s="46">
        <f t="shared" ca="1" si="103"/>
        <v>0</v>
      </c>
      <c r="CO383" s="46">
        <f t="shared" si="97"/>
        <v>0</v>
      </c>
      <c r="CP383" s="46"/>
      <c r="CQ383" s="46">
        <f t="shared" si="98"/>
        <v>0</v>
      </c>
      <c r="CR383" s="46"/>
      <c r="CS383" s="46">
        <f>IF(C383&lt;&gt;"",IF(VLOOKUP(C383,T_UO[#All],3,FALSE)="PTS",IF(ISBLANK(G383),1,0),IF(ISBLANK(G383),0,1)),0)</f>
        <v>0</v>
      </c>
      <c r="CT383" s="46">
        <f t="shared" si="104"/>
        <v>0</v>
      </c>
      <c r="CU383" s="46"/>
      <c r="CV383" s="46"/>
      <c r="CW383" s="46"/>
      <c r="CX383" s="46"/>
      <c r="CY383" s="46"/>
      <c r="CZ383" s="46"/>
      <c r="DA383" s="46"/>
      <c r="DB383" s="46">
        <f t="shared" si="105"/>
        <v>0</v>
      </c>
      <c r="DC383" s="46">
        <f t="shared" ca="1" si="99"/>
        <v>0</v>
      </c>
      <c r="DD383" s="46"/>
      <c r="DE383" s="46">
        <f t="shared" si="106"/>
        <v>0</v>
      </c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>
        <f t="array" ref="DS383">IF(MAX(IF($AI383:$CH383&lt;&gt;0,$AI$7:$CH$7))&gt;$S383,1,0)</f>
        <v>0</v>
      </c>
    </row>
    <row r="384" spans="1:123" x14ac:dyDescent="0.25">
      <c r="A384" s="78">
        <v>377</v>
      </c>
      <c r="B384" s="79" t="str">
        <f t="shared" si="100"/>
        <v>K_LE MUT_2023_377</v>
      </c>
      <c r="C384" s="2"/>
      <c r="D384" s="3"/>
      <c r="E384" s="3"/>
      <c r="F384" s="4"/>
      <c r="G384" s="4"/>
      <c r="H384" s="4"/>
      <c r="I384" s="3"/>
      <c r="J384" s="1"/>
      <c r="K384" s="7"/>
      <c r="L384" s="90"/>
      <c r="M384" s="5"/>
      <c r="N384" s="91"/>
      <c r="O384" s="92"/>
      <c r="P384" s="5"/>
      <c r="Q384" s="5"/>
      <c r="R384" s="8"/>
      <c r="S384" s="5"/>
      <c r="T384" s="93"/>
      <c r="U384" s="80"/>
      <c r="V384" s="82"/>
      <c r="W384" s="83"/>
      <c r="X384" s="84" t="str">
        <f t="shared" si="101"/>
        <v xml:space="preserve"> </v>
      </c>
      <c r="Y384" s="85" t="str">
        <f t="shared" si="94"/>
        <v/>
      </c>
      <c r="AA384" s="86" t="str">
        <f t="shared" ca="1" si="95"/>
        <v/>
      </c>
      <c r="AB384" s="121"/>
      <c r="AC384" s="87" t="str">
        <f t="shared" si="107"/>
        <v/>
      </c>
      <c r="AD384" s="88" t="str">
        <f t="shared" si="102"/>
        <v/>
      </c>
      <c r="AE384" s="89" t="str">
        <f>IF(C384&lt;&gt;"",IF(VLOOKUP(C384,T_UO[#All],3,FALSE)="J",AF384+AG384,VLOOKUP(C384,T_UO[#All],4,FALSE)*G384),"")</f>
        <v/>
      </c>
      <c r="AF384" s="89" t="str">
        <f t="shared" si="96"/>
        <v/>
      </c>
      <c r="AG384" s="6"/>
      <c r="AH384" s="81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  <c r="AY384" s="120"/>
      <c r="AZ384" s="120"/>
      <c r="BA384" s="120"/>
      <c r="BB384" s="120"/>
      <c r="BC384" s="120"/>
      <c r="BD384" s="120"/>
      <c r="BE384" s="120"/>
      <c r="BF384" s="120"/>
      <c r="BG384" s="120"/>
      <c r="BH384" s="120"/>
      <c r="BI384" s="120"/>
      <c r="BJ384" s="120"/>
      <c r="BK384" s="120"/>
      <c r="BL384" s="120"/>
      <c r="BM384" s="120"/>
      <c r="BN384" s="120"/>
      <c r="BO384" s="120"/>
      <c r="BP384" s="120"/>
      <c r="BQ384" s="120"/>
      <c r="BR384" s="120"/>
      <c r="BS384" s="120"/>
      <c r="BT384" s="120"/>
      <c r="BU384" s="120"/>
      <c r="BV384" s="120"/>
      <c r="BW384" s="120"/>
      <c r="BX384" s="120"/>
      <c r="BY384" s="120"/>
      <c r="BZ384" s="120"/>
      <c r="CA384" s="120"/>
      <c r="CB384" s="120"/>
      <c r="CC384" s="120"/>
      <c r="CD384" s="120"/>
      <c r="CE384" s="120"/>
      <c r="CF384" s="120"/>
      <c r="CG384" s="120"/>
      <c r="CH384" s="120"/>
      <c r="CJ384" s="46"/>
      <c r="CK384" s="46"/>
      <c r="CL384" s="46"/>
      <c r="CN384" s="46">
        <f t="shared" ca="1" si="103"/>
        <v>0</v>
      </c>
      <c r="CO384" s="46">
        <f t="shared" si="97"/>
        <v>0</v>
      </c>
      <c r="CP384" s="46"/>
      <c r="CQ384" s="46">
        <f t="shared" si="98"/>
        <v>0</v>
      </c>
      <c r="CR384" s="46"/>
      <c r="CS384" s="46">
        <f>IF(C384&lt;&gt;"",IF(VLOOKUP(C384,T_UO[#All],3,FALSE)="PTS",IF(ISBLANK(G384),1,0),IF(ISBLANK(G384),0,1)),0)</f>
        <v>0</v>
      </c>
      <c r="CT384" s="46">
        <f t="shared" si="104"/>
        <v>0</v>
      </c>
      <c r="CU384" s="46"/>
      <c r="CV384" s="46"/>
      <c r="CW384" s="46"/>
      <c r="CX384" s="46"/>
      <c r="CY384" s="46"/>
      <c r="CZ384" s="46"/>
      <c r="DA384" s="46"/>
      <c r="DB384" s="46">
        <f t="shared" si="105"/>
        <v>0</v>
      </c>
      <c r="DC384" s="46">
        <f t="shared" ca="1" si="99"/>
        <v>0</v>
      </c>
      <c r="DD384" s="46"/>
      <c r="DE384" s="46">
        <f t="shared" si="106"/>
        <v>0</v>
      </c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>
        <f t="array" ref="DS384">IF(MAX(IF($AI384:$CH384&lt;&gt;0,$AI$7:$CH$7))&gt;$S384,1,0)</f>
        <v>0</v>
      </c>
    </row>
    <row r="385" spans="1:123" x14ac:dyDescent="0.25">
      <c r="A385" s="78">
        <v>378</v>
      </c>
      <c r="B385" s="79" t="str">
        <f t="shared" si="100"/>
        <v>K_LE MUT_2023_378</v>
      </c>
      <c r="C385" s="2"/>
      <c r="D385" s="3"/>
      <c r="E385" s="3"/>
      <c r="F385" s="4"/>
      <c r="G385" s="4"/>
      <c r="H385" s="4"/>
      <c r="I385" s="3"/>
      <c r="J385" s="1"/>
      <c r="K385" s="7"/>
      <c r="L385" s="90"/>
      <c r="M385" s="5"/>
      <c r="N385" s="91"/>
      <c r="O385" s="92"/>
      <c r="P385" s="5"/>
      <c r="Q385" s="5"/>
      <c r="R385" s="8"/>
      <c r="S385" s="5"/>
      <c r="T385" s="93"/>
      <c r="U385" s="80"/>
      <c r="V385" s="82"/>
      <c r="W385" s="83"/>
      <c r="X385" s="84" t="str">
        <f t="shared" si="101"/>
        <v xml:space="preserve"> </v>
      </c>
      <c r="Y385" s="85" t="str">
        <f t="shared" si="94"/>
        <v/>
      </c>
      <c r="AA385" s="86" t="str">
        <f t="shared" ca="1" si="95"/>
        <v/>
      </c>
      <c r="AB385" s="121"/>
      <c r="AC385" s="87" t="str">
        <f t="shared" si="107"/>
        <v/>
      </c>
      <c r="AD385" s="88" t="str">
        <f t="shared" si="102"/>
        <v/>
      </c>
      <c r="AE385" s="89" t="str">
        <f>IF(C385&lt;&gt;"",IF(VLOOKUP(C385,T_UO[#All],3,FALSE)="J",AF385+AG385,VLOOKUP(C385,T_UO[#All],4,FALSE)*G385),"")</f>
        <v/>
      </c>
      <c r="AF385" s="89" t="str">
        <f t="shared" si="96"/>
        <v/>
      </c>
      <c r="AG385" s="6"/>
      <c r="AH385" s="81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  <c r="AY385" s="120"/>
      <c r="AZ385" s="120"/>
      <c r="BA385" s="120"/>
      <c r="BB385" s="120"/>
      <c r="BC385" s="120"/>
      <c r="BD385" s="120"/>
      <c r="BE385" s="120"/>
      <c r="BF385" s="120"/>
      <c r="BG385" s="120"/>
      <c r="BH385" s="120"/>
      <c r="BI385" s="120"/>
      <c r="BJ385" s="120"/>
      <c r="BK385" s="120"/>
      <c r="BL385" s="120"/>
      <c r="BM385" s="120"/>
      <c r="BN385" s="120"/>
      <c r="BO385" s="120"/>
      <c r="BP385" s="120"/>
      <c r="BQ385" s="120"/>
      <c r="BR385" s="120"/>
      <c r="BS385" s="120"/>
      <c r="BT385" s="120"/>
      <c r="BU385" s="120"/>
      <c r="BV385" s="120"/>
      <c r="BW385" s="120"/>
      <c r="BX385" s="120"/>
      <c r="BY385" s="120"/>
      <c r="BZ385" s="120"/>
      <c r="CA385" s="120"/>
      <c r="CB385" s="120"/>
      <c r="CC385" s="120"/>
      <c r="CD385" s="120"/>
      <c r="CE385" s="120"/>
      <c r="CF385" s="120"/>
      <c r="CG385" s="120"/>
      <c r="CH385" s="120"/>
      <c r="CJ385" s="46"/>
      <c r="CK385" s="46"/>
      <c r="CL385" s="46"/>
      <c r="CN385" s="46">
        <f t="shared" ca="1" si="103"/>
        <v>0</v>
      </c>
      <c r="CO385" s="46">
        <f t="shared" si="97"/>
        <v>0</v>
      </c>
      <c r="CP385" s="46"/>
      <c r="CQ385" s="46">
        <f t="shared" si="98"/>
        <v>0</v>
      </c>
      <c r="CR385" s="46"/>
      <c r="CS385" s="46">
        <f>IF(C385&lt;&gt;"",IF(VLOOKUP(C385,T_UO[#All],3,FALSE)="PTS",IF(ISBLANK(G385),1,0),IF(ISBLANK(G385),0,1)),0)</f>
        <v>0</v>
      </c>
      <c r="CT385" s="46">
        <f t="shared" si="104"/>
        <v>0</v>
      </c>
      <c r="CU385" s="46"/>
      <c r="CV385" s="46"/>
      <c r="CW385" s="46"/>
      <c r="CX385" s="46"/>
      <c r="CY385" s="46"/>
      <c r="CZ385" s="46"/>
      <c r="DA385" s="46"/>
      <c r="DB385" s="46">
        <f t="shared" si="105"/>
        <v>0</v>
      </c>
      <c r="DC385" s="46">
        <f t="shared" ca="1" si="99"/>
        <v>0</v>
      </c>
      <c r="DD385" s="46"/>
      <c r="DE385" s="46">
        <f t="shared" si="106"/>
        <v>0</v>
      </c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>
        <f t="array" ref="DS385">IF(MAX(IF($AI385:$CH385&lt;&gt;0,$AI$7:$CH$7))&gt;$S385,1,0)</f>
        <v>0</v>
      </c>
    </row>
    <row r="386" spans="1:123" x14ac:dyDescent="0.25">
      <c r="A386" s="78">
        <v>379</v>
      </c>
      <c r="B386" s="79" t="str">
        <f t="shared" si="100"/>
        <v>K_LE MUT_2023_379</v>
      </c>
      <c r="C386" s="2"/>
      <c r="D386" s="3"/>
      <c r="E386" s="3"/>
      <c r="F386" s="4"/>
      <c r="G386" s="4"/>
      <c r="H386" s="4"/>
      <c r="I386" s="3"/>
      <c r="J386" s="1"/>
      <c r="K386" s="7"/>
      <c r="L386" s="90"/>
      <c r="M386" s="5"/>
      <c r="N386" s="91"/>
      <c r="O386" s="92"/>
      <c r="P386" s="5"/>
      <c r="Q386" s="5"/>
      <c r="R386" s="8"/>
      <c r="S386" s="5"/>
      <c r="T386" s="93"/>
      <c r="U386" s="80"/>
      <c r="V386" s="82"/>
      <c r="W386" s="83"/>
      <c r="X386" s="84" t="str">
        <f t="shared" si="101"/>
        <v xml:space="preserve"> </v>
      </c>
      <c r="Y386" s="85" t="str">
        <f t="shared" si="94"/>
        <v/>
      </c>
      <c r="AA386" s="86" t="str">
        <f t="shared" ca="1" si="95"/>
        <v/>
      </c>
      <c r="AB386" s="121"/>
      <c r="AC386" s="87" t="str">
        <f t="shared" si="107"/>
        <v/>
      </c>
      <c r="AD386" s="88" t="str">
        <f t="shared" si="102"/>
        <v/>
      </c>
      <c r="AE386" s="89" t="str">
        <f>IF(C386&lt;&gt;"",IF(VLOOKUP(C386,T_UO[#All],3,FALSE)="J",AF386+AG386,VLOOKUP(C386,T_UO[#All],4,FALSE)*G386),"")</f>
        <v/>
      </c>
      <c r="AF386" s="89" t="str">
        <f t="shared" si="96"/>
        <v/>
      </c>
      <c r="AG386" s="6"/>
      <c r="AH386" s="81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  <c r="AY386" s="120"/>
      <c r="AZ386" s="120"/>
      <c r="BA386" s="120"/>
      <c r="BB386" s="120"/>
      <c r="BC386" s="120"/>
      <c r="BD386" s="120"/>
      <c r="BE386" s="120"/>
      <c r="BF386" s="120"/>
      <c r="BG386" s="120"/>
      <c r="BH386" s="120"/>
      <c r="BI386" s="120"/>
      <c r="BJ386" s="120"/>
      <c r="BK386" s="120"/>
      <c r="BL386" s="120"/>
      <c r="BM386" s="120"/>
      <c r="BN386" s="120"/>
      <c r="BO386" s="120"/>
      <c r="BP386" s="120"/>
      <c r="BQ386" s="120"/>
      <c r="BR386" s="120"/>
      <c r="BS386" s="120"/>
      <c r="BT386" s="120"/>
      <c r="BU386" s="120"/>
      <c r="BV386" s="120"/>
      <c r="BW386" s="120"/>
      <c r="BX386" s="120"/>
      <c r="BY386" s="120"/>
      <c r="BZ386" s="120"/>
      <c r="CA386" s="120"/>
      <c r="CB386" s="120"/>
      <c r="CC386" s="120"/>
      <c r="CD386" s="120"/>
      <c r="CE386" s="120"/>
      <c r="CF386" s="120"/>
      <c r="CG386" s="120"/>
      <c r="CH386" s="120"/>
      <c r="CJ386" s="46"/>
      <c r="CK386" s="46"/>
      <c r="CL386" s="46"/>
      <c r="CN386" s="46">
        <f t="shared" ca="1" si="103"/>
        <v>0</v>
      </c>
      <c r="CO386" s="46">
        <f t="shared" si="97"/>
        <v>0</v>
      </c>
      <c r="CP386" s="46"/>
      <c r="CQ386" s="46">
        <f t="shared" si="98"/>
        <v>0</v>
      </c>
      <c r="CR386" s="46"/>
      <c r="CS386" s="46">
        <f>IF(C386&lt;&gt;"",IF(VLOOKUP(C386,T_UO[#All],3,FALSE)="PTS",IF(ISBLANK(G386),1,0),IF(ISBLANK(G386),0,1)),0)</f>
        <v>0</v>
      </c>
      <c r="CT386" s="46">
        <f t="shared" si="104"/>
        <v>0</v>
      </c>
      <c r="CU386" s="46"/>
      <c r="CV386" s="46"/>
      <c r="CW386" s="46"/>
      <c r="CX386" s="46"/>
      <c r="CY386" s="46"/>
      <c r="CZ386" s="46"/>
      <c r="DA386" s="46"/>
      <c r="DB386" s="46">
        <f t="shared" si="105"/>
        <v>0</v>
      </c>
      <c r="DC386" s="46">
        <f t="shared" ca="1" si="99"/>
        <v>0</v>
      </c>
      <c r="DD386" s="46"/>
      <c r="DE386" s="46">
        <f t="shared" si="106"/>
        <v>0</v>
      </c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>
        <f t="array" ref="DS386">IF(MAX(IF($AI386:$CH386&lt;&gt;0,$AI$7:$CH$7))&gt;$S386,1,0)</f>
        <v>0</v>
      </c>
    </row>
    <row r="387" spans="1:123" x14ac:dyDescent="0.25">
      <c r="A387" s="78">
        <v>380</v>
      </c>
      <c r="B387" s="79" t="str">
        <f t="shared" si="100"/>
        <v>K_LE MUT_2023_380</v>
      </c>
      <c r="C387" s="2"/>
      <c r="D387" s="3"/>
      <c r="E387" s="3"/>
      <c r="F387" s="4"/>
      <c r="G387" s="4"/>
      <c r="H387" s="4"/>
      <c r="I387" s="3"/>
      <c r="J387" s="1"/>
      <c r="K387" s="7"/>
      <c r="L387" s="90"/>
      <c r="M387" s="5"/>
      <c r="N387" s="91"/>
      <c r="O387" s="92"/>
      <c r="P387" s="5"/>
      <c r="Q387" s="5"/>
      <c r="R387" s="8"/>
      <c r="S387" s="5"/>
      <c r="T387" s="93"/>
      <c r="U387" s="80"/>
      <c r="V387" s="82"/>
      <c r="W387" s="83"/>
      <c r="X387" s="84" t="str">
        <f t="shared" si="101"/>
        <v xml:space="preserve"> </v>
      </c>
      <c r="Y387" s="85" t="str">
        <f t="shared" si="94"/>
        <v/>
      </c>
      <c r="AA387" s="86" t="str">
        <f t="shared" ca="1" si="95"/>
        <v/>
      </c>
      <c r="AB387" s="121"/>
      <c r="AC387" s="87" t="str">
        <f t="shared" si="107"/>
        <v/>
      </c>
      <c r="AD387" s="88" t="str">
        <f t="shared" si="102"/>
        <v/>
      </c>
      <c r="AE387" s="89" t="str">
        <f>IF(C387&lt;&gt;"",IF(VLOOKUP(C387,T_UO[#All],3,FALSE)="J",AF387+AG387,VLOOKUP(C387,T_UO[#All],4,FALSE)*G387),"")</f>
        <v/>
      </c>
      <c r="AF387" s="89" t="str">
        <f t="shared" si="96"/>
        <v/>
      </c>
      <c r="AG387" s="6"/>
      <c r="AH387" s="81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  <c r="AY387" s="120"/>
      <c r="AZ387" s="120"/>
      <c r="BA387" s="120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J387" s="46"/>
      <c r="CK387" s="46"/>
      <c r="CL387" s="46"/>
      <c r="CN387" s="46">
        <f t="shared" ca="1" si="103"/>
        <v>0</v>
      </c>
      <c r="CO387" s="46">
        <f t="shared" si="97"/>
        <v>0</v>
      </c>
      <c r="CP387" s="46"/>
      <c r="CQ387" s="46">
        <f t="shared" si="98"/>
        <v>0</v>
      </c>
      <c r="CR387" s="46"/>
      <c r="CS387" s="46">
        <f>IF(C387&lt;&gt;"",IF(VLOOKUP(C387,T_UO[#All],3,FALSE)="PTS",IF(ISBLANK(G387),1,0),IF(ISBLANK(G387),0,1)),0)</f>
        <v>0</v>
      </c>
      <c r="CT387" s="46">
        <f t="shared" si="104"/>
        <v>0</v>
      </c>
      <c r="CU387" s="46"/>
      <c r="CV387" s="46"/>
      <c r="CW387" s="46"/>
      <c r="CX387" s="46"/>
      <c r="CY387" s="46"/>
      <c r="CZ387" s="46"/>
      <c r="DA387" s="46"/>
      <c r="DB387" s="46">
        <f t="shared" si="105"/>
        <v>0</v>
      </c>
      <c r="DC387" s="46">
        <f t="shared" ca="1" si="99"/>
        <v>0</v>
      </c>
      <c r="DD387" s="46"/>
      <c r="DE387" s="46">
        <f t="shared" si="106"/>
        <v>0</v>
      </c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>
        <f t="array" ref="DS387">IF(MAX(IF($AI387:$CH387&lt;&gt;0,$AI$7:$CH$7))&gt;$S387,1,0)</f>
        <v>0</v>
      </c>
    </row>
    <row r="388" spans="1:123" x14ac:dyDescent="0.25">
      <c r="A388" s="78">
        <v>381</v>
      </c>
      <c r="B388" s="79" t="str">
        <f t="shared" si="100"/>
        <v>K_LE MUT_2023_381</v>
      </c>
      <c r="C388" s="2"/>
      <c r="D388" s="3"/>
      <c r="E388" s="3"/>
      <c r="F388" s="4"/>
      <c r="G388" s="4"/>
      <c r="H388" s="4"/>
      <c r="I388" s="3"/>
      <c r="J388" s="1"/>
      <c r="K388" s="7"/>
      <c r="L388" s="90"/>
      <c r="M388" s="5"/>
      <c r="N388" s="91"/>
      <c r="O388" s="92"/>
      <c r="P388" s="5"/>
      <c r="Q388" s="5"/>
      <c r="R388" s="8"/>
      <c r="S388" s="5"/>
      <c r="T388" s="93"/>
      <c r="U388" s="80"/>
      <c r="V388" s="82"/>
      <c r="W388" s="83"/>
      <c r="X388" s="84" t="str">
        <f t="shared" si="101"/>
        <v xml:space="preserve"> </v>
      </c>
      <c r="Y388" s="85" t="str">
        <f t="shared" si="94"/>
        <v/>
      </c>
      <c r="AA388" s="86" t="str">
        <f t="shared" ca="1" si="95"/>
        <v/>
      </c>
      <c r="AB388" s="121"/>
      <c r="AC388" s="87" t="str">
        <f t="shared" si="107"/>
        <v/>
      </c>
      <c r="AD388" s="88" t="str">
        <f t="shared" si="102"/>
        <v/>
      </c>
      <c r="AE388" s="89" t="str">
        <f>IF(C388&lt;&gt;"",IF(VLOOKUP(C388,T_UO[#All],3,FALSE)="J",AF388+AG388,VLOOKUP(C388,T_UO[#All],4,FALSE)*G388),"")</f>
        <v/>
      </c>
      <c r="AF388" s="89" t="str">
        <f t="shared" si="96"/>
        <v/>
      </c>
      <c r="AG388" s="6"/>
      <c r="AH388" s="81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  <c r="AY388" s="120"/>
      <c r="AZ388" s="120"/>
      <c r="BA388" s="120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  <c r="BU388" s="120"/>
      <c r="BV388" s="120"/>
      <c r="BW388" s="120"/>
      <c r="BX388" s="120"/>
      <c r="BY388" s="120"/>
      <c r="BZ388" s="120"/>
      <c r="CA388" s="120"/>
      <c r="CB388" s="120"/>
      <c r="CC388" s="120"/>
      <c r="CD388" s="120"/>
      <c r="CE388" s="120"/>
      <c r="CF388" s="120"/>
      <c r="CG388" s="120"/>
      <c r="CH388" s="120"/>
      <c r="CJ388" s="46"/>
      <c r="CK388" s="46"/>
      <c r="CL388" s="46"/>
      <c r="CN388" s="46">
        <f t="shared" ca="1" si="103"/>
        <v>0</v>
      </c>
      <c r="CO388" s="46">
        <f t="shared" si="97"/>
        <v>0</v>
      </c>
      <c r="CP388" s="46"/>
      <c r="CQ388" s="46">
        <f t="shared" si="98"/>
        <v>0</v>
      </c>
      <c r="CR388" s="46"/>
      <c r="CS388" s="46">
        <f>IF(C388&lt;&gt;"",IF(VLOOKUP(C388,T_UO[#All],3,FALSE)="PTS",IF(ISBLANK(G388),1,0),IF(ISBLANK(G388),0,1)),0)</f>
        <v>0</v>
      </c>
      <c r="CT388" s="46">
        <f t="shared" si="104"/>
        <v>0</v>
      </c>
      <c r="CU388" s="46"/>
      <c r="CV388" s="46"/>
      <c r="CW388" s="46"/>
      <c r="CX388" s="46"/>
      <c r="CY388" s="46"/>
      <c r="CZ388" s="46"/>
      <c r="DA388" s="46"/>
      <c r="DB388" s="46">
        <f t="shared" si="105"/>
        <v>0</v>
      </c>
      <c r="DC388" s="46">
        <f t="shared" ca="1" si="99"/>
        <v>0</v>
      </c>
      <c r="DD388" s="46"/>
      <c r="DE388" s="46">
        <f t="shared" si="106"/>
        <v>0</v>
      </c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>
        <f t="array" ref="DS388">IF(MAX(IF($AI388:$CH388&lt;&gt;0,$AI$7:$CH$7))&gt;$S388,1,0)</f>
        <v>0</v>
      </c>
    </row>
    <row r="389" spans="1:123" x14ac:dyDescent="0.25">
      <c r="A389" s="78">
        <v>382</v>
      </c>
      <c r="B389" s="79" t="str">
        <f t="shared" si="100"/>
        <v>K_LE MUT_2023_382</v>
      </c>
      <c r="C389" s="2"/>
      <c r="D389" s="3"/>
      <c r="E389" s="3"/>
      <c r="F389" s="4"/>
      <c r="G389" s="4"/>
      <c r="H389" s="4"/>
      <c r="I389" s="3"/>
      <c r="J389" s="1"/>
      <c r="K389" s="7"/>
      <c r="L389" s="90"/>
      <c r="M389" s="5"/>
      <c r="N389" s="91"/>
      <c r="O389" s="92"/>
      <c r="P389" s="5"/>
      <c r="Q389" s="5"/>
      <c r="R389" s="8"/>
      <c r="S389" s="5"/>
      <c r="T389" s="93"/>
      <c r="U389" s="80"/>
      <c r="V389" s="82"/>
      <c r="W389" s="83"/>
      <c r="X389" s="84" t="str">
        <f t="shared" si="101"/>
        <v xml:space="preserve"> </v>
      </c>
      <c r="Y389" s="85" t="str">
        <f t="shared" si="94"/>
        <v/>
      </c>
      <c r="AA389" s="86" t="str">
        <f t="shared" ca="1" si="95"/>
        <v/>
      </c>
      <c r="AB389" s="121"/>
      <c r="AC389" s="87" t="str">
        <f t="shared" si="107"/>
        <v/>
      </c>
      <c r="AD389" s="88" t="str">
        <f t="shared" si="102"/>
        <v/>
      </c>
      <c r="AE389" s="89" t="str">
        <f>IF(C389&lt;&gt;"",IF(VLOOKUP(C389,T_UO[#All],3,FALSE)="J",AF389+AG389,VLOOKUP(C389,T_UO[#All],4,FALSE)*G389),"")</f>
        <v/>
      </c>
      <c r="AF389" s="89" t="str">
        <f t="shared" si="96"/>
        <v/>
      </c>
      <c r="AG389" s="6"/>
      <c r="AH389" s="81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  <c r="AY389" s="120"/>
      <c r="AZ389" s="120"/>
      <c r="BA389" s="120"/>
      <c r="BB389" s="120"/>
      <c r="BC389" s="120"/>
      <c r="BD389" s="120"/>
      <c r="BE389" s="120"/>
      <c r="BF389" s="120"/>
      <c r="BG389" s="120"/>
      <c r="BH389" s="120"/>
      <c r="BI389" s="120"/>
      <c r="BJ389" s="120"/>
      <c r="BK389" s="120"/>
      <c r="BL389" s="120"/>
      <c r="BM389" s="120"/>
      <c r="BN389" s="120"/>
      <c r="BO389" s="120"/>
      <c r="BP389" s="120"/>
      <c r="BQ389" s="120"/>
      <c r="BR389" s="120"/>
      <c r="BS389" s="120"/>
      <c r="BT389" s="120"/>
      <c r="BU389" s="120"/>
      <c r="BV389" s="120"/>
      <c r="BW389" s="120"/>
      <c r="BX389" s="120"/>
      <c r="BY389" s="120"/>
      <c r="BZ389" s="120"/>
      <c r="CA389" s="120"/>
      <c r="CB389" s="120"/>
      <c r="CC389" s="120"/>
      <c r="CD389" s="120"/>
      <c r="CE389" s="120"/>
      <c r="CF389" s="120"/>
      <c r="CG389" s="120"/>
      <c r="CH389" s="120"/>
      <c r="CJ389" s="46"/>
      <c r="CK389" s="46"/>
      <c r="CL389" s="46"/>
      <c r="CN389" s="46">
        <f t="shared" ca="1" si="103"/>
        <v>0</v>
      </c>
      <c r="CO389" s="46">
        <f t="shared" si="97"/>
        <v>0</v>
      </c>
      <c r="CP389" s="46"/>
      <c r="CQ389" s="46">
        <f t="shared" si="98"/>
        <v>0</v>
      </c>
      <c r="CR389" s="46"/>
      <c r="CS389" s="46">
        <f>IF(C389&lt;&gt;"",IF(VLOOKUP(C389,T_UO[#All],3,FALSE)="PTS",IF(ISBLANK(G389),1,0),IF(ISBLANK(G389),0,1)),0)</f>
        <v>0</v>
      </c>
      <c r="CT389" s="46">
        <f t="shared" si="104"/>
        <v>0</v>
      </c>
      <c r="CU389" s="46"/>
      <c r="CV389" s="46"/>
      <c r="CW389" s="46"/>
      <c r="CX389" s="46"/>
      <c r="CY389" s="46"/>
      <c r="CZ389" s="46"/>
      <c r="DA389" s="46"/>
      <c r="DB389" s="46">
        <f t="shared" si="105"/>
        <v>0</v>
      </c>
      <c r="DC389" s="46">
        <f t="shared" ca="1" si="99"/>
        <v>0</v>
      </c>
      <c r="DD389" s="46"/>
      <c r="DE389" s="46">
        <f t="shared" si="106"/>
        <v>0</v>
      </c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>
        <f t="array" ref="DS389">IF(MAX(IF($AI389:$CH389&lt;&gt;0,$AI$7:$CH$7))&gt;$S389,1,0)</f>
        <v>0</v>
      </c>
    </row>
    <row r="390" spans="1:123" x14ac:dyDescent="0.25">
      <c r="A390" s="78">
        <v>383</v>
      </c>
      <c r="B390" s="79" t="str">
        <f t="shared" si="100"/>
        <v>K_LE MUT_2023_383</v>
      </c>
      <c r="C390" s="2"/>
      <c r="D390" s="3"/>
      <c r="E390" s="3"/>
      <c r="F390" s="4"/>
      <c r="G390" s="4"/>
      <c r="H390" s="4"/>
      <c r="I390" s="3"/>
      <c r="J390" s="1"/>
      <c r="K390" s="7"/>
      <c r="L390" s="90"/>
      <c r="M390" s="5"/>
      <c r="N390" s="91"/>
      <c r="O390" s="92"/>
      <c r="P390" s="5"/>
      <c r="Q390" s="5"/>
      <c r="R390" s="8"/>
      <c r="S390" s="5"/>
      <c r="T390" s="93"/>
      <c r="U390" s="80"/>
      <c r="V390" s="82"/>
      <c r="W390" s="83"/>
      <c r="X390" s="84" t="str">
        <f t="shared" si="101"/>
        <v xml:space="preserve"> </v>
      </c>
      <c r="Y390" s="85" t="str">
        <f t="shared" si="94"/>
        <v/>
      </c>
      <c r="AA390" s="86" t="str">
        <f t="shared" ca="1" si="95"/>
        <v/>
      </c>
      <c r="AB390" s="121"/>
      <c r="AC390" s="87" t="str">
        <f t="shared" si="107"/>
        <v/>
      </c>
      <c r="AD390" s="88" t="str">
        <f t="shared" si="102"/>
        <v/>
      </c>
      <c r="AE390" s="89" t="str">
        <f>IF(C390&lt;&gt;"",IF(VLOOKUP(C390,T_UO[#All],3,FALSE)="J",AF390+AG390,VLOOKUP(C390,T_UO[#All],4,FALSE)*G390),"")</f>
        <v/>
      </c>
      <c r="AF390" s="89" t="str">
        <f t="shared" si="96"/>
        <v/>
      </c>
      <c r="AG390" s="6"/>
      <c r="AH390" s="81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  <c r="AY390" s="120"/>
      <c r="AZ390" s="120"/>
      <c r="BA390" s="120"/>
      <c r="BB390" s="120"/>
      <c r="BC390" s="120"/>
      <c r="BD390" s="120"/>
      <c r="BE390" s="120"/>
      <c r="BF390" s="120"/>
      <c r="BG390" s="120"/>
      <c r="BH390" s="120"/>
      <c r="BI390" s="120"/>
      <c r="BJ390" s="120"/>
      <c r="BK390" s="120"/>
      <c r="BL390" s="120"/>
      <c r="BM390" s="120"/>
      <c r="BN390" s="120"/>
      <c r="BO390" s="120"/>
      <c r="BP390" s="120"/>
      <c r="BQ390" s="120"/>
      <c r="BR390" s="120"/>
      <c r="BS390" s="120"/>
      <c r="BT390" s="120"/>
      <c r="BU390" s="120"/>
      <c r="BV390" s="120"/>
      <c r="BW390" s="120"/>
      <c r="BX390" s="120"/>
      <c r="BY390" s="120"/>
      <c r="BZ390" s="120"/>
      <c r="CA390" s="120"/>
      <c r="CB390" s="120"/>
      <c r="CC390" s="120"/>
      <c r="CD390" s="120"/>
      <c r="CE390" s="120"/>
      <c r="CF390" s="120"/>
      <c r="CG390" s="120"/>
      <c r="CH390" s="120"/>
      <c r="CJ390" s="46"/>
      <c r="CK390" s="46"/>
      <c r="CL390" s="46"/>
      <c r="CN390" s="46">
        <f t="shared" ca="1" si="103"/>
        <v>0</v>
      </c>
      <c r="CO390" s="46">
        <f t="shared" si="97"/>
        <v>0</v>
      </c>
      <c r="CP390" s="46"/>
      <c r="CQ390" s="46">
        <f t="shared" si="98"/>
        <v>0</v>
      </c>
      <c r="CR390" s="46"/>
      <c r="CS390" s="46">
        <f>IF(C390&lt;&gt;"",IF(VLOOKUP(C390,T_UO[#All],3,FALSE)="PTS",IF(ISBLANK(G390),1,0),IF(ISBLANK(G390),0,1)),0)</f>
        <v>0</v>
      </c>
      <c r="CT390" s="46">
        <f t="shared" si="104"/>
        <v>0</v>
      </c>
      <c r="CU390" s="46"/>
      <c r="CV390" s="46"/>
      <c r="CW390" s="46"/>
      <c r="CX390" s="46"/>
      <c r="CY390" s="46"/>
      <c r="CZ390" s="46"/>
      <c r="DA390" s="46"/>
      <c r="DB390" s="46">
        <f t="shared" si="105"/>
        <v>0</v>
      </c>
      <c r="DC390" s="46">
        <f t="shared" ca="1" si="99"/>
        <v>0</v>
      </c>
      <c r="DD390" s="46"/>
      <c r="DE390" s="46">
        <f t="shared" si="106"/>
        <v>0</v>
      </c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>
        <f t="array" ref="DS390">IF(MAX(IF($AI390:$CH390&lt;&gt;0,$AI$7:$CH$7))&gt;$S390,1,0)</f>
        <v>0</v>
      </c>
    </row>
    <row r="391" spans="1:123" x14ac:dyDescent="0.25">
      <c r="A391" s="78">
        <v>384</v>
      </c>
      <c r="B391" s="79" t="str">
        <f t="shared" si="100"/>
        <v>K_LE MUT_2023_384</v>
      </c>
      <c r="C391" s="2"/>
      <c r="D391" s="3"/>
      <c r="E391" s="3"/>
      <c r="F391" s="4"/>
      <c r="G391" s="4"/>
      <c r="H391" s="4"/>
      <c r="I391" s="3"/>
      <c r="J391" s="1"/>
      <c r="K391" s="7"/>
      <c r="L391" s="90"/>
      <c r="M391" s="5"/>
      <c r="N391" s="91"/>
      <c r="O391" s="92"/>
      <c r="P391" s="5"/>
      <c r="Q391" s="5"/>
      <c r="R391" s="8"/>
      <c r="S391" s="5"/>
      <c r="T391" s="93"/>
      <c r="U391" s="80"/>
      <c r="V391" s="82"/>
      <c r="W391" s="83"/>
      <c r="X391" s="84" t="str">
        <f t="shared" si="101"/>
        <v xml:space="preserve"> </v>
      </c>
      <c r="Y391" s="85" t="str">
        <f t="shared" si="94"/>
        <v/>
      </c>
      <c r="AA391" s="86" t="str">
        <f t="shared" ca="1" si="95"/>
        <v/>
      </c>
      <c r="AB391" s="121"/>
      <c r="AC391" s="87" t="str">
        <f t="shared" si="107"/>
        <v/>
      </c>
      <c r="AD391" s="88" t="str">
        <f t="shared" si="102"/>
        <v/>
      </c>
      <c r="AE391" s="89" t="str">
        <f>IF(C391&lt;&gt;"",IF(VLOOKUP(C391,T_UO[#All],3,FALSE)="J",AF391+AG391,VLOOKUP(C391,T_UO[#All],4,FALSE)*G391),"")</f>
        <v/>
      </c>
      <c r="AF391" s="89" t="str">
        <f t="shared" si="96"/>
        <v/>
      </c>
      <c r="AG391" s="6"/>
      <c r="AH391" s="81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  <c r="AY391" s="120"/>
      <c r="AZ391" s="120"/>
      <c r="BA391" s="120"/>
      <c r="BB391" s="120"/>
      <c r="BC391" s="120"/>
      <c r="BD391" s="120"/>
      <c r="BE391" s="120"/>
      <c r="BF391" s="120"/>
      <c r="BG391" s="120"/>
      <c r="BH391" s="120"/>
      <c r="BI391" s="120"/>
      <c r="BJ391" s="120"/>
      <c r="BK391" s="120"/>
      <c r="BL391" s="120"/>
      <c r="BM391" s="120"/>
      <c r="BN391" s="120"/>
      <c r="BO391" s="120"/>
      <c r="BP391" s="120"/>
      <c r="BQ391" s="120"/>
      <c r="BR391" s="120"/>
      <c r="BS391" s="120"/>
      <c r="BT391" s="120"/>
      <c r="BU391" s="120"/>
      <c r="BV391" s="120"/>
      <c r="BW391" s="120"/>
      <c r="BX391" s="120"/>
      <c r="BY391" s="120"/>
      <c r="BZ391" s="120"/>
      <c r="CA391" s="120"/>
      <c r="CB391" s="120"/>
      <c r="CC391" s="120"/>
      <c r="CD391" s="120"/>
      <c r="CE391" s="120"/>
      <c r="CF391" s="120"/>
      <c r="CG391" s="120"/>
      <c r="CH391" s="120"/>
      <c r="CJ391" s="46"/>
      <c r="CK391" s="46"/>
      <c r="CL391" s="46"/>
      <c r="CN391" s="46">
        <f t="shared" ca="1" si="103"/>
        <v>0</v>
      </c>
      <c r="CO391" s="46">
        <f t="shared" si="97"/>
        <v>0</v>
      </c>
      <c r="CP391" s="46"/>
      <c r="CQ391" s="46">
        <f t="shared" si="98"/>
        <v>0</v>
      </c>
      <c r="CR391" s="46"/>
      <c r="CS391" s="46">
        <f>IF(C391&lt;&gt;"",IF(VLOOKUP(C391,T_UO[#All],3,FALSE)="PTS",IF(ISBLANK(G391),1,0),IF(ISBLANK(G391),0,1)),0)</f>
        <v>0</v>
      </c>
      <c r="CT391" s="46">
        <f t="shared" si="104"/>
        <v>0</v>
      </c>
      <c r="CU391" s="46"/>
      <c r="CV391" s="46"/>
      <c r="CW391" s="46"/>
      <c r="CX391" s="46"/>
      <c r="CY391" s="46"/>
      <c r="CZ391" s="46"/>
      <c r="DA391" s="46"/>
      <c r="DB391" s="46">
        <f t="shared" si="105"/>
        <v>0</v>
      </c>
      <c r="DC391" s="46">
        <f t="shared" ca="1" si="99"/>
        <v>0</v>
      </c>
      <c r="DD391" s="46"/>
      <c r="DE391" s="46">
        <f t="shared" si="106"/>
        <v>0</v>
      </c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>
        <f t="array" ref="DS391">IF(MAX(IF($AI391:$CH391&lt;&gt;0,$AI$7:$CH$7))&gt;$S391,1,0)</f>
        <v>0</v>
      </c>
    </row>
    <row r="392" spans="1:123" x14ac:dyDescent="0.25">
      <c r="A392" s="78">
        <v>385</v>
      </c>
      <c r="B392" s="79" t="str">
        <f t="shared" si="100"/>
        <v>K_LE MUT_2023_385</v>
      </c>
      <c r="C392" s="2"/>
      <c r="D392" s="3"/>
      <c r="E392" s="3"/>
      <c r="F392" s="4"/>
      <c r="G392" s="4"/>
      <c r="H392" s="4"/>
      <c r="I392" s="3"/>
      <c r="J392" s="1"/>
      <c r="K392" s="7"/>
      <c r="L392" s="90"/>
      <c r="M392" s="5"/>
      <c r="N392" s="91"/>
      <c r="O392" s="92"/>
      <c r="P392" s="5"/>
      <c r="Q392" s="5"/>
      <c r="R392" s="8"/>
      <c r="S392" s="5"/>
      <c r="T392" s="93"/>
      <c r="U392" s="80"/>
      <c r="V392" s="82"/>
      <c r="W392" s="83"/>
      <c r="X392" s="84" t="str">
        <f t="shared" si="101"/>
        <v xml:space="preserve"> </v>
      </c>
      <c r="Y392" s="85" t="str">
        <f t="shared" si="94"/>
        <v/>
      </c>
      <c r="AA392" s="86" t="str">
        <f t="shared" ca="1" si="95"/>
        <v/>
      </c>
      <c r="AB392" s="121"/>
      <c r="AC392" s="87" t="str">
        <f t="shared" si="107"/>
        <v/>
      </c>
      <c r="AD392" s="88" t="str">
        <f t="shared" si="102"/>
        <v/>
      </c>
      <c r="AE392" s="89" t="str">
        <f>IF(C392&lt;&gt;"",IF(VLOOKUP(C392,T_UO[#All],3,FALSE)="J",AF392+AG392,VLOOKUP(C392,T_UO[#All],4,FALSE)*G392),"")</f>
        <v/>
      </c>
      <c r="AF392" s="89" t="str">
        <f t="shared" si="96"/>
        <v/>
      </c>
      <c r="AG392" s="6"/>
      <c r="AH392" s="81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  <c r="AY392" s="120"/>
      <c r="AZ392" s="120"/>
      <c r="BA392" s="120"/>
      <c r="BB392" s="120"/>
      <c r="BC392" s="120"/>
      <c r="BD392" s="120"/>
      <c r="BE392" s="120"/>
      <c r="BF392" s="120"/>
      <c r="BG392" s="120"/>
      <c r="BH392" s="120"/>
      <c r="BI392" s="120"/>
      <c r="BJ392" s="120"/>
      <c r="BK392" s="120"/>
      <c r="BL392" s="120"/>
      <c r="BM392" s="120"/>
      <c r="BN392" s="120"/>
      <c r="BO392" s="120"/>
      <c r="BP392" s="120"/>
      <c r="BQ392" s="120"/>
      <c r="BR392" s="120"/>
      <c r="BS392" s="120"/>
      <c r="BT392" s="120"/>
      <c r="BU392" s="120"/>
      <c r="BV392" s="120"/>
      <c r="BW392" s="120"/>
      <c r="BX392" s="120"/>
      <c r="BY392" s="120"/>
      <c r="BZ392" s="120"/>
      <c r="CA392" s="120"/>
      <c r="CB392" s="120"/>
      <c r="CC392" s="120"/>
      <c r="CD392" s="120"/>
      <c r="CE392" s="120"/>
      <c r="CF392" s="120"/>
      <c r="CG392" s="120"/>
      <c r="CH392" s="120"/>
      <c r="CJ392" s="46"/>
      <c r="CK392" s="46"/>
      <c r="CL392" s="46"/>
      <c r="CN392" s="46">
        <f t="shared" ca="1" si="103"/>
        <v>0</v>
      </c>
      <c r="CO392" s="46">
        <f t="shared" si="97"/>
        <v>0</v>
      </c>
      <c r="CP392" s="46"/>
      <c r="CQ392" s="46">
        <f t="shared" si="98"/>
        <v>0</v>
      </c>
      <c r="CR392" s="46"/>
      <c r="CS392" s="46">
        <f>IF(C392&lt;&gt;"",IF(VLOOKUP(C392,T_UO[#All],3,FALSE)="PTS",IF(ISBLANK(G392),1,0),IF(ISBLANK(G392),0,1)),0)</f>
        <v>0</v>
      </c>
      <c r="CT392" s="46">
        <f t="shared" si="104"/>
        <v>0</v>
      </c>
      <c r="CU392" s="46"/>
      <c r="CV392" s="46"/>
      <c r="CW392" s="46"/>
      <c r="CX392" s="46"/>
      <c r="CY392" s="46"/>
      <c r="CZ392" s="46"/>
      <c r="DA392" s="46"/>
      <c r="DB392" s="46">
        <f t="shared" si="105"/>
        <v>0</v>
      </c>
      <c r="DC392" s="46">
        <f t="shared" ca="1" si="99"/>
        <v>0</v>
      </c>
      <c r="DD392" s="46"/>
      <c r="DE392" s="46">
        <f t="shared" si="106"/>
        <v>0</v>
      </c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>
        <f t="array" ref="DS392">IF(MAX(IF($AI392:$CH392&lt;&gt;0,$AI$7:$CH$7))&gt;$S392,1,0)</f>
        <v>0</v>
      </c>
    </row>
    <row r="393" spans="1:123" x14ac:dyDescent="0.25">
      <c r="A393" s="78">
        <v>386</v>
      </c>
      <c r="B393" s="79" t="str">
        <f t="shared" si="100"/>
        <v>K_LE MUT_2023_386</v>
      </c>
      <c r="C393" s="2"/>
      <c r="D393" s="3"/>
      <c r="E393" s="3"/>
      <c r="F393" s="4"/>
      <c r="G393" s="4"/>
      <c r="H393" s="4"/>
      <c r="I393" s="3"/>
      <c r="J393" s="1"/>
      <c r="K393" s="7"/>
      <c r="L393" s="90"/>
      <c r="M393" s="5"/>
      <c r="N393" s="91"/>
      <c r="O393" s="92"/>
      <c r="P393" s="5"/>
      <c r="Q393" s="5"/>
      <c r="R393" s="8"/>
      <c r="S393" s="5"/>
      <c r="T393" s="93"/>
      <c r="U393" s="80"/>
      <c r="V393" s="82"/>
      <c r="W393" s="83"/>
      <c r="X393" s="84" t="str">
        <f t="shared" si="101"/>
        <v xml:space="preserve"> </v>
      </c>
      <c r="Y393" s="85" t="str">
        <f t="shared" si="94"/>
        <v/>
      </c>
      <c r="AA393" s="86" t="str">
        <f t="shared" ca="1" si="95"/>
        <v/>
      </c>
      <c r="AB393" s="121"/>
      <c r="AC393" s="87" t="str">
        <f t="shared" si="107"/>
        <v/>
      </c>
      <c r="AD393" s="88" t="str">
        <f t="shared" si="102"/>
        <v/>
      </c>
      <c r="AE393" s="89" t="str">
        <f>IF(C393&lt;&gt;"",IF(VLOOKUP(C393,T_UO[#All],3,FALSE)="J",AF393+AG393,VLOOKUP(C393,T_UO[#All],4,FALSE)*G393),"")</f>
        <v/>
      </c>
      <c r="AF393" s="89" t="str">
        <f t="shared" si="96"/>
        <v/>
      </c>
      <c r="AG393" s="6"/>
      <c r="AH393" s="81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  <c r="AY393" s="120"/>
      <c r="AZ393" s="120"/>
      <c r="BA393" s="120"/>
      <c r="BB393" s="120"/>
      <c r="BC393" s="120"/>
      <c r="BD393" s="120"/>
      <c r="BE393" s="120"/>
      <c r="BF393" s="120"/>
      <c r="BG393" s="120"/>
      <c r="BH393" s="120"/>
      <c r="BI393" s="120"/>
      <c r="BJ393" s="120"/>
      <c r="BK393" s="120"/>
      <c r="BL393" s="120"/>
      <c r="BM393" s="120"/>
      <c r="BN393" s="120"/>
      <c r="BO393" s="120"/>
      <c r="BP393" s="120"/>
      <c r="BQ393" s="120"/>
      <c r="BR393" s="120"/>
      <c r="BS393" s="120"/>
      <c r="BT393" s="120"/>
      <c r="BU393" s="120"/>
      <c r="BV393" s="120"/>
      <c r="BW393" s="120"/>
      <c r="BX393" s="120"/>
      <c r="BY393" s="120"/>
      <c r="BZ393" s="120"/>
      <c r="CA393" s="120"/>
      <c r="CB393" s="120"/>
      <c r="CC393" s="120"/>
      <c r="CD393" s="120"/>
      <c r="CE393" s="120"/>
      <c r="CF393" s="120"/>
      <c r="CG393" s="120"/>
      <c r="CH393" s="120"/>
      <c r="CJ393" s="46"/>
      <c r="CK393" s="46"/>
      <c r="CL393" s="46"/>
      <c r="CN393" s="46">
        <f t="shared" ca="1" si="103"/>
        <v>0</v>
      </c>
      <c r="CO393" s="46">
        <f t="shared" si="97"/>
        <v>0</v>
      </c>
      <c r="CP393" s="46"/>
      <c r="CQ393" s="46">
        <f t="shared" si="98"/>
        <v>0</v>
      </c>
      <c r="CR393" s="46"/>
      <c r="CS393" s="46">
        <f>IF(C393&lt;&gt;"",IF(VLOOKUP(C393,T_UO[#All],3,FALSE)="PTS",IF(ISBLANK(G393),1,0),IF(ISBLANK(G393),0,1)),0)</f>
        <v>0</v>
      </c>
      <c r="CT393" s="46">
        <f t="shared" si="104"/>
        <v>0</v>
      </c>
      <c r="CU393" s="46"/>
      <c r="CV393" s="46"/>
      <c r="CW393" s="46"/>
      <c r="CX393" s="46"/>
      <c r="CY393" s="46"/>
      <c r="CZ393" s="46"/>
      <c r="DA393" s="46"/>
      <c r="DB393" s="46">
        <f t="shared" si="105"/>
        <v>0</v>
      </c>
      <c r="DC393" s="46">
        <f t="shared" ca="1" si="99"/>
        <v>0</v>
      </c>
      <c r="DD393" s="46"/>
      <c r="DE393" s="46">
        <f t="shared" si="106"/>
        <v>0</v>
      </c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>
        <f t="array" ref="DS393">IF(MAX(IF($AI393:$CH393&lt;&gt;0,$AI$7:$CH$7))&gt;$S393,1,0)</f>
        <v>0</v>
      </c>
    </row>
    <row r="394" spans="1:123" x14ac:dyDescent="0.25">
      <c r="A394" s="78">
        <v>387</v>
      </c>
      <c r="B394" s="79" t="str">
        <f t="shared" si="100"/>
        <v>K_LE MUT_2023_387</v>
      </c>
      <c r="C394" s="2"/>
      <c r="D394" s="3"/>
      <c r="E394" s="3"/>
      <c r="F394" s="4"/>
      <c r="G394" s="4"/>
      <c r="H394" s="4"/>
      <c r="I394" s="3"/>
      <c r="J394" s="1"/>
      <c r="K394" s="7"/>
      <c r="L394" s="90"/>
      <c r="M394" s="5"/>
      <c r="N394" s="91"/>
      <c r="O394" s="92"/>
      <c r="P394" s="5"/>
      <c r="Q394" s="5"/>
      <c r="R394" s="8"/>
      <c r="S394" s="5"/>
      <c r="T394" s="93"/>
      <c r="U394" s="80"/>
      <c r="V394" s="82"/>
      <c r="W394" s="83"/>
      <c r="X394" s="84" t="str">
        <f t="shared" si="101"/>
        <v xml:space="preserve"> </v>
      </c>
      <c r="Y394" s="85" t="str">
        <f t="shared" si="94"/>
        <v/>
      </c>
      <c r="AA394" s="86" t="str">
        <f t="shared" ca="1" si="95"/>
        <v/>
      </c>
      <c r="AB394" s="121"/>
      <c r="AC394" s="87" t="str">
        <f t="shared" si="107"/>
        <v/>
      </c>
      <c r="AD394" s="88" t="str">
        <f t="shared" si="102"/>
        <v/>
      </c>
      <c r="AE394" s="89" t="str">
        <f>IF(C394&lt;&gt;"",IF(VLOOKUP(C394,T_UO[#All],3,FALSE)="J",AF394+AG394,VLOOKUP(C394,T_UO[#All],4,FALSE)*G394),"")</f>
        <v/>
      </c>
      <c r="AF394" s="89" t="str">
        <f t="shared" si="96"/>
        <v/>
      </c>
      <c r="AG394" s="6"/>
      <c r="AH394" s="81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  <c r="AY394" s="120"/>
      <c r="AZ394" s="120"/>
      <c r="BA394" s="120"/>
      <c r="BB394" s="120"/>
      <c r="BC394" s="120"/>
      <c r="BD394" s="120"/>
      <c r="BE394" s="120"/>
      <c r="BF394" s="120"/>
      <c r="BG394" s="120"/>
      <c r="BH394" s="120"/>
      <c r="BI394" s="120"/>
      <c r="BJ394" s="120"/>
      <c r="BK394" s="120"/>
      <c r="BL394" s="120"/>
      <c r="BM394" s="120"/>
      <c r="BN394" s="120"/>
      <c r="BO394" s="120"/>
      <c r="BP394" s="120"/>
      <c r="BQ394" s="120"/>
      <c r="BR394" s="120"/>
      <c r="BS394" s="120"/>
      <c r="BT394" s="120"/>
      <c r="BU394" s="120"/>
      <c r="BV394" s="120"/>
      <c r="BW394" s="120"/>
      <c r="BX394" s="120"/>
      <c r="BY394" s="120"/>
      <c r="BZ394" s="120"/>
      <c r="CA394" s="120"/>
      <c r="CB394" s="120"/>
      <c r="CC394" s="120"/>
      <c r="CD394" s="120"/>
      <c r="CE394" s="120"/>
      <c r="CF394" s="120"/>
      <c r="CG394" s="120"/>
      <c r="CH394" s="120"/>
      <c r="CJ394" s="46"/>
      <c r="CK394" s="46"/>
      <c r="CL394" s="46"/>
      <c r="CN394" s="46">
        <f t="shared" ca="1" si="103"/>
        <v>0</v>
      </c>
      <c r="CO394" s="46">
        <f t="shared" si="97"/>
        <v>0</v>
      </c>
      <c r="CP394" s="46"/>
      <c r="CQ394" s="46">
        <f t="shared" si="98"/>
        <v>0</v>
      </c>
      <c r="CR394" s="46"/>
      <c r="CS394" s="46">
        <f>IF(C394&lt;&gt;"",IF(VLOOKUP(C394,T_UO[#All],3,FALSE)="PTS",IF(ISBLANK(G394),1,0),IF(ISBLANK(G394),0,1)),0)</f>
        <v>0</v>
      </c>
      <c r="CT394" s="46">
        <f t="shared" si="104"/>
        <v>0</v>
      </c>
      <c r="CU394" s="46"/>
      <c r="CV394" s="46"/>
      <c r="CW394" s="46"/>
      <c r="CX394" s="46"/>
      <c r="CY394" s="46"/>
      <c r="CZ394" s="46"/>
      <c r="DA394" s="46"/>
      <c r="DB394" s="46">
        <f t="shared" si="105"/>
        <v>0</v>
      </c>
      <c r="DC394" s="46">
        <f t="shared" ca="1" si="99"/>
        <v>0</v>
      </c>
      <c r="DD394" s="46"/>
      <c r="DE394" s="46">
        <f t="shared" si="106"/>
        <v>0</v>
      </c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>
        <f t="array" ref="DS394">IF(MAX(IF($AI394:$CH394&lt;&gt;0,$AI$7:$CH$7))&gt;$S394,1,0)</f>
        <v>0</v>
      </c>
    </row>
    <row r="395" spans="1:123" x14ac:dyDescent="0.25">
      <c r="A395" s="78">
        <v>388</v>
      </c>
      <c r="B395" s="79" t="str">
        <f t="shared" si="100"/>
        <v>K_LE MUT_2023_388</v>
      </c>
      <c r="C395" s="2"/>
      <c r="D395" s="3"/>
      <c r="E395" s="3"/>
      <c r="F395" s="4"/>
      <c r="G395" s="4"/>
      <c r="H395" s="4"/>
      <c r="I395" s="3"/>
      <c r="J395" s="1"/>
      <c r="K395" s="7"/>
      <c r="L395" s="90"/>
      <c r="M395" s="5"/>
      <c r="N395" s="91"/>
      <c r="O395" s="92"/>
      <c r="P395" s="5"/>
      <c r="Q395" s="5"/>
      <c r="R395" s="8"/>
      <c r="S395" s="5"/>
      <c r="T395" s="93"/>
      <c r="U395" s="80"/>
      <c r="V395" s="82"/>
      <c r="W395" s="83"/>
      <c r="X395" s="84" t="str">
        <f t="shared" si="101"/>
        <v xml:space="preserve"> </v>
      </c>
      <c r="Y395" s="85" t="str">
        <f t="shared" si="94"/>
        <v/>
      </c>
      <c r="AA395" s="86" t="str">
        <f t="shared" ca="1" si="95"/>
        <v/>
      </c>
      <c r="AB395" s="121"/>
      <c r="AC395" s="87" t="str">
        <f t="shared" si="107"/>
        <v/>
      </c>
      <c r="AD395" s="88" t="str">
        <f t="shared" si="102"/>
        <v/>
      </c>
      <c r="AE395" s="89" t="str">
        <f>IF(C395&lt;&gt;"",IF(VLOOKUP(C395,T_UO[#All],3,FALSE)="J",AF395+AG395,VLOOKUP(C395,T_UO[#All],4,FALSE)*G395),"")</f>
        <v/>
      </c>
      <c r="AF395" s="89" t="str">
        <f t="shared" si="96"/>
        <v/>
      </c>
      <c r="AG395" s="6"/>
      <c r="AH395" s="81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  <c r="AY395" s="120"/>
      <c r="AZ395" s="120"/>
      <c r="BA395" s="120"/>
      <c r="BB395" s="120"/>
      <c r="BC395" s="120"/>
      <c r="BD395" s="120"/>
      <c r="BE395" s="120"/>
      <c r="BF395" s="120"/>
      <c r="BG395" s="120"/>
      <c r="BH395" s="120"/>
      <c r="BI395" s="120"/>
      <c r="BJ395" s="120"/>
      <c r="BK395" s="120"/>
      <c r="BL395" s="120"/>
      <c r="BM395" s="120"/>
      <c r="BN395" s="120"/>
      <c r="BO395" s="120"/>
      <c r="BP395" s="120"/>
      <c r="BQ395" s="120"/>
      <c r="BR395" s="120"/>
      <c r="BS395" s="120"/>
      <c r="BT395" s="120"/>
      <c r="BU395" s="120"/>
      <c r="BV395" s="120"/>
      <c r="BW395" s="120"/>
      <c r="BX395" s="120"/>
      <c r="BY395" s="120"/>
      <c r="BZ395" s="120"/>
      <c r="CA395" s="120"/>
      <c r="CB395" s="120"/>
      <c r="CC395" s="120"/>
      <c r="CD395" s="120"/>
      <c r="CE395" s="120"/>
      <c r="CF395" s="120"/>
      <c r="CG395" s="120"/>
      <c r="CH395" s="120"/>
      <c r="CJ395" s="46"/>
      <c r="CK395" s="46"/>
      <c r="CL395" s="46"/>
      <c r="CN395" s="46">
        <f t="shared" ca="1" si="103"/>
        <v>0</v>
      </c>
      <c r="CO395" s="46">
        <f t="shared" si="97"/>
        <v>0</v>
      </c>
      <c r="CP395" s="46"/>
      <c r="CQ395" s="46">
        <f t="shared" si="98"/>
        <v>0</v>
      </c>
      <c r="CR395" s="46"/>
      <c r="CS395" s="46">
        <f>IF(C395&lt;&gt;"",IF(VLOOKUP(C395,T_UO[#All],3,FALSE)="PTS",IF(ISBLANK(G395),1,0),IF(ISBLANK(G395),0,1)),0)</f>
        <v>0</v>
      </c>
      <c r="CT395" s="46">
        <f t="shared" si="104"/>
        <v>0</v>
      </c>
      <c r="CU395" s="46"/>
      <c r="CV395" s="46"/>
      <c r="CW395" s="46"/>
      <c r="CX395" s="46"/>
      <c r="CY395" s="46"/>
      <c r="CZ395" s="46"/>
      <c r="DA395" s="46"/>
      <c r="DB395" s="46">
        <f t="shared" si="105"/>
        <v>0</v>
      </c>
      <c r="DC395" s="46">
        <f t="shared" ca="1" si="99"/>
        <v>0</v>
      </c>
      <c r="DD395" s="46"/>
      <c r="DE395" s="46">
        <f t="shared" si="106"/>
        <v>0</v>
      </c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>
        <f t="array" ref="DS395">IF(MAX(IF($AI395:$CH395&lt;&gt;0,$AI$7:$CH$7))&gt;$S395,1,0)</f>
        <v>0</v>
      </c>
    </row>
    <row r="396" spans="1:123" x14ac:dyDescent="0.25">
      <c r="A396" s="78">
        <v>389</v>
      </c>
      <c r="B396" s="79" t="str">
        <f t="shared" si="100"/>
        <v>K_LE MUT_2023_389</v>
      </c>
      <c r="C396" s="2"/>
      <c r="D396" s="3"/>
      <c r="E396" s="3"/>
      <c r="F396" s="4"/>
      <c r="G396" s="4"/>
      <c r="H396" s="4"/>
      <c r="I396" s="3"/>
      <c r="J396" s="1"/>
      <c r="K396" s="7"/>
      <c r="L396" s="90"/>
      <c r="M396" s="5"/>
      <c r="N396" s="91"/>
      <c r="O396" s="92"/>
      <c r="P396" s="5"/>
      <c r="Q396" s="5"/>
      <c r="R396" s="8"/>
      <c r="S396" s="5"/>
      <c r="T396" s="93"/>
      <c r="U396" s="80"/>
      <c r="V396" s="82"/>
      <c r="W396" s="83"/>
      <c r="X396" s="84" t="str">
        <f t="shared" si="101"/>
        <v xml:space="preserve"> </v>
      </c>
      <c r="Y396" s="85" t="str">
        <f t="shared" ref="Y396:Y459" si="108">IF(P396="?","A planifier",IF(P396&lt;&gt;0,IF(OR(AA396&lt;=0,AA396="OK"),IF(OR(X396="Livré",X396="Soldé"),IF(ISBLANK(Q396),IF(S396&lt;=P396,"A l'heure","En retard"),IF(S396&lt;=Q396,"A l'heure","En retard")),"En cours"),"Non livré"),""))</f>
        <v/>
      </c>
      <c r="AA396" s="86" t="str">
        <f t="shared" ref="AA396:AA459" ca="1" si="109">IF(C396&lt;&gt;"",IF(P396="","A planifier",IF(X396="Annulé","Annulé",IF(ISBLANK($S396),-NETWORKDAYS(TODAY(),IF(ISBLANK(Q396),P396,Q396),N_Ferie),"OK"))),"")</f>
        <v/>
      </c>
      <c r="AB396" s="121"/>
      <c r="AC396" s="87" t="str">
        <f t="shared" si="107"/>
        <v/>
      </c>
      <c r="AD396" s="88" t="str">
        <f t="shared" si="102"/>
        <v/>
      </c>
      <c r="AE396" s="89" t="str">
        <f>IF(C396&lt;&gt;"",IF(VLOOKUP(C396,T_UO[#All],3,FALSE)="J",AF396+AG396,VLOOKUP(C396,T_UO[#All],4,FALSE)*G396),"")</f>
        <v/>
      </c>
      <c r="AF396" s="89" t="str">
        <f t="shared" ref="AF396:AF459" si="110">IF(AND(C396&lt;&gt;"",C396&lt;&gt;"CR hebdo"),SUM(AH396:CH396),"")</f>
        <v/>
      </c>
      <c r="AG396" s="6"/>
      <c r="AH396" s="81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  <c r="AY396" s="120"/>
      <c r="AZ396" s="120"/>
      <c r="BA396" s="120"/>
      <c r="BB396" s="120"/>
      <c r="BC396" s="120"/>
      <c r="BD396" s="120"/>
      <c r="BE396" s="120"/>
      <c r="BF396" s="120"/>
      <c r="BG396" s="120"/>
      <c r="BH396" s="120"/>
      <c r="BI396" s="120"/>
      <c r="BJ396" s="120"/>
      <c r="BK396" s="120"/>
      <c r="BL396" s="120"/>
      <c r="BM396" s="120"/>
      <c r="BN396" s="120"/>
      <c r="BO396" s="120"/>
      <c r="BP396" s="120"/>
      <c r="BQ396" s="120"/>
      <c r="BR396" s="120"/>
      <c r="BS396" s="120"/>
      <c r="BT396" s="120"/>
      <c r="BU396" s="120"/>
      <c r="BV396" s="120"/>
      <c r="BW396" s="120"/>
      <c r="BX396" s="120"/>
      <c r="BY396" s="120"/>
      <c r="BZ396" s="120"/>
      <c r="CA396" s="120"/>
      <c r="CB396" s="120"/>
      <c r="CC396" s="120"/>
      <c r="CD396" s="120"/>
      <c r="CE396" s="120"/>
      <c r="CF396" s="120"/>
      <c r="CG396" s="120"/>
      <c r="CH396" s="120"/>
      <c r="CJ396" s="46"/>
      <c r="CK396" s="46"/>
      <c r="CL396" s="46"/>
      <c r="CN396" s="46">
        <f t="shared" ca="1" si="103"/>
        <v>0</v>
      </c>
      <c r="CO396" s="46">
        <f t="shared" ref="CO396:CO459" si="111">IF(C396&lt;&gt;"",0,IF(ABS(COUNTA(D396:W396,AG396,AI396:CH396))&gt;0,1,0))</f>
        <v>0</v>
      </c>
      <c r="CP396" s="46"/>
      <c r="CQ396" s="46">
        <f t="shared" ref="CQ396:CQ459" si="112">IF(C396&lt;&gt;"",ABS(COUNTA(E396)-1),0)</f>
        <v>0</v>
      </c>
      <c r="CR396" s="46"/>
      <c r="CS396" s="46">
        <f>IF(C396&lt;&gt;"",IF(VLOOKUP(C396,T_UO[#All],3,FALSE)="PTS",IF(ISBLANK(G396),1,0),IF(ISBLANK(G396),0,1)),0)</f>
        <v>0</v>
      </c>
      <c r="CT396" s="46">
        <f t="shared" si="104"/>
        <v>0</v>
      </c>
      <c r="CU396" s="46"/>
      <c r="CV396" s="46"/>
      <c r="CW396" s="46"/>
      <c r="CX396" s="46"/>
      <c r="CY396" s="46"/>
      <c r="CZ396" s="46"/>
      <c r="DA396" s="46"/>
      <c r="DB396" s="46">
        <f t="shared" si="105"/>
        <v>0</v>
      </c>
      <c r="DC396" s="46">
        <f t="shared" ref="DC396:DC459" ca="1" si="113">IF(AND(P396&lt;&gt;"",S396=""),IF(NETWORKDAYS(TODAY(),P396,N_Ferie)&gt;AG396,0,1),0)</f>
        <v>0</v>
      </c>
      <c r="DD396" s="46"/>
      <c r="DE396" s="46">
        <f t="shared" si="106"/>
        <v>0</v>
      </c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>
        <f t="array" ref="DS396">IF(MAX(IF($AI396:$CH396&lt;&gt;0,$AI$7:$CH$7))&gt;$S396,1,0)</f>
        <v>0</v>
      </c>
    </row>
    <row r="397" spans="1:123" x14ac:dyDescent="0.25">
      <c r="A397" s="78">
        <v>390</v>
      </c>
      <c r="B397" s="79" t="str">
        <f t="shared" ref="B397:B460" si="114">$E$3&amp;"_"&amp;TEXT(A397,"000")</f>
        <v>K_LE MUT_2023_390</v>
      </c>
      <c r="C397" s="2"/>
      <c r="D397" s="3"/>
      <c r="E397" s="3"/>
      <c r="F397" s="4"/>
      <c r="G397" s="4"/>
      <c r="H397" s="4"/>
      <c r="I397" s="3"/>
      <c r="J397" s="1"/>
      <c r="K397" s="7"/>
      <c r="L397" s="90"/>
      <c r="M397" s="5"/>
      <c r="N397" s="91"/>
      <c r="O397" s="92"/>
      <c r="P397" s="5"/>
      <c r="Q397" s="5"/>
      <c r="R397" s="8"/>
      <c r="S397" s="5"/>
      <c r="T397" s="93"/>
      <c r="U397" s="80"/>
      <c r="V397" s="82"/>
      <c r="W397" s="83"/>
      <c r="X397" s="84" t="str">
        <f t="shared" ref="X397:X460" si="115">IF(P397="?","A planifier",IF(AND(S397&lt;&gt;"",ISBLANK(W397)),"Livré",IF(AND(S397&lt;&gt;"",V397&lt;&gt;"",W397&lt;&gt;""),"Soldé",IF(E397="Travail annulé","Annulé"," "))))</f>
        <v xml:space="preserve"> </v>
      </c>
      <c r="Y397" s="85" t="str">
        <f t="shared" si="108"/>
        <v/>
      </c>
      <c r="AA397" s="86" t="str">
        <f t="shared" ca="1" si="109"/>
        <v/>
      </c>
      <c r="AB397" s="121"/>
      <c r="AC397" s="87" t="str">
        <f t="shared" si="107"/>
        <v/>
      </c>
      <c r="AD397" s="88" t="str">
        <f t="shared" ref="AD397:AD460" si="116">IF(OR(ISBLANK(C397),AF397=""),"",AF397/(AF397+AG397))</f>
        <v/>
      </c>
      <c r="AE397" s="89" t="str">
        <f>IF(C397&lt;&gt;"",IF(VLOOKUP(C397,T_UO[#All],3,FALSE)="J",AF397+AG397,VLOOKUP(C397,T_UO[#All],4,FALSE)*G397),"")</f>
        <v/>
      </c>
      <c r="AF397" s="89" t="str">
        <f t="shared" si="110"/>
        <v/>
      </c>
      <c r="AG397" s="6"/>
      <c r="AH397" s="81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  <c r="AY397" s="120"/>
      <c r="AZ397" s="120"/>
      <c r="BA397" s="120"/>
      <c r="BB397" s="120"/>
      <c r="BC397" s="120"/>
      <c r="BD397" s="120"/>
      <c r="BE397" s="120"/>
      <c r="BF397" s="120"/>
      <c r="BG397" s="120"/>
      <c r="BH397" s="120"/>
      <c r="BI397" s="120"/>
      <c r="BJ397" s="120"/>
      <c r="BK397" s="120"/>
      <c r="BL397" s="120"/>
      <c r="BM397" s="120"/>
      <c r="BN397" s="120"/>
      <c r="BO397" s="120"/>
      <c r="BP397" s="120"/>
      <c r="BQ397" s="120"/>
      <c r="BR397" s="120"/>
      <c r="BS397" s="120"/>
      <c r="BT397" s="120"/>
      <c r="BU397" s="120"/>
      <c r="BV397" s="120"/>
      <c r="BW397" s="120"/>
      <c r="BX397" s="120"/>
      <c r="BY397" s="120"/>
      <c r="BZ397" s="120"/>
      <c r="CA397" s="120"/>
      <c r="CB397" s="120"/>
      <c r="CC397" s="120"/>
      <c r="CD397" s="120"/>
      <c r="CE397" s="120"/>
      <c r="CF397" s="120"/>
      <c r="CG397" s="120"/>
      <c r="CH397" s="120"/>
      <c r="CJ397" s="46"/>
      <c r="CK397" s="46"/>
      <c r="CL397" s="46"/>
      <c r="CN397" s="46">
        <f t="shared" ref="CN397:CN460" ca="1" si="117">SUM(CO397:DS397)</f>
        <v>0</v>
      </c>
      <c r="CO397" s="46">
        <f t="shared" si="111"/>
        <v>0</v>
      </c>
      <c r="CP397" s="46"/>
      <c r="CQ397" s="46">
        <f t="shared" si="112"/>
        <v>0</v>
      </c>
      <c r="CR397" s="46"/>
      <c r="CS397" s="46">
        <f>IF(C397&lt;&gt;"",IF(VLOOKUP(C397,T_UO[#All],3,FALSE)="PTS",IF(ISBLANK(G397),1,0),IF(ISBLANK(G397),0,1)),0)</f>
        <v>0</v>
      </c>
      <c r="CT397" s="46">
        <f t="shared" ref="CT397:CT460" si="118">IF(S397&lt;&gt;"",IF(ISBLANK(H397),1,0),IF(ISBLANK(H397),0,1))</f>
        <v>0</v>
      </c>
      <c r="CU397" s="46"/>
      <c r="CV397" s="46"/>
      <c r="CW397" s="46"/>
      <c r="CX397" s="46"/>
      <c r="CY397" s="46"/>
      <c r="CZ397" s="46"/>
      <c r="DA397" s="46"/>
      <c r="DB397" s="46">
        <f t="shared" ref="DB397:DB460" si="119">IF(C397&lt;&gt;"",ABS(COUNTA(P397)-1),0)</f>
        <v>0</v>
      </c>
      <c r="DC397" s="46">
        <f t="shared" ca="1" si="113"/>
        <v>0</v>
      </c>
      <c r="DD397" s="46"/>
      <c r="DE397" s="46">
        <f t="shared" ref="DE397:DE460" si="120">IF(AND(C397&lt;&gt;"",ISBLANK(S397),AG397=0),1,0)</f>
        <v>0</v>
      </c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>
        <f t="array" ref="DS397">IF(MAX(IF($AI397:$CH397&lt;&gt;0,$AI$7:$CH$7))&gt;$S397,1,0)</f>
        <v>0</v>
      </c>
    </row>
    <row r="398" spans="1:123" x14ac:dyDescent="0.25">
      <c r="A398" s="78">
        <v>391</v>
      </c>
      <c r="B398" s="79" t="str">
        <f t="shared" si="114"/>
        <v>K_LE MUT_2023_391</v>
      </c>
      <c r="C398" s="2"/>
      <c r="D398" s="3"/>
      <c r="E398" s="3"/>
      <c r="F398" s="4"/>
      <c r="G398" s="4"/>
      <c r="H398" s="4"/>
      <c r="I398" s="3"/>
      <c r="J398" s="1"/>
      <c r="K398" s="7"/>
      <c r="L398" s="90"/>
      <c r="M398" s="5"/>
      <c r="N398" s="91"/>
      <c r="O398" s="92"/>
      <c r="P398" s="5"/>
      <c r="Q398" s="5"/>
      <c r="R398" s="8"/>
      <c r="S398" s="5"/>
      <c r="T398" s="93"/>
      <c r="U398" s="80"/>
      <c r="V398" s="82"/>
      <c r="W398" s="83"/>
      <c r="X398" s="84" t="str">
        <f t="shared" si="115"/>
        <v xml:space="preserve"> </v>
      </c>
      <c r="Y398" s="85" t="str">
        <f t="shared" si="108"/>
        <v/>
      </c>
      <c r="AA398" s="86" t="str">
        <f t="shared" ca="1" si="109"/>
        <v/>
      </c>
      <c r="AB398" s="121"/>
      <c r="AC398" s="87" t="str">
        <f t="shared" si="107"/>
        <v/>
      </c>
      <c r="AD398" s="88" t="str">
        <f t="shared" si="116"/>
        <v/>
      </c>
      <c r="AE398" s="89" t="str">
        <f>IF(C398&lt;&gt;"",IF(VLOOKUP(C398,T_UO[#All],3,FALSE)="J",AF398+AG398,VLOOKUP(C398,T_UO[#All],4,FALSE)*G398),"")</f>
        <v/>
      </c>
      <c r="AF398" s="89" t="str">
        <f t="shared" si="110"/>
        <v/>
      </c>
      <c r="AG398" s="6"/>
      <c r="AH398" s="81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  <c r="AY398" s="120"/>
      <c r="AZ398" s="120"/>
      <c r="BA398" s="120"/>
      <c r="BB398" s="120"/>
      <c r="BC398" s="120"/>
      <c r="BD398" s="120"/>
      <c r="BE398" s="120"/>
      <c r="BF398" s="120"/>
      <c r="BG398" s="120"/>
      <c r="BH398" s="120"/>
      <c r="BI398" s="120"/>
      <c r="BJ398" s="120"/>
      <c r="BK398" s="120"/>
      <c r="BL398" s="120"/>
      <c r="BM398" s="120"/>
      <c r="BN398" s="120"/>
      <c r="BO398" s="120"/>
      <c r="BP398" s="120"/>
      <c r="BQ398" s="120"/>
      <c r="BR398" s="120"/>
      <c r="BS398" s="120"/>
      <c r="BT398" s="120"/>
      <c r="BU398" s="120"/>
      <c r="BV398" s="120"/>
      <c r="BW398" s="120"/>
      <c r="BX398" s="120"/>
      <c r="BY398" s="120"/>
      <c r="BZ398" s="120"/>
      <c r="CA398" s="120"/>
      <c r="CB398" s="120"/>
      <c r="CC398" s="120"/>
      <c r="CD398" s="120"/>
      <c r="CE398" s="120"/>
      <c r="CF398" s="120"/>
      <c r="CG398" s="120"/>
      <c r="CH398" s="120"/>
      <c r="CJ398" s="46"/>
      <c r="CK398" s="46"/>
      <c r="CL398" s="46"/>
      <c r="CN398" s="46">
        <f t="shared" ca="1" si="117"/>
        <v>0</v>
      </c>
      <c r="CO398" s="46">
        <f t="shared" si="111"/>
        <v>0</v>
      </c>
      <c r="CP398" s="46"/>
      <c r="CQ398" s="46">
        <f t="shared" si="112"/>
        <v>0</v>
      </c>
      <c r="CR398" s="46"/>
      <c r="CS398" s="46">
        <f>IF(C398&lt;&gt;"",IF(VLOOKUP(C398,T_UO[#All],3,FALSE)="PTS",IF(ISBLANK(G398),1,0),IF(ISBLANK(G398),0,1)),0)</f>
        <v>0</v>
      </c>
      <c r="CT398" s="46">
        <f t="shared" si="118"/>
        <v>0</v>
      </c>
      <c r="CU398" s="46"/>
      <c r="CV398" s="46"/>
      <c r="CW398" s="46"/>
      <c r="CX398" s="46"/>
      <c r="CY398" s="46"/>
      <c r="CZ398" s="46"/>
      <c r="DA398" s="46"/>
      <c r="DB398" s="46">
        <f t="shared" si="119"/>
        <v>0</v>
      </c>
      <c r="DC398" s="46">
        <f t="shared" ca="1" si="113"/>
        <v>0</v>
      </c>
      <c r="DD398" s="46"/>
      <c r="DE398" s="46">
        <f t="shared" si="120"/>
        <v>0</v>
      </c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>
        <f t="array" ref="DS398">IF(MAX(IF($AI398:$CH398&lt;&gt;0,$AI$7:$CH$7))&gt;$S398,1,0)</f>
        <v>0</v>
      </c>
    </row>
    <row r="399" spans="1:123" x14ac:dyDescent="0.25">
      <c r="A399" s="78">
        <v>392</v>
      </c>
      <c r="B399" s="79" t="str">
        <f t="shared" si="114"/>
        <v>K_LE MUT_2023_392</v>
      </c>
      <c r="C399" s="2"/>
      <c r="D399" s="3"/>
      <c r="E399" s="3"/>
      <c r="F399" s="4"/>
      <c r="G399" s="4"/>
      <c r="H399" s="4"/>
      <c r="I399" s="3"/>
      <c r="J399" s="1"/>
      <c r="K399" s="7"/>
      <c r="L399" s="90"/>
      <c r="M399" s="5"/>
      <c r="N399" s="91"/>
      <c r="O399" s="92"/>
      <c r="P399" s="5"/>
      <c r="Q399" s="5"/>
      <c r="R399" s="8"/>
      <c r="S399" s="5"/>
      <c r="T399" s="93"/>
      <c r="U399" s="80"/>
      <c r="V399" s="82"/>
      <c r="W399" s="83"/>
      <c r="X399" s="84" t="str">
        <f t="shared" si="115"/>
        <v xml:space="preserve"> </v>
      </c>
      <c r="Y399" s="85" t="str">
        <f t="shared" si="108"/>
        <v/>
      </c>
      <c r="AA399" s="86" t="str">
        <f t="shared" ca="1" si="109"/>
        <v/>
      </c>
      <c r="AB399" s="121"/>
      <c r="AC399" s="87" t="str">
        <f t="shared" ref="AC399:AC462" si="121">IF(C399&lt;&gt;"",(AF399+AG399)/AE399,"")</f>
        <v/>
      </c>
      <c r="AD399" s="88" t="str">
        <f t="shared" si="116"/>
        <v/>
      </c>
      <c r="AE399" s="89" t="str">
        <f>IF(C399&lt;&gt;"",IF(VLOOKUP(C399,T_UO[#All],3,FALSE)="J",AF399+AG399,VLOOKUP(C399,T_UO[#All],4,FALSE)*G399),"")</f>
        <v/>
      </c>
      <c r="AF399" s="89" t="str">
        <f t="shared" si="110"/>
        <v/>
      </c>
      <c r="AG399" s="6"/>
      <c r="AH399" s="81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  <c r="AY399" s="120"/>
      <c r="AZ399" s="120"/>
      <c r="BA399" s="120"/>
      <c r="BB399" s="120"/>
      <c r="BC399" s="120"/>
      <c r="BD399" s="120"/>
      <c r="BE399" s="120"/>
      <c r="BF399" s="120"/>
      <c r="BG399" s="120"/>
      <c r="BH399" s="120"/>
      <c r="BI399" s="120"/>
      <c r="BJ399" s="120"/>
      <c r="BK399" s="120"/>
      <c r="BL399" s="120"/>
      <c r="BM399" s="120"/>
      <c r="BN399" s="120"/>
      <c r="BO399" s="120"/>
      <c r="BP399" s="120"/>
      <c r="BQ399" s="120"/>
      <c r="BR399" s="120"/>
      <c r="BS399" s="120"/>
      <c r="BT399" s="120"/>
      <c r="BU399" s="120"/>
      <c r="BV399" s="120"/>
      <c r="BW399" s="120"/>
      <c r="BX399" s="120"/>
      <c r="BY399" s="120"/>
      <c r="BZ399" s="120"/>
      <c r="CA399" s="120"/>
      <c r="CB399" s="120"/>
      <c r="CC399" s="120"/>
      <c r="CD399" s="120"/>
      <c r="CE399" s="120"/>
      <c r="CF399" s="120"/>
      <c r="CG399" s="120"/>
      <c r="CH399" s="120"/>
      <c r="CJ399" s="46"/>
      <c r="CK399" s="46"/>
      <c r="CL399" s="46"/>
      <c r="CN399" s="46">
        <f t="shared" ca="1" si="117"/>
        <v>0</v>
      </c>
      <c r="CO399" s="46">
        <f t="shared" si="111"/>
        <v>0</v>
      </c>
      <c r="CP399" s="46"/>
      <c r="CQ399" s="46">
        <f t="shared" si="112"/>
        <v>0</v>
      </c>
      <c r="CR399" s="46"/>
      <c r="CS399" s="46">
        <f>IF(C399&lt;&gt;"",IF(VLOOKUP(C399,T_UO[#All],3,FALSE)="PTS",IF(ISBLANK(G399),1,0),IF(ISBLANK(G399),0,1)),0)</f>
        <v>0</v>
      </c>
      <c r="CT399" s="46">
        <f t="shared" si="118"/>
        <v>0</v>
      </c>
      <c r="CU399" s="46"/>
      <c r="CV399" s="46"/>
      <c r="CW399" s="46"/>
      <c r="CX399" s="46"/>
      <c r="CY399" s="46"/>
      <c r="CZ399" s="46"/>
      <c r="DA399" s="46"/>
      <c r="DB399" s="46">
        <f t="shared" si="119"/>
        <v>0</v>
      </c>
      <c r="DC399" s="46">
        <f t="shared" ca="1" si="113"/>
        <v>0</v>
      </c>
      <c r="DD399" s="46"/>
      <c r="DE399" s="46">
        <f t="shared" si="120"/>
        <v>0</v>
      </c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>
        <f t="array" ref="DS399">IF(MAX(IF($AI399:$CH399&lt;&gt;0,$AI$7:$CH$7))&gt;$S399,1,0)</f>
        <v>0</v>
      </c>
    </row>
    <row r="400" spans="1:123" x14ac:dyDescent="0.25">
      <c r="A400" s="78">
        <v>393</v>
      </c>
      <c r="B400" s="79" t="str">
        <f t="shared" si="114"/>
        <v>K_LE MUT_2023_393</v>
      </c>
      <c r="C400" s="2"/>
      <c r="D400" s="3"/>
      <c r="E400" s="3"/>
      <c r="F400" s="4"/>
      <c r="G400" s="4"/>
      <c r="H400" s="4"/>
      <c r="I400" s="3"/>
      <c r="J400" s="1"/>
      <c r="K400" s="7"/>
      <c r="L400" s="90"/>
      <c r="M400" s="5"/>
      <c r="N400" s="91"/>
      <c r="O400" s="92"/>
      <c r="P400" s="5"/>
      <c r="Q400" s="5"/>
      <c r="R400" s="8"/>
      <c r="S400" s="5"/>
      <c r="T400" s="93"/>
      <c r="U400" s="80"/>
      <c r="V400" s="82"/>
      <c r="W400" s="83"/>
      <c r="X400" s="84" t="str">
        <f t="shared" si="115"/>
        <v xml:space="preserve"> </v>
      </c>
      <c r="Y400" s="85" t="str">
        <f t="shared" si="108"/>
        <v/>
      </c>
      <c r="AA400" s="86" t="str">
        <f t="shared" ca="1" si="109"/>
        <v/>
      </c>
      <c r="AB400" s="121"/>
      <c r="AC400" s="87" t="str">
        <f t="shared" si="121"/>
        <v/>
      </c>
      <c r="AD400" s="88" t="str">
        <f t="shared" si="116"/>
        <v/>
      </c>
      <c r="AE400" s="89" t="str">
        <f>IF(C400&lt;&gt;"",IF(VLOOKUP(C400,T_UO[#All],3,FALSE)="J",AF400+AG400,VLOOKUP(C400,T_UO[#All],4,FALSE)*G400),"")</f>
        <v/>
      </c>
      <c r="AF400" s="89" t="str">
        <f t="shared" si="110"/>
        <v/>
      </c>
      <c r="AG400" s="6"/>
      <c r="AH400" s="81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  <c r="AY400" s="120"/>
      <c r="AZ400" s="120"/>
      <c r="BA400" s="120"/>
      <c r="BB400" s="120"/>
      <c r="BC400" s="120"/>
      <c r="BD400" s="120"/>
      <c r="BE400" s="120"/>
      <c r="BF400" s="120"/>
      <c r="BG400" s="120"/>
      <c r="BH400" s="120"/>
      <c r="BI400" s="120"/>
      <c r="BJ400" s="120"/>
      <c r="BK400" s="120"/>
      <c r="BL400" s="120"/>
      <c r="BM400" s="120"/>
      <c r="BN400" s="120"/>
      <c r="BO400" s="120"/>
      <c r="BP400" s="120"/>
      <c r="BQ400" s="120"/>
      <c r="BR400" s="120"/>
      <c r="BS400" s="120"/>
      <c r="BT400" s="120"/>
      <c r="BU400" s="120"/>
      <c r="BV400" s="120"/>
      <c r="BW400" s="120"/>
      <c r="BX400" s="120"/>
      <c r="BY400" s="120"/>
      <c r="BZ400" s="120"/>
      <c r="CA400" s="120"/>
      <c r="CB400" s="120"/>
      <c r="CC400" s="120"/>
      <c r="CD400" s="120"/>
      <c r="CE400" s="120"/>
      <c r="CF400" s="120"/>
      <c r="CG400" s="120"/>
      <c r="CH400" s="120"/>
      <c r="CJ400" s="46"/>
      <c r="CK400" s="46"/>
      <c r="CL400" s="46"/>
      <c r="CN400" s="46">
        <f t="shared" ca="1" si="117"/>
        <v>0</v>
      </c>
      <c r="CO400" s="46">
        <f t="shared" si="111"/>
        <v>0</v>
      </c>
      <c r="CP400" s="46"/>
      <c r="CQ400" s="46">
        <f t="shared" si="112"/>
        <v>0</v>
      </c>
      <c r="CR400" s="46"/>
      <c r="CS400" s="46">
        <f>IF(C400&lt;&gt;"",IF(VLOOKUP(C400,T_UO[#All],3,FALSE)="PTS",IF(ISBLANK(G400),1,0),IF(ISBLANK(G400),0,1)),0)</f>
        <v>0</v>
      </c>
      <c r="CT400" s="46">
        <f t="shared" si="118"/>
        <v>0</v>
      </c>
      <c r="CU400" s="46"/>
      <c r="CV400" s="46"/>
      <c r="CW400" s="46"/>
      <c r="CX400" s="46"/>
      <c r="CY400" s="46"/>
      <c r="CZ400" s="46"/>
      <c r="DA400" s="46"/>
      <c r="DB400" s="46">
        <f t="shared" si="119"/>
        <v>0</v>
      </c>
      <c r="DC400" s="46">
        <f t="shared" ca="1" si="113"/>
        <v>0</v>
      </c>
      <c r="DD400" s="46"/>
      <c r="DE400" s="46">
        <f t="shared" si="120"/>
        <v>0</v>
      </c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>
        <f t="array" ref="DS400">IF(MAX(IF($AI400:$CH400&lt;&gt;0,$AI$7:$CH$7))&gt;$S400,1,0)</f>
        <v>0</v>
      </c>
    </row>
    <row r="401" spans="1:123" x14ac:dyDescent="0.25">
      <c r="A401" s="78">
        <v>394</v>
      </c>
      <c r="B401" s="79" t="str">
        <f t="shared" si="114"/>
        <v>K_LE MUT_2023_394</v>
      </c>
      <c r="C401" s="2"/>
      <c r="D401" s="3"/>
      <c r="E401" s="3"/>
      <c r="F401" s="4"/>
      <c r="G401" s="4"/>
      <c r="H401" s="4"/>
      <c r="I401" s="3"/>
      <c r="J401" s="1"/>
      <c r="K401" s="7"/>
      <c r="L401" s="90"/>
      <c r="M401" s="5"/>
      <c r="N401" s="91"/>
      <c r="O401" s="92"/>
      <c r="P401" s="5"/>
      <c r="Q401" s="5"/>
      <c r="R401" s="8"/>
      <c r="S401" s="5"/>
      <c r="T401" s="93"/>
      <c r="U401" s="80"/>
      <c r="V401" s="82"/>
      <c r="W401" s="83"/>
      <c r="X401" s="84" t="str">
        <f t="shared" si="115"/>
        <v xml:space="preserve"> </v>
      </c>
      <c r="Y401" s="85" t="str">
        <f t="shared" si="108"/>
        <v/>
      </c>
      <c r="AA401" s="86" t="str">
        <f t="shared" ca="1" si="109"/>
        <v/>
      </c>
      <c r="AB401" s="121"/>
      <c r="AC401" s="87" t="str">
        <f t="shared" si="121"/>
        <v/>
      </c>
      <c r="AD401" s="88" t="str">
        <f t="shared" si="116"/>
        <v/>
      </c>
      <c r="AE401" s="89" t="str">
        <f>IF(C401&lt;&gt;"",IF(VLOOKUP(C401,T_UO[#All],3,FALSE)="J",AF401+AG401,VLOOKUP(C401,T_UO[#All],4,FALSE)*G401),"")</f>
        <v/>
      </c>
      <c r="AF401" s="89" t="str">
        <f t="shared" si="110"/>
        <v/>
      </c>
      <c r="AG401" s="6"/>
      <c r="AH401" s="81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  <c r="AY401" s="120"/>
      <c r="AZ401" s="120"/>
      <c r="BA401" s="120"/>
      <c r="BB401" s="120"/>
      <c r="BC401" s="120"/>
      <c r="BD401" s="120"/>
      <c r="BE401" s="120"/>
      <c r="BF401" s="120"/>
      <c r="BG401" s="120"/>
      <c r="BH401" s="120"/>
      <c r="BI401" s="120"/>
      <c r="BJ401" s="120"/>
      <c r="BK401" s="120"/>
      <c r="BL401" s="120"/>
      <c r="BM401" s="120"/>
      <c r="BN401" s="120"/>
      <c r="BO401" s="120"/>
      <c r="BP401" s="120"/>
      <c r="BQ401" s="120"/>
      <c r="BR401" s="120"/>
      <c r="BS401" s="120"/>
      <c r="BT401" s="120"/>
      <c r="BU401" s="120"/>
      <c r="BV401" s="120"/>
      <c r="BW401" s="120"/>
      <c r="BX401" s="120"/>
      <c r="BY401" s="120"/>
      <c r="BZ401" s="120"/>
      <c r="CA401" s="120"/>
      <c r="CB401" s="120"/>
      <c r="CC401" s="120"/>
      <c r="CD401" s="120"/>
      <c r="CE401" s="120"/>
      <c r="CF401" s="120"/>
      <c r="CG401" s="120"/>
      <c r="CH401" s="120"/>
      <c r="CJ401" s="46"/>
      <c r="CK401" s="46"/>
      <c r="CL401" s="46"/>
      <c r="CN401" s="46">
        <f t="shared" ca="1" si="117"/>
        <v>0</v>
      </c>
      <c r="CO401" s="46">
        <f t="shared" si="111"/>
        <v>0</v>
      </c>
      <c r="CP401" s="46"/>
      <c r="CQ401" s="46">
        <f t="shared" si="112"/>
        <v>0</v>
      </c>
      <c r="CR401" s="46"/>
      <c r="CS401" s="46">
        <f>IF(C401&lt;&gt;"",IF(VLOOKUP(C401,T_UO[#All],3,FALSE)="PTS",IF(ISBLANK(G401),1,0),IF(ISBLANK(G401),0,1)),0)</f>
        <v>0</v>
      </c>
      <c r="CT401" s="46">
        <f t="shared" si="118"/>
        <v>0</v>
      </c>
      <c r="CU401" s="46"/>
      <c r="CV401" s="46"/>
      <c r="CW401" s="46"/>
      <c r="CX401" s="46"/>
      <c r="CY401" s="46"/>
      <c r="CZ401" s="46"/>
      <c r="DA401" s="46"/>
      <c r="DB401" s="46">
        <f t="shared" si="119"/>
        <v>0</v>
      </c>
      <c r="DC401" s="46">
        <f t="shared" ca="1" si="113"/>
        <v>0</v>
      </c>
      <c r="DD401" s="46"/>
      <c r="DE401" s="46">
        <f t="shared" si="120"/>
        <v>0</v>
      </c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>
        <f t="array" ref="DS401">IF(MAX(IF($AI401:$CH401&lt;&gt;0,$AI$7:$CH$7))&gt;$S401,1,0)</f>
        <v>0</v>
      </c>
    </row>
    <row r="402" spans="1:123" x14ac:dyDescent="0.25">
      <c r="A402" s="78">
        <v>395</v>
      </c>
      <c r="B402" s="79" t="str">
        <f t="shared" si="114"/>
        <v>K_LE MUT_2023_395</v>
      </c>
      <c r="C402" s="2"/>
      <c r="D402" s="3"/>
      <c r="E402" s="3"/>
      <c r="F402" s="4"/>
      <c r="G402" s="4"/>
      <c r="H402" s="4"/>
      <c r="I402" s="3"/>
      <c r="J402" s="1"/>
      <c r="K402" s="7"/>
      <c r="L402" s="90"/>
      <c r="M402" s="5"/>
      <c r="N402" s="91"/>
      <c r="O402" s="92"/>
      <c r="P402" s="5"/>
      <c r="Q402" s="5"/>
      <c r="R402" s="8"/>
      <c r="S402" s="5"/>
      <c r="T402" s="93"/>
      <c r="U402" s="80"/>
      <c r="V402" s="82"/>
      <c r="W402" s="83"/>
      <c r="X402" s="84" t="str">
        <f t="shared" si="115"/>
        <v xml:space="preserve"> </v>
      </c>
      <c r="Y402" s="85" t="str">
        <f t="shared" si="108"/>
        <v/>
      </c>
      <c r="AA402" s="86" t="str">
        <f t="shared" ca="1" si="109"/>
        <v/>
      </c>
      <c r="AB402" s="121"/>
      <c r="AC402" s="87" t="str">
        <f t="shared" si="121"/>
        <v/>
      </c>
      <c r="AD402" s="88" t="str">
        <f t="shared" si="116"/>
        <v/>
      </c>
      <c r="AE402" s="89" t="str">
        <f>IF(C402&lt;&gt;"",IF(VLOOKUP(C402,T_UO[#All],3,FALSE)="J",AF402+AG402,VLOOKUP(C402,T_UO[#All],4,FALSE)*G402),"")</f>
        <v/>
      </c>
      <c r="AF402" s="89" t="str">
        <f t="shared" si="110"/>
        <v/>
      </c>
      <c r="AG402" s="6"/>
      <c r="AH402" s="81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20"/>
      <c r="BA402" s="120"/>
      <c r="BB402" s="120"/>
      <c r="BC402" s="120"/>
      <c r="BD402" s="120"/>
      <c r="BE402" s="120"/>
      <c r="BF402" s="120"/>
      <c r="BG402" s="120"/>
      <c r="BH402" s="120"/>
      <c r="BI402" s="120"/>
      <c r="BJ402" s="120"/>
      <c r="BK402" s="120"/>
      <c r="BL402" s="120"/>
      <c r="BM402" s="120"/>
      <c r="BN402" s="120"/>
      <c r="BO402" s="120"/>
      <c r="BP402" s="120"/>
      <c r="BQ402" s="120"/>
      <c r="BR402" s="120"/>
      <c r="BS402" s="120"/>
      <c r="BT402" s="120"/>
      <c r="BU402" s="120"/>
      <c r="BV402" s="120"/>
      <c r="BW402" s="120"/>
      <c r="BX402" s="120"/>
      <c r="BY402" s="120"/>
      <c r="BZ402" s="120"/>
      <c r="CA402" s="120"/>
      <c r="CB402" s="120"/>
      <c r="CC402" s="120"/>
      <c r="CD402" s="120"/>
      <c r="CE402" s="120"/>
      <c r="CF402" s="120"/>
      <c r="CG402" s="120"/>
      <c r="CH402" s="120"/>
      <c r="CJ402" s="46"/>
      <c r="CK402" s="46"/>
      <c r="CL402" s="46"/>
      <c r="CN402" s="46">
        <f t="shared" ca="1" si="117"/>
        <v>0</v>
      </c>
      <c r="CO402" s="46">
        <f t="shared" si="111"/>
        <v>0</v>
      </c>
      <c r="CP402" s="46"/>
      <c r="CQ402" s="46">
        <f t="shared" si="112"/>
        <v>0</v>
      </c>
      <c r="CR402" s="46"/>
      <c r="CS402" s="46">
        <f>IF(C402&lt;&gt;"",IF(VLOOKUP(C402,T_UO[#All],3,FALSE)="PTS",IF(ISBLANK(G402),1,0),IF(ISBLANK(G402),0,1)),0)</f>
        <v>0</v>
      </c>
      <c r="CT402" s="46">
        <f t="shared" si="118"/>
        <v>0</v>
      </c>
      <c r="CU402" s="46"/>
      <c r="CV402" s="46"/>
      <c r="CW402" s="46"/>
      <c r="CX402" s="46"/>
      <c r="CY402" s="46"/>
      <c r="CZ402" s="46"/>
      <c r="DA402" s="46"/>
      <c r="DB402" s="46">
        <f t="shared" si="119"/>
        <v>0</v>
      </c>
      <c r="DC402" s="46">
        <f t="shared" ca="1" si="113"/>
        <v>0</v>
      </c>
      <c r="DD402" s="46"/>
      <c r="DE402" s="46">
        <f t="shared" si="120"/>
        <v>0</v>
      </c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>
        <f t="array" ref="DS402">IF(MAX(IF($AI402:$CH402&lt;&gt;0,$AI$7:$CH$7))&gt;$S402,1,0)</f>
        <v>0</v>
      </c>
    </row>
    <row r="403" spans="1:123" x14ac:dyDescent="0.25">
      <c r="A403" s="78">
        <v>396</v>
      </c>
      <c r="B403" s="79" t="str">
        <f t="shared" si="114"/>
        <v>K_LE MUT_2023_396</v>
      </c>
      <c r="C403" s="2"/>
      <c r="D403" s="3"/>
      <c r="E403" s="3"/>
      <c r="F403" s="4"/>
      <c r="G403" s="4"/>
      <c r="H403" s="4"/>
      <c r="I403" s="3"/>
      <c r="J403" s="1"/>
      <c r="K403" s="7"/>
      <c r="L403" s="90"/>
      <c r="M403" s="5"/>
      <c r="N403" s="91"/>
      <c r="O403" s="92"/>
      <c r="P403" s="5"/>
      <c r="Q403" s="5"/>
      <c r="R403" s="8"/>
      <c r="S403" s="5"/>
      <c r="T403" s="93"/>
      <c r="U403" s="80"/>
      <c r="V403" s="82"/>
      <c r="W403" s="83"/>
      <c r="X403" s="84" t="str">
        <f t="shared" si="115"/>
        <v xml:space="preserve"> </v>
      </c>
      <c r="Y403" s="85" t="str">
        <f t="shared" si="108"/>
        <v/>
      </c>
      <c r="AA403" s="86" t="str">
        <f t="shared" ca="1" si="109"/>
        <v/>
      </c>
      <c r="AB403" s="121"/>
      <c r="AC403" s="87" t="str">
        <f t="shared" si="121"/>
        <v/>
      </c>
      <c r="AD403" s="88" t="str">
        <f t="shared" si="116"/>
        <v/>
      </c>
      <c r="AE403" s="89" t="str">
        <f>IF(C403&lt;&gt;"",IF(VLOOKUP(C403,T_UO[#All],3,FALSE)="J",AF403+AG403,VLOOKUP(C403,T_UO[#All],4,FALSE)*G403),"")</f>
        <v/>
      </c>
      <c r="AF403" s="89" t="str">
        <f t="shared" si="110"/>
        <v/>
      </c>
      <c r="AG403" s="6"/>
      <c r="AH403" s="81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  <c r="AY403" s="120"/>
      <c r="AZ403" s="120"/>
      <c r="BA403" s="120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  <c r="BU403" s="120"/>
      <c r="BV403" s="120"/>
      <c r="BW403" s="120"/>
      <c r="BX403" s="120"/>
      <c r="BY403" s="120"/>
      <c r="BZ403" s="120"/>
      <c r="CA403" s="120"/>
      <c r="CB403" s="120"/>
      <c r="CC403" s="120"/>
      <c r="CD403" s="120"/>
      <c r="CE403" s="120"/>
      <c r="CF403" s="120"/>
      <c r="CG403" s="120"/>
      <c r="CH403" s="120"/>
      <c r="CJ403" s="46"/>
      <c r="CK403" s="46"/>
      <c r="CL403" s="46"/>
      <c r="CN403" s="46">
        <f t="shared" ca="1" si="117"/>
        <v>0</v>
      </c>
      <c r="CO403" s="46">
        <f t="shared" si="111"/>
        <v>0</v>
      </c>
      <c r="CP403" s="46"/>
      <c r="CQ403" s="46">
        <f t="shared" si="112"/>
        <v>0</v>
      </c>
      <c r="CR403" s="46"/>
      <c r="CS403" s="46">
        <f>IF(C403&lt;&gt;"",IF(VLOOKUP(C403,T_UO[#All],3,FALSE)="PTS",IF(ISBLANK(G403),1,0),IF(ISBLANK(G403),0,1)),0)</f>
        <v>0</v>
      </c>
      <c r="CT403" s="46">
        <f t="shared" si="118"/>
        <v>0</v>
      </c>
      <c r="CU403" s="46"/>
      <c r="CV403" s="46"/>
      <c r="CW403" s="46"/>
      <c r="CX403" s="46"/>
      <c r="CY403" s="46"/>
      <c r="CZ403" s="46"/>
      <c r="DA403" s="46"/>
      <c r="DB403" s="46">
        <f t="shared" si="119"/>
        <v>0</v>
      </c>
      <c r="DC403" s="46">
        <f t="shared" ca="1" si="113"/>
        <v>0</v>
      </c>
      <c r="DD403" s="46"/>
      <c r="DE403" s="46">
        <f t="shared" si="120"/>
        <v>0</v>
      </c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>
        <f t="array" ref="DS403">IF(MAX(IF($AI403:$CH403&lt;&gt;0,$AI$7:$CH$7))&gt;$S403,1,0)</f>
        <v>0</v>
      </c>
    </row>
    <row r="404" spans="1:123" x14ac:dyDescent="0.25">
      <c r="A404" s="78">
        <v>397</v>
      </c>
      <c r="B404" s="79" t="str">
        <f t="shared" si="114"/>
        <v>K_LE MUT_2023_397</v>
      </c>
      <c r="C404" s="2"/>
      <c r="D404" s="3"/>
      <c r="E404" s="3"/>
      <c r="F404" s="4"/>
      <c r="G404" s="4"/>
      <c r="H404" s="4"/>
      <c r="I404" s="3"/>
      <c r="J404" s="1"/>
      <c r="K404" s="7"/>
      <c r="L404" s="90"/>
      <c r="M404" s="5"/>
      <c r="N404" s="91"/>
      <c r="O404" s="92"/>
      <c r="P404" s="5"/>
      <c r="Q404" s="5"/>
      <c r="R404" s="8"/>
      <c r="S404" s="5"/>
      <c r="T404" s="93"/>
      <c r="U404" s="80"/>
      <c r="V404" s="82"/>
      <c r="W404" s="83"/>
      <c r="X404" s="84" t="str">
        <f t="shared" si="115"/>
        <v xml:space="preserve"> </v>
      </c>
      <c r="Y404" s="85" t="str">
        <f t="shared" si="108"/>
        <v/>
      </c>
      <c r="AA404" s="86" t="str">
        <f t="shared" ca="1" si="109"/>
        <v/>
      </c>
      <c r="AB404" s="121"/>
      <c r="AC404" s="87" t="str">
        <f t="shared" si="121"/>
        <v/>
      </c>
      <c r="AD404" s="88" t="str">
        <f t="shared" si="116"/>
        <v/>
      </c>
      <c r="AE404" s="89" t="str">
        <f>IF(C404&lt;&gt;"",IF(VLOOKUP(C404,T_UO[#All],3,FALSE)="J",AF404+AG404,VLOOKUP(C404,T_UO[#All],4,FALSE)*G404),"")</f>
        <v/>
      </c>
      <c r="AF404" s="89" t="str">
        <f t="shared" si="110"/>
        <v/>
      </c>
      <c r="AG404" s="6"/>
      <c r="AH404" s="81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  <c r="AY404" s="120"/>
      <c r="AZ404" s="120"/>
      <c r="BA404" s="120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  <c r="BU404" s="120"/>
      <c r="BV404" s="120"/>
      <c r="BW404" s="120"/>
      <c r="BX404" s="120"/>
      <c r="BY404" s="120"/>
      <c r="BZ404" s="120"/>
      <c r="CA404" s="120"/>
      <c r="CB404" s="120"/>
      <c r="CC404" s="120"/>
      <c r="CD404" s="120"/>
      <c r="CE404" s="120"/>
      <c r="CF404" s="120"/>
      <c r="CG404" s="120"/>
      <c r="CH404" s="120"/>
      <c r="CJ404" s="46"/>
      <c r="CK404" s="46"/>
      <c r="CL404" s="46"/>
      <c r="CN404" s="46">
        <f t="shared" ca="1" si="117"/>
        <v>0</v>
      </c>
      <c r="CO404" s="46">
        <f t="shared" si="111"/>
        <v>0</v>
      </c>
      <c r="CP404" s="46"/>
      <c r="CQ404" s="46">
        <f t="shared" si="112"/>
        <v>0</v>
      </c>
      <c r="CR404" s="46"/>
      <c r="CS404" s="46">
        <f>IF(C404&lt;&gt;"",IF(VLOOKUP(C404,T_UO[#All],3,FALSE)="PTS",IF(ISBLANK(G404),1,0),IF(ISBLANK(G404),0,1)),0)</f>
        <v>0</v>
      </c>
      <c r="CT404" s="46">
        <f t="shared" si="118"/>
        <v>0</v>
      </c>
      <c r="CU404" s="46"/>
      <c r="CV404" s="46"/>
      <c r="CW404" s="46"/>
      <c r="CX404" s="46"/>
      <c r="CY404" s="46"/>
      <c r="CZ404" s="46"/>
      <c r="DA404" s="46"/>
      <c r="DB404" s="46">
        <f t="shared" si="119"/>
        <v>0</v>
      </c>
      <c r="DC404" s="46">
        <f t="shared" ca="1" si="113"/>
        <v>0</v>
      </c>
      <c r="DD404" s="46"/>
      <c r="DE404" s="46">
        <f t="shared" si="120"/>
        <v>0</v>
      </c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>
        <f t="array" ref="DS404">IF(MAX(IF($AI404:$CH404&lt;&gt;0,$AI$7:$CH$7))&gt;$S404,1,0)</f>
        <v>0</v>
      </c>
    </row>
    <row r="405" spans="1:123" x14ac:dyDescent="0.25">
      <c r="A405" s="78">
        <v>398</v>
      </c>
      <c r="B405" s="79" t="str">
        <f t="shared" si="114"/>
        <v>K_LE MUT_2023_398</v>
      </c>
      <c r="C405" s="2"/>
      <c r="D405" s="3"/>
      <c r="E405" s="3"/>
      <c r="F405" s="4"/>
      <c r="G405" s="4"/>
      <c r="H405" s="4"/>
      <c r="I405" s="3"/>
      <c r="J405" s="1"/>
      <c r="K405" s="7"/>
      <c r="L405" s="90"/>
      <c r="M405" s="5"/>
      <c r="N405" s="91"/>
      <c r="O405" s="92"/>
      <c r="P405" s="5"/>
      <c r="Q405" s="5"/>
      <c r="R405" s="8"/>
      <c r="S405" s="5"/>
      <c r="T405" s="93"/>
      <c r="U405" s="80"/>
      <c r="V405" s="82"/>
      <c r="W405" s="83"/>
      <c r="X405" s="84" t="str">
        <f t="shared" si="115"/>
        <v xml:space="preserve"> </v>
      </c>
      <c r="Y405" s="85" t="str">
        <f t="shared" si="108"/>
        <v/>
      </c>
      <c r="AA405" s="86" t="str">
        <f t="shared" ca="1" si="109"/>
        <v/>
      </c>
      <c r="AB405" s="121"/>
      <c r="AC405" s="87" t="str">
        <f t="shared" si="121"/>
        <v/>
      </c>
      <c r="AD405" s="88" t="str">
        <f t="shared" si="116"/>
        <v/>
      </c>
      <c r="AE405" s="89" t="str">
        <f>IF(C405&lt;&gt;"",IF(VLOOKUP(C405,T_UO[#All],3,FALSE)="J",AF405+AG405,VLOOKUP(C405,T_UO[#All],4,FALSE)*G405),"")</f>
        <v/>
      </c>
      <c r="AF405" s="89" t="str">
        <f t="shared" si="110"/>
        <v/>
      </c>
      <c r="AG405" s="6"/>
      <c r="AH405" s="81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120"/>
      <c r="BA405" s="120"/>
      <c r="BB405" s="120"/>
      <c r="BC405" s="120"/>
      <c r="BD405" s="120"/>
      <c r="BE405" s="120"/>
      <c r="BF405" s="120"/>
      <c r="BG405" s="120"/>
      <c r="BH405" s="120"/>
      <c r="BI405" s="120"/>
      <c r="BJ405" s="120"/>
      <c r="BK405" s="120"/>
      <c r="BL405" s="120"/>
      <c r="BM405" s="120"/>
      <c r="BN405" s="120"/>
      <c r="BO405" s="120"/>
      <c r="BP405" s="120"/>
      <c r="BQ405" s="120"/>
      <c r="BR405" s="120"/>
      <c r="BS405" s="120"/>
      <c r="BT405" s="120"/>
      <c r="BU405" s="120"/>
      <c r="BV405" s="120"/>
      <c r="BW405" s="120"/>
      <c r="BX405" s="120"/>
      <c r="BY405" s="120"/>
      <c r="BZ405" s="120"/>
      <c r="CA405" s="120"/>
      <c r="CB405" s="120"/>
      <c r="CC405" s="120"/>
      <c r="CD405" s="120"/>
      <c r="CE405" s="120"/>
      <c r="CF405" s="120"/>
      <c r="CG405" s="120"/>
      <c r="CH405" s="120"/>
      <c r="CJ405" s="46"/>
      <c r="CK405" s="46"/>
      <c r="CL405" s="46"/>
      <c r="CN405" s="46">
        <f t="shared" ca="1" si="117"/>
        <v>0</v>
      </c>
      <c r="CO405" s="46">
        <f t="shared" si="111"/>
        <v>0</v>
      </c>
      <c r="CP405" s="46"/>
      <c r="CQ405" s="46">
        <f t="shared" si="112"/>
        <v>0</v>
      </c>
      <c r="CR405" s="46"/>
      <c r="CS405" s="46">
        <f>IF(C405&lt;&gt;"",IF(VLOOKUP(C405,T_UO[#All],3,FALSE)="PTS",IF(ISBLANK(G405),1,0),IF(ISBLANK(G405),0,1)),0)</f>
        <v>0</v>
      </c>
      <c r="CT405" s="46">
        <f t="shared" si="118"/>
        <v>0</v>
      </c>
      <c r="CU405" s="46"/>
      <c r="CV405" s="46"/>
      <c r="CW405" s="46"/>
      <c r="CX405" s="46"/>
      <c r="CY405" s="46"/>
      <c r="CZ405" s="46"/>
      <c r="DA405" s="46"/>
      <c r="DB405" s="46">
        <f t="shared" si="119"/>
        <v>0</v>
      </c>
      <c r="DC405" s="46">
        <f t="shared" ca="1" si="113"/>
        <v>0</v>
      </c>
      <c r="DD405" s="46"/>
      <c r="DE405" s="46">
        <f t="shared" si="120"/>
        <v>0</v>
      </c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>
        <f t="array" ref="DS405">IF(MAX(IF($AI405:$CH405&lt;&gt;0,$AI$7:$CH$7))&gt;$S405,1,0)</f>
        <v>0</v>
      </c>
    </row>
    <row r="406" spans="1:123" x14ac:dyDescent="0.25">
      <c r="A406" s="78">
        <v>399</v>
      </c>
      <c r="B406" s="79" t="str">
        <f t="shared" si="114"/>
        <v>K_LE MUT_2023_399</v>
      </c>
      <c r="C406" s="2"/>
      <c r="D406" s="3"/>
      <c r="E406" s="3"/>
      <c r="F406" s="4"/>
      <c r="G406" s="4"/>
      <c r="H406" s="4"/>
      <c r="I406" s="3"/>
      <c r="J406" s="1"/>
      <c r="K406" s="7"/>
      <c r="L406" s="90"/>
      <c r="M406" s="5"/>
      <c r="N406" s="91"/>
      <c r="O406" s="92"/>
      <c r="P406" s="5"/>
      <c r="Q406" s="5"/>
      <c r="R406" s="8"/>
      <c r="S406" s="5"/>
      <c r="T406" s="93"/>
      <c r="U406" s="80"/>
      <c r="V406" s="82"/>
      <c r="W406" s="83"/>
      <c r="X406" s="84" t="str">
        <f t="shared" si="115"/>
        <v xml:space="preserve"> </v>
      </c>
      <c r="Y406" s="85" t="str">
        <f t="shared" si="108"/>
        <v/>
      </c>
      <c r="AA406" s="86" t="str">
        <f t="shared" ca="1" si="109"/>
        <v/>
      </c>
      <c r="AB406" s="121"/>
      <c r="AC406" s="87" t="str">
        <f t="shared" si="121"/>
        <v/>
      </c>
      <c r="AD406" s="88" t="str">
        <f t="shared" si="116"/>
        <v/>
      </c>
      <c r="AE406" s="89" t="str">
        <f>IF(C406&lt;&gt;"",IF(VLOOKUP(C406,T_UO[#All],3,FALSE)="J",AF406+AG406,VLOOKUP(C406,T_UO[#All],4,FALSE)*G406),"")</f>
        <v/>
      </c>
      <c r="AF406" s="89" t="str">
        <f t="shared" si="110"/>
        <v/>
      </c>
      <c r="AG406" s="6"/>
      <c r="AH406" s="81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  <c r="AY406" s="120"/>
      <c r="AZ406" s="120"/>
      <c r="BA406" s="120"/>
      <c r="BB406" s="120"/>
      <c r="BC406" s="120"/>
      <c r="BD406" s="120"/>
      <c r="BE406" s="120"/>
      <c r="BF406" s="120"/>
      <c r="BG406" s="120"/>
      <c r="BH406" s="120"/>
      <c r="BI406" s="120"/>
      <c r="BJ406" s="120"/>
      <c r="BK406" s="120"/>
      <c r="BL406" s="120"/>
      <c r="BM406" s="120"/>
      <c r="BN406" s="120"/>
      <c r="BO406" s="120"/>
      <c r="BP406" s="120"/>
      <c r="BQ406" s="120"/>
      <c r="BR406" s="120"/>
      <c r="BS406" s="120"/>
      <c r="BT406" s="120"/>
      <c r="BU406" s="120"/>
      <c r="BV406" s="120"/>
      <c r="BW406" s="120"/>
      <c r="BX406" s="120"/>
      <c r="BY406" s="120"/>
      <c r="BZ406" s="120"/>
      <c r="CA406" s="120"/>
      <c r="CB406" s="120"/>
      <c r="CC406" s="120"/>
      <c r="CD406" s="120"/>
      <c r="CE406" s="120"/>
      <c r="CF406" s="120"/>
      <c r="CG406" s="120"/>
      <c r="CH406" s="120"/>
      <c r="CJ406" s="46"/>
      <c r="CK406" s="46"/>
      <c r="CL406" s="46"/>
      <c r="CN406" s="46">
        <f t="shared" ca="1" si="117"/>
        <v>0</v>
      </c>
      <c r="CO406" s="46">
        <f t="shared" si="111"/>
        <v>0</v>
      </c>
      <c r="CP406" s="46"/>
      <c r="CQ406" s="46">
        <f t="shared" si="112"/>
        <v>0</v>
      </c>
      <c r="CR406" s="46"/>
      <c r="CS406" s="46">
        <f>IF(C406&lt;&gt;"",IF(VLOOKUP(C406,T_UO[#All],3,FALSE)="PTS",IF(ISBLANK(G406),1,0),IF(ISBLANK(G406),0,1)),0)</f>
        <v>0</v>
      </c>
      <c r="CT406" s="46">
        <f t="shared" si="118"/>
        <v>0</v>
      </c>
      <c r="CU406" s="46"/>
      <c r="CV406" s="46"/>
      <c r="CW406" s="46"/>
      <c r="CX406" s="46"/>
      <c r="CY406" s="46"/>
      <c r="CZ406" s="46"/>
      <c r="DA406" s="46"/>
      <c r="DB406" s="46">
        <f t="shared" si="119"/>
        <v>0</v>
      </c>
      <c r="DC406" s="46">
        <f t="shared" ca="1" si="113"/>
        <v>0</v>
      </c>
      <c r="DD406" s="46"/>
      <c r="DE406" s="46">
        <f t="shared" si="120"/>
        <v>0</v>
      </c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>
        <f t="array" ref="DS406">IF(MAX(IF($AI406:$CH406&lt;&gt;0,$AI$7:$CH$7))&gt;$S406,1,0)</f>
        <v>0</v>
      </c>
    </row>
    <row r="407" spans="1:123" x14ac:dyDescent="0.25">
      <c r="A407" s="78">
        <v>400</v>
      </c>
      <c r="B407" s="79" t="str">
        <f t="shared" si="114"/>
        <v>K_LE MUT_2023_400</v>
      </c>
      <c r="C407" s="2"/>
      <c r="D407" s="3"/>
      <c r="E407" s="3"/>
      <c r="F407" s="4"/>
      <c r="G407" s="4"/>
      <c r="H407" s="4"/>
      <c r="I407" s="3"/>
      <c r="J407" s="1"/>
      <c r="K407" s="7"/>
      <c r="L407" s="90"/>
      <c r="M407" s="5"/>
      <c r="N407" s="91"/>
      <c r="O407" s="92"/>
      <c r="P407" s="5"/>
      <c r="Q407" s="5"/>
      <c r="R407" s="8"/>
      <c r="S407" s="5"/>
      <c r="T407" s="93"/>
      <c r="U407" s="80"/>
      <c r="V407" s="82"/>
      <c r="W407" s="83"/>
      <c r="X407" s="84" t="str">
        <f t="shared" si="115"/>
        <v xml:space="preserve"> </v>
      </c>
      <c r="Y407" s="85" t="str">
        <f t="shared" si="108"/>
        <v/>
      </c>
      <c r="AA407" s="86" t="str">
        <f t="shared" ca="1" si="109"/>
        <v/>
      </c>
      <c r="AB407" s="121"/>
      <c r="AC407" s="87" t="str">
        <f t="shared" si="121"/>
        <v/>
      </c>
      <c r="AD407" s="88" t="str">
        <f t="shared" si="116"/>
        <v/>
      </c>
      <c r="AE407" s="89" t="str">
        <f>IF(C407&lt;&gt;"",IF(VLOOKUP(C407,T_UO[#All],3,FALSE)="J",AF407+AG407,VLOOKUP(C407,T_UO[#All],4,FALSE)*G407),"")</f>
        <v/>
      </c>
      <c r="AF407" s="89" t="str">
        <f t="shared" si="110"/>
        <v/>
      </c>
      <c r="AG407" s="6"/>
      <c r="AH407" s="81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  <c r="AY407" s="120"/>
      <c r="AZ407" s="120"/>
      <c r="BA407" s="120"/>
      <c r="BB407" s="120"/>
      <c r="BC407" s="120"/>
      <c r="BD407" s="120"/>
      <c r="BE407" s="120"/>
      <c r="BF407" s="120"/>
      <c r="BG407" s="120"/>
      <c r="BH407" s="120"/>
      <c r="BI407" s="120"/>
      <c r="BJ407" s="120"/>
      <c r="BK407" s="120"/>
      <c r="BL407" s="120"/>
      <c r="BM407" s="120"/>
      <c r="BN407" s="120"/>
      <c r="BO407" s="120"/>
      <c r="BP407" s="120"/>
      <c r="BQ407" s="120"/>
      <c r="BR407" s="120"/>
      <c r="BS407" s="120"/>
      <c r="BT407" s="120"/>
      <c r="BU407" s="120"/>
      <c r="BV407" s="120"/>
      <c r="BW407" s="120"/>
      <c r="BX407" s="120"/>
      <c r="BY407" s="120"/>
      <c r="BZ407" s="120"/>
      <c r="CA407" s="120"/>
      <c r="CB407" s="120"/>
      <c r="CC407" s="120"/>
      <c r="CD407" s="120"/>
      <c r="CE407" s="120"/>
      <c r="CF407" s="120"/>
      <c r="CG407" s="120"/>
      <c r="CH407" s="120"/>
      <c r="CJ407" s="46"/>
      <c r="CK407" s="46"/>
      <c r="CL407" s="46"/>
      <c r="CN407" s="46">
        <f t="shared" ca="1" si="117"/>
        <v>0</v>
      </c>
      <c r="CO407" s="46">
        <f t="shared" si="111"/>
        <v>0</v>
      </c>
      <c r="CP407" s="46"/>
      <c r="CQ407" s="46">
        <f t="shared" si="112"/>
        <v>0</v>
      </c>
      <c r="CR407" s="46"/>
      <c r="CS407" s="46">
        <f>IF(C407&lt;&gt;"",IF(VLOOKUP(C407,T_UO[#All],3,FALSE)="PTS",IF(ISBLANK(G407),1,0),IF(ISBLANK(G407),0,1)),0)</f>
        <v>0</v>
      </c>
      <c r="CT407" s="46">
        <f t="shared" si="118"/>
        <v>0</v>
      </c>
      <c r="CU407" s="46"/>
      <c r="CV407" s="46"/>
      <c r="CW407" s="46"/>
      <c r="CX407" s="46"/>
      <c r="CY407" s="46"/>
      <c r="CZ407" s="46"/>
      <c r="DA407" s="46"/>
      <c r="DB407" s="46">
        <f t="shared" si="119"/>
        <v>0</v>
      </c>
      <c r="DC407" s="46">
        <f t="shared" ca="1" si="113"/>
        <v>0</v>
      </c>
      <c r="DD407" s="46"/>
      <c r="DE407" s="46">
        <f t="shared" si="120"/>
        <v>0</v>
      </c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>
        <f t="array" ref="DS407">IF(MAX(IF($AI407:$CH407&lt;&gt;0,$AI$7:$CH$7))&gt;$S407,1,0)</f>
        <v>0</v>
      </c>
    </row>
    <row r="408" spans="1:123" x14ac:dyDescent="0.25">
      <c r="A408" s="78">
        <v>401</v>
      </c>
      <c r="B408" s="79" t="str">
        <f t="shared" si="114"/>
        <v>K_LE MUT_2023_401</v>
      </c>
      <c r="C408" s="2"/>
      <c r="D408" s="3"/>
      <c r="E408" s="3"/>
      <c r="F408" s="4"/>
      <c r="G408" s="4"/>
      <c r="H408" s="4"/>
      <c r="I408" s="3"/>
      <c r="J408" s="1"/>
      <c r="K408" s="7"/>
      <c r="L408" s="90"/>
      <c r="M408" s="5"/>
      <c r="N408" s="91"/>
      <c r="O408" s="92"/>
      <c r="P408" s="5"/>
      <c r="Q408" s="5"/>
      <c r="R408" s="8"/>
      <c r="S408" s="5"/>
      <c r="T408" s="93"/>
      <c r="U408" s="80"/>
      <c r="V408" s="82"/>
      <c r="W408" s="83"/>
      <c r="X408" s="84" t="str">
        <f t="shared" si="115"/>
        <v xml:space="preserve"> </v>
      </c>
      <c r="Y408" s="85" t="str">
        <f t="shared" si="108"/>
        <v/>
      </c>
      <c r="AA408" s="86" t="str">
        <f t="shared" ca="1" si="109"/>
        <v/>
      </c>
      <c r="AB408" s="121"/>
      <c r="AC408" s="87" t="str">
        <f t="shared" si="121"/>
        <v/>
      </c>
      <c r="AD408" s="88" t="str">
        <f t="shared" si="116"/>
        <v/>
      </c>
      <c r="AE408" s="89" t="str">
        <f>IF(C408&lt;&gt;"",IF(VLOOKUP(C408,T_UO[#All],3,FALSE)="J",AF408+AG408,VLOOKUP(C408,T_UO[#All],4,FALSE)*G408),"")</f>
        <v/>
      </c>
      <c r="AF408" s="89" t="str">
        <f t="shared" si="110"/>
        <v/>
      </c>
      <c r="AG408" s="6"/>
      <c r="AH408" s="81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/>
      <c r="CJ408" s="46"/>
      <c r="CK408" s="46"/>
      <c r="CL408" s="46"/>
      <c r="CN408" s="46">
        <f t="shared" ca="1" si="117"/>
        <v>0</v>
      </c>
      <c r="CO408" s="46">
        <f t="shared" si="111"/>
        <v>0</v>
      </c>
      <c r="CP408" s="46"/>
      <c r="CQ408" s="46">
        <f t="shared" si="112"/>
        <v>0</v>
      </c>
      <c r="CR408" s="46"/>
      <c r="CS408" s="46">
        <f>IF(C408&lt;&gt;"",IF(VLOOKUP(C408,T_UO[#All],3,FALSE)="PTS",IF(ISBLANK(G408),1,0),IF(ISBLANK(G408),0,1)),0)</f>
        <v>0</v>
      </c>
      <c r="CT408" s="46">
        <f t="shared" si="118"/>
        <v>0</v>
      </c>
      <c r="CU408" s="46"/>
      <c r="CV408" s="46"/>
      <c r="CW408" s="46"/>
      <c r="CX408" s="46"/>
      <c r="CY408" s="46"/>
      <c r="CZ408" s="46"/>
      <c r="DA408" s="46"/>
      <c r="DB408" s="46">
        <f t="shared" si="119"/>
        <v>0</v>
      </c>
      <c r="DC408" s="46">
        <f t="shared" ca="1" si="113"/>
        <v>0</v>
      </c>
      <c r="DD408" s="46"/>
      <c r="DE408" s="46">
        <f t="shared" si="120"/>
        <v>0</v>
      </c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>
        <f t="array" ref="DS408">IF(MAX(IF($AI408:$CH408&lt;&gt;0,$AI$7:$CH$7))&gt;$S408,1,0)</f>
        <v>0</v>
      </c>
    </row>
    <row r="409" spans="1:123" x14ac:dyDescent="0.25">
      <c r="A409" s="78">
        <v>402</v>
      </c>
      <c r="B409" s="79" t="str">
        <f t="shared" si="114"/>
        <v>K_LE MUT_2023_402</v>
      </c>
      <c r="C409" s="2"/>
      <c r="D409" s="3"/>
      <c r="E409" s="3"/>
      <c r="F409" s="4"/>
      <c r="G409" s="4"/>
      <c r="H409" s="4"/>
      <c r="I409" s="3"/>
      <c r="J409" s="1"/>
      <c r="K409" s="7"/>
      <c r="L409" s="90"/>
      <c r="M409" s="5"/>
      <c r="N409" s="91"/>
      <c r="O409" s="92"/>
      <c r="P409" s="5"/>
      <c r="Q409" s="5"/>
      <c r="R409" s="8"/>
      <c r="S409" s="5"/>
      <c r="T409" s="93"/>
      <c r="U409" s="80"/>
      <c r="V409" s="82"/>
      <c r="W409" s="83"/>
      <c r="X409" s="84" t="str">
        <f t="shared" si="115"/>
        <v xml:space="preserve"> </v>
      </c>
      <c r="Y409" s="85" t="str">
        <f t="shared" si="108"/>
        <v/>
      </c>
      <c r="AA409" s="86" t="str">
        <f t="shared" ca="1" si="109"/>
        <v/>
      </c>
      <c r="AB409" s="121"/>
      <c r="AC409" s="87" t="str">
        <f t="shared" si="121"/>
        <v/>
      </c>
      <c r="AD409" s="88" t="str">
        <f t="shared" si="116"/>
        <v/>
      </c>
      <c r="AE409" s="89" t="str">
        <f>IF(C409&lt;&gt;"",IF(VLOOKUP(C409,T_UO[#All],3,FALSE)="J",AF409+AG409,VLOOKUP(C409,T_UO[#All],4,FALSE)*G409),"")</f>
        <v/>
      </c>
      <c r="AF409" s="89" t="str">
        <f t="shared" si="110"/>
        <v/>
      </c>
      <c r="AG409" s="6"/>
      <c r="AH409" s="81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  <c r="AY409" s="120"/>
      <c r="AZ409" s="120"/>
      <c r="BA409" s="120"/>
      <c r="BB409" s="120"/>
      <c r="BC409" s="120"/>
      <c r="BD409" s="120"/>
      <c r="BE409" s="120"/>
      <c r="BF409" s="120"/>
      <c r="BG409" s="120"/>
      <c r="BH409" s="120"/>
      <c r="BI409" s="120"/>
      <c r="BJ409" s="120"/>
      <c r="BK409" s="120"/>
      <c r="BL409" s="120"/>
      <c r="BM409" s="120"/>
      <c r="BN409" s="120"/>
      <c r="BO409" s="120"/>
      <c r="BP409" s="120"/>
      <c r="BQ409" s="120"/>
      <c r="BR409" s="120"/>
      <c r="BS409" s="120"/>
      <c r="BT409" s="120"/>
      <c r="BU409" s="120"/>
      <c r="BV409" s="120"/>
      <c r="BW409" s="120"/>
      <c r="BX409" s="120"/>
      <c r="BY409" s="120"/>
      <c r="BZ409" s="120"/>
      <c r="CA409" s="120"/>
      <c r="CB409" s="120"/>
      <c r="CC409" s="120"/>
      <c r="CD409" s="120"/>
      <c r="CE409" s="120"/>
      <c r="CF409" s="120"/>
      <c r="CG409" s="120"/>
      <c r="CH409" s="120"/>
      <c r="CJ409" s="46"/>
      <c r="CK409" s="46"/>
      <c r="CL409" s="46"/>
      <c r="CN409" s="46">
        <f t="shared" ca="1" si="117"/>
        <v>0</v>
      </c>
      <c r="CO409" s="46">
        <f t="shared" si="111"/>
        <v>0</v>
      </c>
      <c r="CP409" s="46"/>
      <c r="CQ409" s="46">
        <f t="shared" si="112"/>
        <v>0</v>
      </c>
      <c r="CR409" s="46"/>
      <c r="CS409" s="46">
        <f>IF(C409&lt;&gt;"",IF(VLOOKUP(C409,T_UO[#All],3,FALSE)="PTS",IF(ISBLANK(G409),1,0),IF(ISBLANK(G409),0,1)),0)</f>
        <v>0</v>
      </c>
      <c r="CT409" s="46">
        <f t="shared" si="118"/>
        <v>0</v>
      </c>
      <c r="CU409" s="46"/>
      <c r="CV409" s="46"/>
      <c r="CW409" s="46"/>
      <c r="CX409" s="46"/>
      <c r="CY409" s="46"/>
      <c r="CZ409" s="46"/>
      <c r="DA409" s="46"/>
      <c r="DB409" s="46">
        <f t="shared" si="119"/>
        <v>0</v>
      </c>
      <c r="DC409" s="46">
        <f t="shared" ca="1" si="113"/>
        <v>0</v>
      </c>
      <c r="DD409" s="46"/>
      <c r="DE409" s="46">
        <f t="shared" si="120"/>
        <v>0</v>
      </c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>
        <f t="array" ref="DS409">IF(MAX(IF($AI409:$CH409&lt;&gt;0,$AI$7:$CH$7))&gt;$S409,1,0)</f>
        <v>0</v>
      </c>
    </row>
    <row r="410" spans="1:123" x14ac:dyDescent="0.25">
      <c r="A410" s="78">
        <v>403</v>
      </c>
      <c r="B410" s="79" t="str">
        <f t="shared" si="114"/>
        <v>K_LE MUT_2023_403</v>
      </c>
      <c r="C410" s="2"/>
      <c r="D410" s="3"/>
      <c r="E410" s="3"/>
      <c r="F410" s="4"/>
      <c r="G410" s="4"/>
      <c r="H410" s="4"/>
      <c r="I410" s="3"/>
      <c r="J410" s="1"/>
      <c r="K410" s="7"/>
      <c r="L410" s="90"/>
      <c r="M410" s="5"/>
      <c r="N410" s="91"/>
      <c r="O410" s="92"/>
      <c r="P410" s="5"/>
      <c r="Q410" s="5"/>
      <c r="R410" s="8"/>
      <c r="S410" s="5"/>
      <c r="T410" s="93"/>
      <c r="U410" s="80"/>
      <c r="V410" s="82"/>
      <c r="W410" s="83"/>
      <c r="X410" s="84" t="str">
        <f t="shared" si="115"/>
        <v xml:space="preserve"> </v>
      </c>
      <c r="Y410" s="85" t="str">
        <f t="shared" si="108"/>
        <v/>
      </c>
      <c r="AA410" s="86" t="str">
        <f t="shared" ca="1" si="109"/>
        <v/>
      </c>
      <c r="AB410" s="121"/>
      <c r="AC410" s="87" t="str">
        <f t="shared" si="121"/>
        <v/>
      </c>
      <c r="AD410" s="88" t="str">
        <f t="shared" si="116"/>
        <v/>
      </c>
      <c r="AE410" s="89" t="str">
        <f>IF(C410&lt;&gt;"",IF(VLOOKUP(C410,T_UO[#All],3,FALSE)="J",AF410+AG410,VLOOKUP(C410,T_UO[#All],4,FALSE)*G410),"")</f>
        <v/>
      </c>
      <c r="AF410" s="89" t="str">
        <f t="shared" si="110"/>
        <v/>
      </c>
      <c r="AG410" s="6"/>
      <c r="AH410" s="81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  <c r="AY410" s="120"/>
      <c r="AZ410" s="120"/>
      <c r="BA410" s="120"/>
      <c r="BB410" s="120"/>
      <c r="BC410" s="120"/>
      <c r="BD410" s="120"/>
      <c r="BE410" s="120"/>
      <c r="BF410" s="120"/>
      <c r="BG410" s="120"/>
      <c r="BH410" s="120"/>
      <c r="BI410" s="120"/>
      <c r="BJ410" s="120"/>
      <c r="BK410" s="120"/>
      <c r="BL410" s="120"/>
      <c r="BM410" s="120"/>
      <c r="BN410" s="120"/>
      <c r="BO410" s="120"/>
      <c r="BP410" s="120"/>
      <c r="BQ410" s="120"/>
      <c r="BR410" s="120"/>
      <c r="BS410" s="120"/>
      <c r="BT410" s="120"/>
      <c r="BU410" s="120"/>
      <c r="BV410" s="120"/>
      <c r="BW410" s="120"/>
      <c r="BX410" s="120"/>
      <c r="BY410" s="120"/>
      <c r="BZ410" s="120"/>
      <c r="CA410" s="120"/>
      <c r="CB410" s="120"/>
      <c r="CC410" s="120"/>
      <c r="CD410" s="120"/>
      <c r="CE410" s="120"/>
      <c r="CF410" s="120"/>
      <c r="CG410" s="120"/>
      <c r="CH410" s="120"/>
      <c r="CJ410" s="46"/>
      <c r="CK410" s="46"/>
      <c r="CL410" s="46"/>
      <c r="CN410" s="46">
        <f t="shared" ca="1" si="117"/>
        <v>0</v>
      </c>
      <c r="CO410" s="46">
        <f t="shared" si="111"/>
        <v>0</v>
      </c>
      <c r="CP410" s="46"/>
      <c r="CQ410" s="46">
        <f t="shared" si="112"/>
        <v>0</v>
      </c>
      <c r="CR410" s="46"/>
      <c r="CS410" s="46">
        <f>IF(C410&lt;&gt;"",IF(VLOOKUP(C410,T_UO[#All],3,FALSE)="PTS",IF(ISBLANK(G410),1,0),IF(ISBLANK(G410),0,1)),0)</f>
        <v>0</v>
      </c>
      <c r="CT410" s="46">
        <f t="shared" si="118"/>
        <v>0</v>
      </c>
      <c r="CU410" s="46"/>
      <c r="CV410" s="46"/>
      <c r="CW410" s="46"/>
      <c r="CX410" s="46"/>
      <c r="CY410" s="46"/>
      <c r="CZ410" s="46"/>
      <c r="DA410" s="46"/>
      <c r="DB410" s="46">
        <f t="shared" si="119"/>
        <v>0</v>
      </c>
      <c r="DC410" s="46">
        <f t="shared" ca="1" si="113"/>
        <v>0</v>
      </c>
      <c r="DD410" s="46"/>
      <c r="DE410" s="46">
        <f t="shared" si="120"/>
        <v>0</v>
      </c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>
        <f t="array" ref="DS410">IF(MAX(IF($AI410:$CH410&lt;&gt;0,$AI$7:$CH$7))&gt;$S410,1,0)</f>
        <v>0</v>
      </c>
    </row>
    <row r="411" spans="1:123" x14ac:dyDescent="0.25">
      <c r="A411" s="78">
        <v>404</v>
      </c>
      <c r="B411" s="79" t="str">
        <f t="shared" si="114"/>
        <v>K_LE MUT_2023_404</v>
      </c>
      <c r="C411" s="2"/>
      <c r="D411" s="3"/>
      <c r="E411" s="3"/>
      <c r="F411" s="4"/>
      <c r="G411" s="4"/>
      <c r="H411" s="4"/>
      <c r="I411" s="3"/>
      <c r="J411" s="1"/>
      <c r="K411" s="7"/>
      <c r="L411" s="90"/>
      <c r="M411" s="5"/>
      <c r="N411" s="91"/>
      <c r="O411" s="92"/>
      <c r="P411" s="5"/>
      <c r="Q411" s="5"/>
      <c r="R411" s="8"/>
      <c r="S411" s="5"/>
      <c r="T411" s="93"/>
      <c r="U411" s="80"/>
      <c r="V411" s="82"/>
      <c r="W411" s="83"/>
      <c r="X411" s="84" t="str">
        <f t="shared" si="115"/>
        <v xml:space="preserve"> </v>
      </c>
      <c r="Y411" s="85" t="str">
        <f t="shared" si="108"/>
        <v/>
      </c>
      <c r="AA411" s="86" t="str">
        <f t="shared" ca="1" si="109"/>
        <v/>
      </c>
      <c r="AB411" s="121"/>
      <c r="AC411" s="87" t="str">
        <f t="shared" si="121"/>
        <v/>
      </c>
      <c r="AD411" s="88" t="str">
        <f t="shared" si="116"/>
        <v/>
      </c>
      <c r="AE411" s="89" t="str">
        <f>IF(C411&lt;&gt;"",IF(VLOOKUP(C411,T_UO[#All],3,FALSE)="J",AF411+AG411,VLOOKUP(C411,T_UO[#All],4,FALSE)*G411),"")</f>
        <v/>
      </c>
      <c r="AF411" s="89" t="str">
        <f t="shared" si="110"/>
        <v/>
      </c>
      <c r="AG411" s="6"/>
      <c r="AH411" s="81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  <c r="AY411" s="120"/>
      <c r="AZ411" s="120"/>
      <c r="BA411" s="120"/>
      <c r="BB411" s="120"/>
      <c r="BC411" s="120"/>
      <c r="BD411" s="120"/>
      <c r="BE411" s="120"/>
      <c r="BF411" s="120"/>
      <c r="BG411" s="120"/>
      <c r="BH411" s="120"/>
      <c r="BI411" s="120"/>
      <c r="BJ411" s="120"/>
      <c r="BK411" s="120"/>
      <c r="BL411" s="120"/>
      <c r="BM411" s="120"/>
      <c r="BN411" s="120"/>
      <c r="BO411" s="120"/>
      <c r="BP411" s="120"/>
      <c r="BQ411" s="120"/>
      <c r="BR411" s="120"/>
      <c r="BS411" s="120"/>
      <c r="BT411" s="120"/>
      <c r="BU411" s="120"/>
      <c r="BV411" s="120"/>
      <c r="BW411" s="120"/>
      <c r="BX411" s="120"/>
      <c r="BY411" s="120"/>
      <c r="BZ411" s="120"/>
      <c r="CA411" s="120"/>
      <c r="CB411" s="120"/>
      <c r="CC411" s="120"/>
      <c r="CD411" s="120"/>
      <c r="CE411" s="120"/>
      <c r="CF411" s="120"/>
      <c r="CG411" s="120"/>
      <c r="CH411" s="120"/>
      <c r="CJ411" s="46"/>
      <c r="CK411" s="46"/>
      <c r="CL411" s="46"/>
      <c r="CN411" s="46">
        <f t="shared" ca="1" si="117"/>
        <v>0</v>
      </c>
      <c r="CO411" s="46">
        <f t="shared" si="111"/>
        <v>0</v>
      </c>
      <c r="CP411" s="46"/>
      <c r="CQ411" s="46">
        <f t="shared" si="112"/>
        <v>0</v>
      </c>
      <c r="CR411" s="46"/>
      <c r="CS411" s="46">
        <f>IF(C411&lt;&gt;"",IF(VLOOKUP(C411,T_UO[#All],3,FALSE)="PTS",IF(ISBLANK(G411),1,0),IF(ISBLANK(G411),0,1)),0)</f>
        <v>0</v>
      </c>
      <c r="CT411" s="46">
        <f t="shared" si="118"/>
        <v>0</v>
      </c>
      <c r="CU411" s="46"/>
      <c r="CV411" s="46"/>
      <c r="CW411" s="46"/>
      <c r="CX411" s="46"/>
      <c r="CY411" s="46"/>
      <c r="CZ411" s="46"/>
      <c r="DA411" s="46"/>
      <c r="DB411" s="46">
        <f t="shared" si="119"/>
        <v>0</v>
      </c>
      <c r="DC411" s="46">
        <f t="shared" ca="1" si="113"/>
        <v>0</v>
      </c>
      <c r="DD411" s="46"/>
      <c r="DE411" s="46">
        <f t="shared" si="120"/>
        <v>0</v>
      </c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>
        <f t="array" ref="DS411">IF(MAX(IF($AI411:$CH411&lt;&gt;0,$AI$7:$CH$7))&gt;$S411,1,0)</f>
        <v>0</v>
      </c>
    </row>
    <row r="412" spans="1:123" x14ac:dyDescent="0.25">
      <c r="A412" s="78">
        <v>405</v>
      </c>
      <c r="B412" s="79" t="str">
        <f t="shared" si="114"/>
        <v>K_LE MUT_2023_405</v>
      </c>
      <c r="C412" s="2"/>
      <c r="D412" s="3"/>
      <c r="E412" s="3"/>
      <c r="F412" s="4"/>
      <c r="G412" s="4"/>
      <c r="H412" s="4"/>
      <c r="I412" s="3"/>
      <c r="J412" s="1"/>
      <c r="K412" s="7"/>
      <c r="L412" s="90"/>
      <c r="M412" s="5"/>
      <c r="N412" s="91"/>
      <c r="O412" s="92"/>
      <c r="P412" s="5"/>
      <c r="Q412" s="5"/>
      <c r="R412" s="8"/>
      <c r="S412" s="5"/>
      <c r="T412" s="93"/>
      <c r="U412" s="80"/>
      <c r="V412" s="82"/>
      <c r="W412" s="83"/>
      <c r="X412" s="84" t="str">
        <f t="shared" si="115"/>
        <v xml:space="preserve"> </v>
      </c>
      <c r="Y412" s="85" t="str">
        <f t="shared" si="108"/>
        <v/>
      </c>
      <c r="AA412" s="86" t="str">
        <f t="shared" ca="1" si="109"/>
        <v/>
      </c>
      <c r="AB412" s="121"/>
      <c r="AC412" s="87" t="str">
        <f t="shared" si="121"/>
        <v/>
      </c>
      <c r="AD412" s="88" t="str">
        <f t="shared" si="116"/>
        <v/>
      </c>
      <c r="AE412" s="89" t="str">
        <f>IF(C412&lt;&gt;"",IF(VLOOKUP(C412,T_UO[#All],3,FALSE)="J",AF412+AG412,VLOOKUP(C412,T_UO[#All],4,FALSE)*G412),"")</f>
        <v/>
      </c>
      <c r="AF412" s="89" t="str">
        <f t="shared" si="110"/>
        <v/>
      </c>
      <c r="AG412" s="6"/>
      <c r="AH412" s="81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  <c r="AY412" s="120"/>
      <c r="AZ412" s="120"/>
      <c r="BA412" s="120"/>
      <c r="BB412" s="120"/>
      <c r="BC412" s="120"/>
      <c r="BD412" s="120"/>
      <c r="BE412" s="120"/>
      <c r="BF412" s="120"/>
      <c r="BG412" s="120"/>
      <c r="BH412" s="120"/>
      <c r="BI412" s="120"/>
      <c r="BJ412" s="120"/>
      <c r="BK412" s="120"/>
      <c r="BL412" s="120"/>
      <c r="BM412" s="120"/>
      <c r="BN412" s="120"/>
      <c r="BO412" s="120"/>
      <c r="BP412" s="120"/>
      <c r="BQ412" s="120"/>
      <c r="BR412" s="120"/>
      <c r="BS412" s="120"/>
      <c r="BT412" s="120"/>
      <c r="BU412" s="120"/>
      <c r="BV412" s="120"/>
      <c r="BW412" s="120"/>
      <c r="BX412" s="120"/>
      <c r="BY412" s="120"/>
      <c r="BZ412" s="120"/>
      <c r="CA412" s="120"/>
      <c r="CB412" s="120"/>
      <c r="CC412" s="120"/>
      <c r="CD412" s="120"/>
      <c r="CE412" s="120"/>
      <c r="CF412" s="120"/>
      <c r="CG412" s="120"/>
      <c r="CH412" s="120"/>
      <c r="CJ412" s="46"/>
      <c r="CK412" s="46"/>
      <c r="CL412" s="46"/>
      <c r="CN412" s="46">
        <f t="shared" ca="1" si="117"/>
        <v>0</v>
      </c>
      <c r="CO412" s="46">
        <f t="shared" si="111"/>
        <v>0</v>
      </c>
      <c r="CP412" s="46"/>
      <c r="CQ412" s="46">
        <f t="shared" si="112"/>
        <v>0</v>
      </c>
      <c r="CR412" s="46"/>
      <c r="CS412" s="46">
        <f>IF(C412&lt;&gt;"",IF(VLOOKUP(C412,T_UO[#All],3,FALSE)="PTS",IF(ISBLANK(G412),1,0),IF(ISBLANK(G412),0,1)),0)</f>
        <v>0</v>
      </c>
      <c r="CT412" s="46">
        <f t="shared" si="118"/>
        <v>0</v>
      </c>
      <c r="CU412" s="46"/>
      <c r="CV412" s="46"/>
      <c r="CW412" s="46"/>
      <c r="CX412" s="46"/>
      <c r="CY412" s="46"/>
      <c r="CZ412" s="46"/>
      <c r="DA412" s="46"/>
      <c r="DB412" s="46">
        <f t="shared" si="119"/>
        <v>0</v>
      </c>
      <c r="DC412" s="46">
        <f t="shared" ca="1" si="113"/>
        <v>0</v>
      </c>
      <c r="DD412" s="46"/>
      <c r="DE412" s="46">
        <f t="shared" si="120"/>
        <v>0</v>
      </c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>
        <f t="array" ref="DS412">IF(MAX(IF($AI412:$CH412&lt;&gt;0,$AI$7:$CH$7))&gt;$S412,1,0)</f>
        <v>0</v>
      </c>
    </row>
    <row r="413" spans="1:123" x14ac:dyDescent="0.25">
      <c r="A413" s="78">
        <v>406</v>
      </c>
      <c r="B413" s="79" t="str">
        <f t="shared" si="114"/>
        <v>K_LE MUT_2023_406</v>
      </c>
      <c r="C413" s="2"/>
      <c r="D413" s="3"/>
      <c r="E413" s="3"/>
      <c r="F413" s="4"/>
      <c r="G413" s="4"/>
      <c r="H413" s="4"/>
      <c r="I413" s="3"/>
      <c r="J413" s="1"/>
      <c r="K413" s="7"/>
      <c r="L413" s="90"/>
      <c r="M413" s="5"/>
      <c r="N413" s="91"/>
      <c r="O413" s="92"/>
      <c r="P413" s="5"/>
      <c r="Q413" s="5"/>
      <c r="R413" s="8"/>
      <c r="S413" s="5"/>
      <c r="T413" s="93"/>
      <c r="U413" s="80"/>
      <c r="V413" s="82"/>
      <c r="W413" s="83"/>
      <c r="X413" s="84" t="str">
        <f t="shared" si="115"/>
        <v xml:space="preserve"> </v>
      </c>
      <c r="Y413" s="85" t="str">
        <f t="shared" si="108"/>
        <v/>
      </c>
      <c r="AA413" s="86" t="str">
        <f t="shared" ca="1" si="109"/>
        <v/>
      </c>
      <c r="AB413" s="121"/>
      <c r="AC413" s="87" t="str">
        <f t="shared" si="121"/>
        <v/>
      </c>
      <c r="AD413" s="88" t="str">
        <f t="shared" si="116"/>
        <v/>
      </c>
      <c r="AE413" s="89" t="str">
        <f>IF(C413&lt;&gt;"",IF(VLOOKUP(C413,T_UO[#All],3,FALSE)="J",AF413+AG413,VLOOKUP(C413,T_UO[#All],4,FALSE)*G413),"")</f>
        <v/>
      </c>
      <c r="AF413" s="89" t="str">
        <f t="shared" si="110"/>
        <v/>
      </c>
      <c r="AG413" s="6"/>
      <c r="AH413" s="81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  <c r="AY413" s="120"/>
      <c r="AZ413" s="120"/>
      <c r="BA413" s="120"/>
      <c r="BB413" s="120"/>
      <c r="BC413" s="120"/>
      <c r="BD413" s="120"/>
      <c r="BE413" s="120"/>
      <c r="BF413" s="120"/>
      <c r="BG413" s="120"/>
      <c r="BH413" s="120"/>
      <c r="BI413" s="120"/>
      <c r="BJ413" s="120"/>
      <c r="BK413" s="120"/>
      <c r="BL413" s="120"/>
      <c r="BM413" s="120"/>
      <c r="BN413" s="120"/>
      <c r="BO413" s="120"/>
      <c r="BP413" s="120"/>
      <c r="BQ413" s="120"/>
      <c r="BR413" s="120"/>
      <c r="BS413" s="120"/>
      <c r="BT413" s="120"/>
      <c r="BU413" s="120"/>
      <c r="BV413" s="120"/>
      <c r="BW413" s="120"/>
      <c r="BX413" s="120"/>
      <c r="BY413" s="120"/>
      <c r="BZ413" s="120"/>
      <c r="CA413" s="120"/>
      <c r="CB413" s="120"/>
      <c r="CC413" s="120"/>
      <c r="CD413" s="120"/>
      <c r="CE413" s="120"/>
      <c r="CF413" s="120"/>
      <c r="CG413" s="120"/>
      <c r="CH413" s="120"/>
      <c r="CJ413" s="46"/>
      <c r="CK413" s="46"/>
      <c r="CL413" s="46"/>
      <c r="CN413" s="46">
        <f t="shared" ca="1" si="117"/>
        <v>0</v>
      </c>
      <c r="CO413" s="46">
        <f t="shared" si="111"/>
        <v>0</v>
      </c>
      <c r="CP413" s="46"/>
      <c r="CQ413" s="46">
        <f t="shared" si="112"/>
        <v>0</v>
      </c>
      <c r="CR413" s="46"/>
      <c r="CS413" s="46">
        <f>IF(C413&lt;&gt;"",IF(VLOOKUP(C413,T_UO[#All],3,FALSE)="PTS",IF(ISBLANK(G413),1,0),IF(ISBLANK(G413),0,1)),0)</f>
        <v>0</v>
      </c>
      <c r="CT413" s="46">
        <f t="shared" si="118"/>
        <v>0</v>
      </c>
      <c r="CU413" s="46"/>
      <c r="CV413" s="46"/>
      <c r="CW413" s="46"/>
      <c r="CX413" s="46"/>
      <c r="CY413" s="46"/>
      <c r="CZ413" s="46"/>
      <c r="DA413" s="46"/>
      <c r="DB413" s="46">
        <f t="shared" si="119"/>
        <v>0</v>
      </c>
      <c r="DC413" s="46">
        <f t="shared" ca="1" si="113"/>
        <v>0</v>
      </c>
      <c r="DD413" s="46"/>
      <c r="DE413" s="46">
        <f t="shared" si="120"/>
        <v>0</v>
      </c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>
        <f t="array" ref="DS413">IF(MAX(IF($AI413:$CH413&lt;&gt;0,$AI$7:$CH$7))&gt;$S413,1,0)</f>
        <v>0</v>
      </c>
    </row>
    <row r="414" spans="1:123" x14ac:dyDescent="0.25">
      <c r="A414" s="78">
        <v>407</v>
      </c>
      <c r="B414" s="79" t="str">
        <f t="shared" si="114"/>
        <v>K_LE MUT_2023_407</v>
      </c>
      <c r="C414" s="2"/>
      <c r="D414" s="3"/>
      <c r="E414" s="3"/>
      <c r="F414" s="4"/>
      <c r="G414" s="4"/>
      <c r="H414" s="4"/>
      <c r="I414" s="3"/>
      <c r="J414" s="1"/>
      <c r="K414" s="7"/>
      <c r="L414" s="90"/>
      <c r="M414" s="5"/>
      <c r="N414" s="91"/>
      <c r="O414" s="92"/>
      <c r="P414" s="5"/>
      <c r="Q414" s="5"/>
      <c r="R414" s="8"/>
      <c r="S414" s="5"/>
      <c r="T414" s="93"/>
      <c r="U414" s="80"/>
      <c r="V414" s="82"/>
      <c r="W414" s="83"/>
      <c r="X414" s="84" t="str">
        <f t="shared" si="115"/>
        <v xml:space="preserve"> </v>
      </c>
      <c r="Y414" s="85" t="str">
        <f t="shared" si="108"/>
        <v/>
      </c>
      <c r="AA414" s="86" t="str">
        <f t="shared" ca="1" si="109"/>
        <v/>
      </c>
      <c r="AB414" s="121"/>
      <c r="AC414" s="87" t="str">
        <f t="shared" si="121"/>
        <v/>
      </c>
      <c r="AD414" s="88" t="str">
        <f t="shared" si="116"/>
        <v/>
      </c>
      <c r="AE414" s="89" t="str">
        <f>IF(C414&lt;&gt;"",IF(VLOOKUP(C414,T_UO[#All],3,FALSE)="J",AF414+AG414,VLOOKUP(C414,T_UO[#All],4,FALSE)*G414),"")</f>
        <v/>
      </c>
      <c r="AF414" s="89" t="str">
        <f t="shared" si="110"/>
        <v/>
      </c>
      <c r="AG414" s="6"/>
      <c r="AH414" s="81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  <c r="AY414" s="120"/>
      <c r="AZ414" s="120"/>
      <c r="BA414" s="120"/>
      <c r="BB414" s="120"/>
      <c r="BC414" s="120"/>
      <c r="BD414" s="120"/>
      <c r="BE414" s="120"/>
      <c r="BF414" s="120"/>
      <c r="BG414" s="120"/>
      <c r="BH414" s="120"/>
      <c r="BI414" s="120"/>
      <c r="BJ414" s="120"/>
      <c r="BK414" s="120"/>
      <c r="BL414" s="120"/>
      <c r="BM414" s="120"/>
      <c r="BN414" s="120"/>
      <c r="BO414" s="120"/>
      <c r="BP414" s="120"/>
      <c r="BQ414" s="120"/>
      <c r="BR414" s="120"/>
      <c r="BS414" s="120"/>
      <c r="BT414" s="120"/>
      <c r="BU414" s="120"/>
      <c r="BV414" s="120"/>
      <c r="BW414" s="120"/>
      <c r="BX414" s="120"/>
      <c r="BY414" s="120"/>
      <c r="BZ414" s="120"/>
      <c r="CA414" s="120"/>
      <c r="CB414" s="120"/>
      <c r="CC414" s="120"/>
      <c r="CD414" s="120"/>
      <c r="CE414" s="120"/>
      <c r="CF414" s="120"/>
      <c r="CG414" s="120"/>
      <c r="CH414" s="120"/>
      <c r="CJ414" s="46"/>
      <c r="CK414" s="46"/>
      <c r="CL414" s="46"/>
      <c r="CN414" s="46">
        <f t="shared" ca="1" si="117"/>
        <v>0</v>
      </c>
      <c r="CO414" s="46">
        <f t="shared" si="111"/>
        <v>0</v>
      </c>
      <c r="CP414" s="46"/>
      <c r="CQ414" s="46">
        <f t="shared" si="112"/>
        <v>0</v>
      </c>
      <c r="CR414" s="46"/>
      <c r="CS414" s="46">
        <f>IF(C414&lt;&gt;"",IF(VLOOKUP(C414,T_UO[#All],3,FALSE)="PTS",IF(ISBLANK(G414),1,0),IF(ISBLANK(G414),0,1)),0)</f>
        <v>0</v>
      </c>
      <c r="CT414" s="46">
        <f t="shared" si="118"/>
        <v>0</v>
      </c>
      <c r="CU414" s="46"/>
      <c r="CV414" s="46"/>
      <c r="CW414" s="46"/>
      <c r="CX414" s="46"/>
      <c r="CY414" s="46"/>
      <c r="CZ414" s="46"/>
      <c r="DA414" s="46"/>
      <c r="DB414" s="46">
        <f t="shared" si="119"/>
        <v>0</v>
      </c>
      <c r="DC414" s="46">
        <f t="shared" ca="1" si="113"/>
        <v>0</v>
      </c>
      <c r="DD414" s="46"/>
      <c r="DE414" s="46">
        <f t="shared" si="120"/>
        <v>0</v>
      </c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>
        <f t="array" ref="DS414">IF(MAX(IF($AI414:$CH414&lt;&gt;0,$AI$7:$CH$7))&gt;$S414,1,0)</f>
        <v>0</v>
      </c>
    </row>
    <row r="415" spans="1:123" x14ac:dyDescent="0.25">
      <c r="A415" s="78">
        <v>408</v>
      </c>
      <c r="B415" s="79" t="str">
        <f t="shared" si="114"/>
        <v>K_LE MUT_2023_408</v>
      </c>
      <c r="C415" s="2"/>
      <c r="D415" s="3"/>
      <c r="E415" s="3"/>
      <c r="F415" s="4"/>
      <c r="G415" s="4"/>
      <c r="H415" s="4"/>
      <c r="I415" s="3"/>
      <c r="J415" s="1"/>
      <c r="K415" s="7"/>
      <c r="L415" s="90"/>
      <c r="M415" s="5"/>
      <c r="N415" s="91"/>
      <c r="O415" s="92"/>
      <c r="P415" s="5"/>
      <c r="Q415" s="5"/>
      <c r="R415" s="8"/>
      <c r="S415" s="5"/>
      <c r="T415" s="93"/>
      <c r="U415" s="80"/>
      <c r="V415" s="82"/>
      <c r="W415" s="83"/>
      <c r="X415" s="84" t="str">
        <f t="shared" si="115"/>
        <v xml:space="preserve"> </v>
      </c>
      <c r="Y415" s="85" t="str">
        <f t="shared" si="108"/>
        <v/>
      </c>
      <c r="AA415" s="86" t="str">
        <f t="shared" ca="1" si="109"/>
        <v/>
      </c>
      <c r="AB415" s="121"/>
      <c r="AC415" s="87" t="str">
        <f t="shared" si="121"/>
        <v/>
      </c>
      <c r="AD415" s="88" t="str">
        <f t="shared" si="116"/>
        <v/>
      </c>
      <c r="AE415" s="89" t="str">
        <f>IF(C415&lt;&gt;"",IF(VLOOKUP(C415,T_UO[#All],3,FALSE)="J",AF415+AG415,VLOOKUP(C415,T_UO[#All],4,FALSE)*G415),"")</f>
        <v/>
      </c>
      <c r="AF415" s="89" t="str">
        <f t="shared" si="110"/>
        <v/>
      </c>
      <c r="AG415" s="6"/>
      <c r="AH415" s="81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  <c r="AY415" s="120"/>
      <c r="AZ415" s="120"/>
      <c r="BA415" s="120"/>
      <c r="BB415" s="120"/>
      <c r="BC415" s="120"/>
      <c r="BD415" s="120"/>
      <c r="BE415" s="120"/>
      <c r="BF415" s="120"/>
      <c r="BG415" s="120"/>
      <c r="BH415" s="120"/>
      <c r="BI415" s="120"/>
      <c r="BJ415" s="120"/>
      <c r="BK415" s="120"/>
      <c r="BL415" s="120"/>
      <c r="BM415" s="120"/>
      <c r="BN415" s="120"/>
      <c r="BO415" s="120"/>
      <c r="BP415" s="120"/>
      <c r="BQ415" s="120"/>
      <c r="BR415" s="120"/>
      <c r="BS415" s="120"/>
      <c r="BT415" s="120"/>
      <c r="BU415" s="120"/>
      <c r="BV415" s="120"/>
      <c r="BW415" s="120"/>
      <c r="BX415" s="120"/>
      <c r="BY415" s="120"/>
      <c r="BZ415" s="120"/>
      <c r="CA415" s="120"/>
      <c r="CB415" s="120"/>
      <c r="CC415" s="120"/>
      <c r="CD415" s="120"/>
      <c r="CE415" s="120"/>
      <c r="CF415" s="120"/>
      <c r="CG415" s="120"/>
      <c r="CH415" s="120"/>
      <c r="CJ415" s="46"/>
      <c r="CK415" s="46"/>
      <c r="CL415" s="46"/>
      <c r="CN415" s="46">
        <f t="shared" ca="1" si="117"/>
        <v>0</v>
      </c>
      <c r="CO415" s="46">
        <f t="shared" si="111"/>
        <v>0</v>
      </c>
      <c r="CP415" s="46"/>
      <c r="CQ415" s="46">
        <f t="shared" si="112"/>
        <v>0</v>
      </c>
      <c r="CR415" s="46"/>
      <c r="CS415" s="46">
        <f>IF(C415&lt;&gt;"",IF(VLOOKUP(C415,T_UO[#All],3,FALSE)="PTS",IF(ISBLANK(G415),1,0),IF(ISBLANK(G415),0,1)),0)</f>
        <v>0</v>
      </c>
      <c r="CT415" s="46">
        <f t="shared" si="118"/>
        <v>0</v>
      </c>
      <c r="CU415" s="46"/>
      <c r="CV415" s="46"/>
      <c r="CW415" s="46"/>
      <c r="CX415" s="46"/>
      <c r="CY415" s="46"/>
      <c r="CZ415" s="46"/>
      <c r="DA415" s="46"/>
      <c r="DB415" s="46">
        <f t="shared" si="119"/>
        <v>0</v>
      </c>
      <c r="DC415" s="46">
        <f t="shared" ca="1" si="113"/>
        <v>0</v>
      </c>
      <c r="DD415" s="46"/>
      <c r="DE415" s="46">
        <f t="shared" si="120"/>
        <v>0</v>
      </c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>
        <f t="array" ref="DS415">IF(MAX(IF($AI415:$CH415&lt;&gt;0,$AI$7:$CH$7))&gt;$S415,1,0)</f>
        <v>0</v>
      </c>
    </row>
    <row r="416" spans="1:123" x14ac:dyDescent="0.25">
      <c r="A416" s="78">
        <v>409</v>
      </c>
      <c r="B416" s="79" t="str">
        <f t="shared" si="114"/>
        <v>K_LE MUT_2023_409</v>
      </c>
      <c r="C416" s="2"/>
      <c r="D416" s="3"/>
      <c r="E416" s="3"/>
      <c r="F416" s="4"/>
      <c r="G416" s="4"/>
      <c r="H416" s="4"/>
      <c r="I416" s="3"/>
      <c r="J416" s="1"/>
      <c r="K416" s="7"/>
      <c r="L416" s="90"/>
      <c r="M416" s="5"/>
      <c r="N416" s="91"/>
      <c r="O416" s="92"/>
      <c r="P416" s="5"/>
      <c r="Q416" s="5"/>
      <c r="R416" s="8"/>
      <c r="S416" s="5"/>
      <c r="T416" s="93"/>
      <c r="U416" s="80"/>
      <c r="V416" s="82"/>
      <c r="W416" s="83"/>
      <c r="X416" s="84" t="str">
        <f t="shared" si="115"/>
        <v xml:space="preserve"> </v>
      </c>
      <c r="Y416" s="85" t="str">
        <f t="shared" si="108"/>
        <v/>
      </c>
      <c r="AA416" s="86" t="str">
        <f t="shared" ca="1" si="109"/>
        <v/>
      </c>
      <c r="AB416" s="121"/>
      <c r="AC416" s="87" t="str">
        <f t="shared" si="121"/>
        <v/>
      </c>
      <c r="AD416" s="88" t="str">
        <f t="shared" si="116"/>
        <v/>
      </c>
      <c r="AE416" s="89" t="str">
        <f>IF(C416&lt;&gt;"",IF(VLOOKUP(C416,T_UO[#All],3,FALSE)="J",AF416+AG416,VLOOKUP(C416,T_UO[#All],4,FALSE)*G416),"")</f>
        <v/>
      </c>
      <c r="AF416" s="89" t="str">
        <f t="shared" si="110"/>
        <v/>
      </c>
      <c r="AG416" s="6"/>
      <c r="AH416" s="81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  <c r="AY416" s="120"/>
      <c r="AZ416" s="120"/>
      <c r="BA416" s="120"/>
      <c r="BB416" s="120"/>
      <c r="BC416" s="120"/>
      <c r="BD416" s="120"/>
      <c r="BE416" s="120"/>
      <c r="BF416" s="120"/>
      <c r="BG416" s="120"/>
      <c r="BH416" s="120"/>
      <c r="BI416" s="120"/>
      <c r="BJ416" s="120"/>
      <c r="BK416" s="120"/>
      <c r="BL416" s="120"/>
      <c r="BM416" s="120"/>
      <c r="BN416" s="120"/>
      <c r="BO416" s="120"/>
      <c r="BP416" s="120"/>
      <c r="BQ416" s="120"/>
      <c r="BR416" s="120"/>
      <c r="BS416" s="120"/>
      <c r="BT416" s="120"/>
      <c r="BU416" s="120"/>
      <c r="BV416" s="120"/>
      <c r="BW416" s="120"/>
      <c r="BX416" s="120"/>
      <c r="BY416" s="120"/>
      <c r="BZ416" s="120"/>
      <c r="CA416" s="120"/>
      <c r="CB416" s="120"/>
      <c r="CC416" s="120"/>
      <c r="CD416" s="120"/>
      <c r="CE416" s="120"/>
      <c r="CF416" s="120"/>
      <c r="CG416" s="120"/>
      <c r="CH416" s="120"/>
      <c r="CJ416" s="46"/>
      <c r="CK416" s="46"/>
      <c r="CL416" s="46"/>
      <c r="CN416" s="46">
        <f t="shared" ca="1" si="117"/>
        <v>0</v>
      </c>
      <c r="CO416" s="46">
        <f t="shared" si="111"/>
        <v>0</v>
      </c>
      <c r="CP416" s="46"/>
      <c r="CQ416" s="46">
        <f t="shared" si="112"/>
        <v>0</v>
      </c>
      <c r="CR416" s="46"/>
      <c r="CS416" s="46">
        <f>IF(C416&lt;&gt;"",IF(VLOOKUP(C416,T_UO[#All],3,FALSE)="PTS",IF(ISBLANK(G416),1,0),IF(ISBLANK(G416),0,1)),0)</f>
        <v>0</v>
      </c>
      <c r="CT416" s="46">
        <f t="shared" si="118"/>
        <v>0</v>
      </c>
      <c r="CU416" s="46"/>
      <c r="CV416" s="46"/>
      <c r="CW416" s="46"/>
      <c r="CX416" s="46"/>
      <c r="CY416" s="46"/>
      <c r="CZ416" s="46"/>
      <c r="DA416" s="46"/>
      <c r="DB416" s="46">
        <f t="shared" si="119"/>
        <v>0</v>
      </c>
      <c r="DC416" s="46">
        <f t="shared" ca="1" si="113"/>
        <v>0</v>
      </c>
      <c r="DD416" s="46"/>
      <c r="DE416" s="46">
        <f t="shared" si="120"/>
        <v>0</v>
      </c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>
        <f t="array" ref="DS416">IF(MAX(IF($AI416:$CH416&lt;&gt;0,$AI$7:$CH$7))&gt;$S416,1,0)</f>
        <v>0</v>
      </c>
    </row>
    <row r="417" spans="1:123" x14ac:dyDescent="0.25">
      <c r="A417" s="78">
        <v>410</v>
      </c>
      <c r="B417" s="79" t="str">
        <f t="shared" si="114"/>
        <v>K_LE MUT_2023_410</v>
      </c>
      <c r="C417" s="2"/>
      <c r="D417" s="3"/>
      <c r="E417" s="3"/>
      <c r="F417" s="4"/>
      <c r="G417" s="4"/>
      <c r="H417" s="4"/>
      <c r="I417" s="3"/>
      <c r="J417" s="1"/>
      <c r="K417" s="7"/>
      <c r="L417" s="90"/>
      <c r="M417" s="5"/>
      <c r="N417" s="91"/>
      <c r="O417" s="92"/>
      <c r="P417" s="5"/>
      <c r="Q417" s="5"/>
      <c r="R417" s="8"/>
      <c r="S417" s="5"/>
      <c r="T417" s="93"/>
      <c r="U417" s="80"/>
      <c r="V417" s="82"/>
      <c r="W417" s="83"/>
      <c r="X417" s="84" t="str">
        <f t="shared" si="115"/>
        <v xml:space="preserve"> </v>
      </c>
      <c r="Y417" s="85" t="str">
        <f t="shared" si="108"/>
        <v/>
      </c>
      <c r="AA417" s="86" t="str">
        <f t="shared" ca="1" si="109"/>
        <v/>
      </c>
      <c r="AB417" s="121"/>
      <c r="AC417" s="87" t="str">
        <f t="shared" si="121"/>
        <v/>
      </c>
      <c r="AD417" s="88" t="str">
        <f t="shared" si="116"/>
        <v/>
      </c>
      <c r="AE417" s="89" t="str">
        <f>IF(C417&lt;&gt;"",IF(VLOOKUP(C417,T_UO[#All],3,FALSE)="J",AF417+AG417,VLOOKUP(C417,T_UO[#All],4,FALSE)*G417),"")</f>
        <v/>
      </c>
      <c r="AF417" s="89" t="str">
        <f t="shared" si="110"/>
        <v/>
      </c>
      <c r="AG417" s="6"/>
      <c r="AH417" s="81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  <c r="AY417" s="120"/>
      <c r="AZ417" s="120"/>
      <c r="BA417" s="120"/>
      <c r="BB417" s="120"/>
      <c r="BC417" s="120"/>
      <c r="BD417" s="120"/>
      <c r="BE417" s="120"/>
      <c r="BF417" s="120"/>
      <c r="BG417" s="120"/>
      <c r="BH417" s="120"/>
      <c r="BI417" s="120"/>
      <c r="BJ417" s="120"/>
      <c r="BK417" s="120"/>
      <c r="BL417" s="120"/>
      <c r="BM417" s="120"/>
      <c r="BN417" s="120"/>
      <c r="BO417" s="120"/>
      <c r="BP417" s="120"/>
      <c r="BQ417" s="120"/>
      <c r="BR417" s="120"/>
      <c r="BS417" s="120"/>
      <c r="BT417" s="120"/>
      <c r="BU417" s="120"/>
      <c r="BV417" s="120"/>
      <c r="BW417" s="120"/>
      <c r="BX417" s="120"/>
      <c r="BY417" s="120"/>
      <c r="BZ417" s="120"/>
      <c r="CA417" s="120"/>
      <c r="CB417" s="120"/>
      <c r="CC417" s="120"/>
      <c r="CD417" s="120"/>
      <c r="CE417" s="120"/>
      <c r="CF417" s="120"/>
      <c r="CG417" s="120"/>
      <c r="CH417" s="120"/>
      <c r="CJ417" s="46"/>
      <c r="CK417" s="46"/>
      <c r="CL417" s="46"/>
      <c r="CN417" s="46">
        <f t="shared" ca="1" si="117"/>
        <v>0</v>
      </c>
      <c r="CO417" s="46">
        <f t="shared" si="111"/>
        <v>0</v>
      </c>
      <c r="CP417" s="46"/>
      <c r="CQ417" s="46">
        <f t="shared" si="112"/>
        <v>0</v>
      </c>
      <c r="CR417" s="46"/>
      <c r="CS417" s="46">
        <f>IF(C417&lt;&gt;"",IF(VLOOKUP(C417,T_UO[#All],3,FALSE)="PTS",IF(ISBLANK(G417),1,0),IF(ISBLANK(G417),0,1)),0)</f>
        <v>0</v>
      </c>
      <c r="CT417" s="46">
        <f t="shared" si="118"/>
        <v>0</v>
      </c>
      <c r="CU417" s="46"/>
      <c r="CV417" s="46"/>
      <c r="CW417" s="46"/>
      <c r="CX417" s="46"/>
      <c r="CY417" s="46"/>
      <c r="CZ417" s="46"/>
      <c r="DA417" s="46"/>
      <c r="DB417" s="46">
        <f t="shared" si="119"/>
        <v>0</v>
      </c>
      <c r="DC417" s="46">
        <f t="shared" ca="1" si="113"/>
        <v>0</v>
      </c>
      <c r="DD417" s="46"/>
      <c r="DE417" s="46">
        <f t="shared" si="120"/>
        <v>0</v>
      </c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>
        <f t="array" ref="DS417">IF(MAX(IF($AI417:$CH417&lt;&gt;0,$AI$7:$CH$7))&gt;$S417,1,0)</f>
        <v>0</v>
      </c>
    </row>
    <row r="418" spans="1:123" x14ac:dyDescent="0.25">
      <c r="A418" s="78">
        <v>411</v>
      </c>
      <c r="B418" s="79" t="str">
        <f t="shared" si="114"/>
        <v>K_LE MUT_2023_411</v>
      </c>
      <c r="C418" s="2"/>
      <c r="D418" s="3"/>
      <c r="E418" s="3"/>
      <c r="F418" s="4"/>
      <c r="G418" s="4"/>
      <c r="H418" s="4"/>
      <c r="I418" s="3"/>
      <c r="J418" s="1"/>
      <c r="K418" s="7"/>
      <c r="L418" s="90"/>
      <c r="M418" s="5"/>
      <c r="N418" s="91"/>
      <c r="O418" s="92"/>
      <c r="P418" s="5"/>
      <c r="Q418" s="5"/>
      <c r="R418" s="8"/>
      <c r="S418" s="5"/>
      <c r="T418" s="93"/>
      <c r="U418" s="80"/>
      <c r="V418" s="82"/>
      <c r="W418" s="83"/>
      <c r="X418" s="84" t="str">
        <f t="shared" si="115"/>
        <v xml:space="preserve"> </v>
      </c>
      <c r="Y418" s="85" t="str">
        <f t="shared" si="108"/>
        <v/>
      </c>
      <c r="AA418" s="86" t="str">
        <f t="shared" ca="1" si="109"/>
        <v/>
      </c>
      <c r="AB418" s="121"/>
      <c r="AC418" s="87" t="str">
        <f t="shared" si="121"/>
        <v/>
      </c>
      <c r="AD418" s="88" t="str">
        <f t="shared" si="116"/>
        <v/>
      </c>
      <c r="AE418" s="89" t="str">
        <f>IF(C418&lt;&gt;"",IF(VLOOKUP(C418,T_UO[#All],3,FALSE)="J",AF418+AG418,VLOOKUP(C418,T_UO[#All],4,FALSE)*G418),"")</f>
        <v/>
      </c>
      <c r="AF418" s="89" t="str">
        <f t="shared" si="110"/>
        <v/>
      </c>
      <c r="AG418" s="6"/>
      <c r="AH418" s="81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  <c r="BE418" s="120"/>
      <c r="BF418" s="120"/>
      <c r="BG418" s="120"/>
      <c r="BH418" s="120"/>
      <c r="BI418" s="120"/>
      <c r="BJ418" s="120"/>
      <c r="BK418" s="120"/>
      <c r="BL418" s="120"/>
      <c r="BM418" s="120"/>
      <c r="BN418" s="120"/>
      <c r="BO418" s="120"/>
      <c r="BP418" s="120"/>
      <c r="BQ418" s="120"/>
      <c r="BR418" s="120"/>
      <c r="BS418" s="120"/>
      <c r="BT418" s="120"/>
      <c r="BU418" s="120"/>
      <c r="BV418" s="120"/>
      <c r="BW418" s="120"/>
      <c r="BX418" s="120"/>
      <c r="BY418" s="120"/>
      <c r="BZ418" s="120"/>
      <c r="CA418" s="120"/>
      <c r="CB418" s="120"/>
      <c r="CC418" s="120"/>
      <c r="CD418" s="120"/>
      <c r="CE418" s="120"/>
      <c r="CF418" s="120"/>
      <c r="CG418" s="120"/>
      <c r="CH418" s="120"/>
      <c r="CJ418" s="46"/>
      <c r="CK418" s="46"/>
      <c r="CL418" s="46"/>
      <c r="CN418" s="46">
        <f t="shared" ca="1" si="117"/>
        <v>0</v>
      </c>
      <c r="CO418" s="46">
        <f t="shared" si="111"/>
        <v>0</v>
      </c>
      <c r="CP418" s="46"/>
      <c r="CQ418" s="46">
        <f t="shared" si="112"/>
        <v>0</v>
      </c>
      <c r="CR418" s="46"/>
      <c r="CS418" s="46">
        <f>IF(C418&lt;&gt;"",IF(VLOOKUP(C418,T_UO[#All],3,FALSE)="PTS",IF(ISBLANK(G418),1,0),IF(ISBLANK(G418),0,1)),0)</f>
        <v>0</v>
      </c>
      <c r="CT418" s="46">
        <f t="shared" si="118"/>
        <v>0</v>
      </c>
      <c r="CU418" s="46"/>
      <c r="CV418" s="46"/>
      <c r="CW418" s="46"/>
      <c r="CX418" s="46"/>
      <c r="CY418" s="46"/>
      <c r="CZ418" s="46"/>
      <c r="DA418" s="46"/>
      <c r="DB418" s="46">
        <f t="shared" si="119"/>
        <v>0</v>
      </c>
      <c r="DC418" s="46">
        <f t="shared" ca="1" si="113"/>
        <v>0</v>
      </c>
      <c r="DD418" s="46"/>
      <c r="DE418" s="46">
        <f t="shared" si="120"/>
        <v>0</v>
      </c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>
        <f t="array" ref="DS418">IF(MAX(IF($AI418:$CH418&lt;&gt;0,$AI$7:$CH$7))&gt;$S418,1,0)</f>
        <v>0</v>
      </c>
    </row>
    <row r="419" spans="1:123" x14ac:dyDescent="0.25">
      <c r="A419" s="78">
        <v>412</v>
      </c>
      <c r="B419" s="79" t="str">
        <f t="shared" si="114"/>
        <v>K_LE MUT_2023_412</v>
      </c>
      <c r="C419" s="2"/>
      <c r="D419" s="3"/>
      <c r="E419" s="3"/>
      <c r="F419" s="4"/>
      <c r="G419" s="4"/>
      <c r="H419" s="4"/>
      <c r="I419" s="3"/>
      <c r="J419" s="1"/>
      <c r="K419" s="7"/>
      <c r="L419" s="90"/>
      <c r="M419" s="5"/>
      <c r="N419" s="91"/>
      <c r="O419" s="92"/>
      <c r="P419" s="5"/>
      <c r="Q419" s="5"/>
      <c r="R419" s="8"/>
      <c r="S419" s="5"/>
      <c r="T419" s="93"/>
      <c r="U419" s="80"/>
      <c r="V419" s="82"/>
      <c r="W419" s="83"/>
      <c r="X419" s="84" t="str">
        <f t="shared" si="115"/>
        <v xml:space="preserve"> </v>
      </c>
      <c r="Y419" s="85" t="str">
        <f t="shared" si="108"/>
        <v/>
      </c>
      <c r="AA419" s="86" t="str">
        <f t="shared" ca="1" si="109"/>
        <v/>
      </c>
      <c r="AB419" s="121"/>
      <c r="AC419" s="87" t="str">
        <f t="shared" si="121"/>
        <v/>
      </c>
      <c r="AD419" s="88" t="str">
        <f t="shared" si="116"/>
        <v/>
      </c>
      <c r="AE419" s="89" t="str">
        <f>IF(C419&lt;&gt;"",IF(VLOOKUP(C419,T_UO[#All],3,FALSE)="J",AF419+AG419,VLOOKUP(C419,T_UO[#All],4,FALSE)*G419),"")</f>
        <v/>
      </c>
      <c r="AF419" s="89" t="str">
        <f t="shared" si="110"/>
        <v/>
      </c>
      <c r="AG419" s="6"/>
      <c r="AH419" s="81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  <c r="AY419" s="120"/>
      <c r="AZ419" s="120"/>
      <c r="BA419" s="120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/>
      <c r="CJ419" s="46"/>
      <c r="CK419" s="46"/>
      <c r="CL419" s="46"/>
      <c r="CN419" s="46">
        <f t="shared" ca="1" si="117"/>
        <v>0</v>
      </c>
      <c r="CO419" s="46">
        <f t="shared" si="111"/>
        <v>0</v>
      </c>
      <c r="CP419" s="46"/>
      <c r="CQ419" s="46">
        <f t="shared" si="112"/>
        <v>0</v>
      </c>
      <c r="CR419" s="46"/>
      <c r="CS419" s="46">
        <f>IF(C419&lt;&gt;"",IF(VLOOKUP(C419,T_UO[#All],3,FALSE)="PTS",IF(ISBLANK(G419),1,0),IF(ISBLANK(G419),0,1)),0)</f>
        <v>0</v>
      </c>
      <c r="CT419" s="46">
        <f t="shared" si="118"/>
        <v>0</v>
      </c>
      <c r="CU419" s="46"/>
      <c r="CV419" s="46"/>
      <c r="CW419" s="46"/>
      <c r="CX419" s="46"/>
      <c r="CY419" s="46"/>
      <c r="CZ419" s="46"/>
      <c r="DA419" s="46"/>
      <c r="DB419" s="46">
        <f t="shared" si="119"/>
        <v>0</v>
      </c>
      <c r="DC419" s="46">
        <f t="shared" ca="1" si="113"/>
        <v>0</v>
      </c>
      <c r="DD419" s="46"/>
      <c r="DE419" s="46">
        <f t="shared" si="120"/>
        <v>0</v>
      </c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>
        <f t="array" ref="DS419">IF(MAX(IF($AI419:$CH419&lt;&gt;0,$AI$7:$CH$7))&gt;$S419,1,0)</f>
        <v>0</v>
      </c>
    </row>
    <row r="420" spans="1:123" x14ac:dyDescent="0.25">
      <c r="A420" s="78">
        <v>413</v>
      </c>
      <c r="B420" s="79" t="str">
        <f t="shared" si="114"/>
        <v>K_LE MUT_2023_413</v>
      </c>
      <c r="C420" s="2"/>
      <c r="D420" s="3"/>
      <c r="E420" s="3"/>
      <c r="F420" s="4"/>
      <c r="G420" s="4"/>
      <c r="H420" s="4"/>
      <c r="I420" s="3"/>
      <c r="J420" s="1"/>
      <c r="K420" s="7"/>
      <c r="L420" s="90"/>
      <c r="M420" s="5"/>
      <c r="N420" s="91"/>
      <c r="O420" s="92"/>
      <c r="P420" s="5"/>
      <c r="Q420" s="5"/>
      <c r="R420" s="8"/>
      <c r="S420" s="5"/>
      <c r="T420" s="93"/>
      <c r="U420" s="80"/>
      <c r="V420" s="82"/>
      <c r="W420" s="83"/>
      <c r="X420" s="84" t="str">
        <f t="shared" si="115"/>
        <v xml:space="preserve"> </v>
      </c>
      <c r="Y420" s="85" t="str">
        <f t="shared" si="108"/>
        <v/>
      </c>
      <c r="AA420" s="86" t="str">
        <f t="shared" ca="1" si="109"/>
        <v/>
      </c>
      <c r="AB420" s="121"/>
      <c r="AC420" s="87" t="str">
        <f t="shared" si="121"/>
        <v/>
      </c>
      <c r="AD420" s="88" t="str">
        <f t="shared" si="116"/>
        <v/>
      </c>
      <c r="AE420" s="89" t="str">
        <f>IF(C420&lt;&gt;"",IF(VLOOKUP(C420,T_UO[#All],3,FALSE)="J",AF420+AG420,VLOOKUP(C420,T_UO[#All],4,FALSE)*G420),"")</f>
        <v/>
      </c>
      <c r="AF420" s="89" t="str">
        <f t="shared" si="110"/>
        <v/>
      </c>
      <c r="AG420" s="6"/>
      <c r="AH420" s="81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  <c r="AY420" s="120"/>
      <c r="AZ420" s="120"/>
      <c r="BA420" s="12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J420" s="46"/>
      <c r="CK420" s="46"/>
      <c r="CL420" s="46"/>
      <c r="CN420" s="46">
        <f t="shared" ca="1" si="117"/>
        <v>0</v>
      </c>
      <c r="CO420" s="46">
        <f t="shared" si="111"/>
        <v>0</v>
      </c>
      <c r="CP420" s="46"/>
      <c r="CQ420" s="46">
        <f t="shared" si="112"/>
        <v>0</v>
      </c>
      <c r="CR420" s="46"/>
      <c r="CS420" s="46">
        <f>IF(C420&lt;&gt;"",IF(VLOOKUP(C420,T_UO[#All],3,FALSE)="PTS",IF(ISBLANK(G420),1,0),IF(ISBLANK(G420),0,1)),0)</f>
        <v>0</v>
      </c>
      <c r="CT420" s="46">
        <f t="shared" si="118"/>
        <v>0</v>
      </c>
      <c r="CU420" s="46"/>
      <c r="CV420" s="46"/>
      <c r="CW420" s="46"/>
      <c r="CX420" s="46"/>
      <c r="CY420" s="46"/>
      <c r="CZ420" s="46"/>
      <c r="DA420" s="46"/>
      <c r="DB420" s="46">
        <f t="shared" si="119"/>
        <v>0</v>
      </c>
      <c r="DC420" s="46">
        <f t="shared" ca="1" si="113"/>
        <v>0</v>
      </c>
      <c r="DD420" s="46"/>
      <c r="DE420" s="46">
        <f t="shared" si="120"/>
        <v>0</v>
      </c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>
        <f t="array" ref="DS420">IF(MAX(IF($AI420:$CH420&lt;&gt;0,$AI$7:$CH$7))&gt;$S420,1,0)</f>
        <v>0</v>
      </c>
    </row>
    <row r="421" spans="1:123" x14ac:dyDescent="0.25">
      <c r="A421" s="78">
        <v>414</v>
      </c>
      <c r="B421" s="79" t="str">
        <f t="shared" si="114"/>
        <v>K_LE MUT_2023_414</v>
      </c>
      <c r="C421" s="2"/>
      <c r="D421" s="3"/>
      <c r="E421" s="3"/>
      <c r="F421" s="4"/>
      <c r="G421" s="4"/>
      <c r="H421" s="4"/>
      <c r="I421" s="3"/>
      <c r="J421" s="1"/>
      <c r="K421" s="7"/>
      <c r="L421" s="90"/>
      <c r="M421" s="5"/>
      <c r="N421" s="91"/>
      <c r="O421" s="92"/>
      <c r="P421" s="5"/>
      <c r="Q421" s="5"/>
      <c r="R421" s="8"/>
      <c r="S421" s="5"/>
      <c r="T421" s="93"/>
      <c r="U421" s="80"/>
      <c r="V421" s="82"/>
      <c r="W421" s="83"/>
      <c r="X421" s="84" t="str">
        <f t="shared" si="115"/>
        <v xml:space="preserve"> </v>
      </c>
      <c r="Y421" s="85" t="str">
        <f t="shared" si="108"/>
        <v/>
      </c>
      <c r="AA421" s="86" t="str">
        <f t="shared" ca="1" si="109"/>
        <v/>
      </c>
      <c r="AB421" s="121"/>
      <c r="AC421" s="87" t="str">
        <f t="shared" si="121"/>
        <v/>
      </c>
      <c r="AD421" s="88" t="str">
        <f t="shared" si="116"/>
        <v/>
      </c>
      <c r="AE421" s="89" t="str">
        <f>IF(C421&lt;&gt;"",IF(VLOOKUP(C421,T_UO[#All],3,FALSE)="J",AF421+AG421,VLOOKUP(C421,T_UO[#All],4,FALSE)*G421),"")</f>
        <v/>
      </c>
      <c r="AF421" s="89" t="str">
        <f t="shared" si="110"/>
        <v/>
      </c>
      <c r="AG421" s="6"/>
      <c r="AH421" s="81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  <c r="AY421" s="120"/>
      <c r="AZ421" s="120"/>
      <c r="BA421" s="120"/>
      <c r="BB421" s="120"/>
      <c r="BC421" s="120"/>
      <c r="BD421" s="120"/>
      <c r="BE421" s="120"/>
      <c r="BF421" s="120"/>
      <c r="BG421" s="120"/>
      <c r="BH421" s="120"/>
      <c r="BI421" s="120"/>
      <c r="BJ421" s="120"/>
      <c r="BK421" s="120"/>
      <c r="BL421" s="120"/>
      <c r="BM421" s="120"/>
      <c r="BN421" s="120"/>
      <c r="BO421" s="120"/>
      <c r="BP421" s="120"/>
      <c r="BQ421" s="120"/>
      <c r="BR421" s="120"/>
      <c r="BS421" s="120"/>
      <c r="BT421" s="120"/>
      <c r="BU421" s="120"/>
      <c r="BV421" s="120"/>
      <c r="BW421" s="120"/>
      <c r="BX421" s="120"/>
      <c r="BY421" s="120"/>
      <c r="BZ421" s="120"/>
      <c r="CA421" s="120"/>
      <c r="CB421" s="120"/>
      <c r="CC421" s="120"/>
      <c r="CD421" s="120"/>
      <c r="CE421" s="120"/>
      <c r="CF421" s="120"/>
      <c r="CG421" s="120"/>
      <c r="CH421" s="120"/>
      <c r="CJ421" s="46"/>
      <c r="CK421" s="46"/>
      <c r="CL421" s="46"/>
      <c r="CN421" s="46">
        <f t="shared" ca="1" si="117"/>
        <v>0</v>
      </c>
      <c r="CO421" s="46">
        <f t="shared" si="111"/>
        <v>0</v>
      </c>
      <c r="CP421" s="46"/>
      <c r="CQ421" s="46">
        <f t="shared" si="112"/>
        <v>0</v>
      </c>
      <c r="CR421" s="46"/>
      <c r="CS421" s="46">
        <f>IF(C421&lt;&gt;"",IF(VLOOKUP(C421,T_UO[#All],3,FALSE)="PTS",IF(ISBLANK(G421),1,0),IF(ISBLANK(G421),0,1)),0)</f>
        <v>0</v>
      </c>
      <c r="CT421" s="46">
        <f t="shared" si="118"/>
        <v>0</v>
      </c>
      <c r="CU421" s="46"/>
      <c r="CV421" s="46"/>
      <c r="CW421" s="46"/>
      <c r="CX421" s="46"/>
      <c r="CY421" s="46"/>
      <c r="CZ421" s="46"/>
      <c r="DA421" s="46"/>
      <c r="DB421" s="46">
        <f t="shared" si="119"/>
        <v>0</v>
      </c>
      <c r="DC421" s="46">
        <f t="shared" ca="1" si="113"/>
        <v>0</v>
      </c>
      <c r="DD421" s="46"/>
      <c r="DE421" s="46">
        <f t="shared" si="120"/>
        <v>0</v>
      </c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>
        <f t="array" ref="DS421">IF(MAX(IF($AI421:$CH421&lt;&gt;0,$AI$7:$CH$7))&gt;$S421,1,0)</f>
        <v>0</v>
      </c>
    </row>
    <row r="422" spans="1:123" x14ac:dyDescent="0.25">
      <c r="A422" s="78">
        <v>415</v>
      </c>
      <c r="B422" s="79" t="str">
        <f t="shared" si="114"/>
        <v>K_LE MUT_2023_415</v>
      </c>
      <c r="C422" s="2"/>
      <c r="D422" s="3"/>
      <c r="E422" s="3"/>
      <c r="F422" s="4"/>
      <c r="G422" s="4"/>
      <c r="H422" s="4"/>
      <c r="I422" s="3"/>
      <c r="J422" s="1"/>
      <c r="K422" s="7"/>
      <c r="L422" s="90"/>
      <c r="M422" s="5"/>
      <c r="N422" s="91"/>
      <c r="O422" s="92"/>
      <c r="P422" s="5"/>
      <c r="Q422" s="5"/>
      <c r="R422" s="8"/>
      <c r="S422" s="5"/>
      <c r="T422" s="93"/>
      <c r="U422" s="80"/>
      <c r="V422" s="82"/>
      <c r="W422" s="83"/>
      <c r="X422" s="84" t="str">
        <f t="shared" si="115"/>
        <v xml:space="preserve"> </v>
      </c>
      <c r="Y422" s="85" t="str">
        <f t="shared" si="108"/>
        <v/>
      </c>
      <c r="AA422" s="86" t="str">
        <f t="shared" ca="1" si="109"/>
        <v/>
      </c>
      <c r="AB422" s="121"/>
      <c r="AC422" s="87" t="str">
        <f t="shared" si="121"/>
        <v/>
      </c>
      <c r="AD422" s="88" t="str">
        <f t="shared" si="116"/>
        <v/>
      </c>
      <c r="AE422" s="89" t="str">
        <f>IF(C422&lt;&gt;"",IF(VLOOKUP(C422,T_UO[#All],3,FALSE)="J",AF422+AG422,VLOOKUP(C422,T_UO[#All],4,FALSE)*G422),"")</f>
        <v/>
      </c>
      <c r="AF422" s="89" t="str">
        <f t="shared" si="110"/>
        <v/>
      </c>
      <c r="AG422" s="6"/>
      <c r="AH422" s="81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  <c r="AY422" s="120"/>
      <c r="AZ422" s="120"/>
      <c r="BA422" s="120"/>
      <c r="BB422" s="120"/>
      <c r="BC422" s="120"/>
      <c r="BD422" s="120"/>
      <c r="BE422" s="120"/>
      <c r="BF422" s="120"/>
      <c r="BG422" s="120"/>
      <c r="BH422" s="120"/>
      <c r="BI422" s="120"/>
      <c r="BJ422" s="120"/>
      <c r="BK422" s="120"/>
      <c r="BL422" s="120"/>
      <c r="BM422" s="120"/>
      <c r="BN422" s="120"/>
      <c r="BO422" s="120"/>
      <c r="BP422" s="120"/>
      <c r="BQ422" s="120"/>
      <c r="BR422" s="120"/>
      <c r="BS422" s="120"/>
      <c r="BT422" s="120"/>
      <c r="BU422" s="120"/>
      <c r="BV422" s="120"/>
      <c r="BW422" s="120"/>
      <c r="BX422" s="120"/>
      <c r="BY422" s="120"/>
      <c r="BZ422" s="120"/>
      <c r="CA422" s="120"/>
      <c r="CB422" s="120"/>
      <c r="CC422" s="120"/>
      <c r="CD422" s="120"/>
      <c r="CE422" s="120"/>
      <c r="CF422" s="120"/>
      <c r="CG422" s="120"/>
      <c r="CH422" s="120"/>
      <c r="CJ422" s="46"/>
      <c r="CK422" s="46"/>
      <c r="CL422" s="46"/>
      <c r="CN422" s="46">
        <f t="shared" ca="1" si="117"/>
        <v>0</v>
      </c>
      <c r="CO422" s="46">
        <f t="shared" si="111"/>
        <v>0</v>
      </c>
      <c r="CP422" s="46"/>
      <c r="CQ422" s="46">
        <f t="shared" si="112"/>
        <v>0</v>
      </c>
      <c r="CR422" s="46"/>
      <c r="CS422" s="46">
        <f>IF(C422&lt;&gt;"",IF(VLOOKUP(C422,T_UO[#All],3,FALSE)="PTS",IF(ISBLANK(G422),1,0),IF(ISBLANK(G422),0,1)),0)</f>
        <v>0</v>
      </c>
      <c r="CT422" s="46">
        <f t="shared" si="118"/>
        <v>0</v>
      </c>
      <c r="CU422" s="46"/>
      <c r="CV422" s="46"/>
      <c r="CW422" s="46"/>
      <c r="CX422" s="46"/>
      <c r="CY422" s="46"/>
      <c r="CZ422" s="46"/>
      <c r="DA422" s="46"/>
      <c r="DB422" s="46">
        <f t="shared" si="119"/>
        <v>0</v>
      </c>
      <c r="DC422" s="46">
        <f t="shared" ca="1" si="113"/>
        <v>0</v>
      </c>
      <c r="DD422" s="46"/>
      <c r="DE422" s="46">
        <f t="shared" si="120"/>
        <v>0</v>
      </c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>
        <f t="array" ref="DS422">IF(MAX(IF($AI422:$CH422&lt;&gt;0,$AI$7:$CH$7))&gt;$S422,1,0)</f>
        <v>0</v>
      </c>
    </row>
    <row r="423" spans="1:123" x14ac:dyDescent="0.25">
      <c r="A423" s="78">
        <v>416</v>
      </c>
      <c r="B423" s="79" t="str">
        <f t="shared" si="114"/>
        <v>K_LE MUT_2023_416</v>
      </c>
      <c r="C423" s="2"/>
      <c r="D423" s="3"/>
      <c r="E423" s="3"/>
      <c r="F423" s="4"/>
      <c r="G423" s="4"/>
      <c r="H423" s="4"/>
      <c r="I423" s="3"/>
      <c r="J423" s="1"/>
      <c r="K423" s="7"/>
      <c r="L423" s="90"/>
      <c r="M423" s="5"/>
      <c r="N423" s="91"/>
      <c r="O423" s="92"/>
      <c r="P423" s="5"/>
      <c r="Q423" s="5"/>
      <c r="R423" s="8"/>
      <c r="S423" s="5"/>
      <c r="T423" s="93"/>
      <c r="U423" s="80"/>
      <c r="V423" s="82"/>
      <c r="W423" s="83"/>
      <c r="X423" s="84" t="str">
        <f t="shared" si="115"/>
        <v xml:space="preserve"> </v>
      </c>
      <c r="Y423" s="85" t="str">
        <f t="shared" si="108"/>
        <v/>
      </c>
      <c r="AA423" s="86" t="str">
        <f t="shared" ca="1" si="109"/>
        <v/>
      </c>
      <c r="AB423" s="121"/>
      <c r="AC423" s="87" t="str">
        <f t="shared" si="121"/>
        <v/>
      </c>
      <c r="AD423" s="88" t="str">
        <f t="shared" si="116"/>
        <v/>
      </c>
      <c r="AE423" s="89" t="str">
        <f>IF(C423&lt;&gt;"",IF(VLOOKUP(C423,T_UO[#All],3,FALSE)="J",AF423+AG423,VLOOKUP(C423,T_UO[#All],4,FALSE)*G423),"")</f>
        <v/>
      </c>
      <c r="AF423" s="89" t="str">
        <f t="shared" si="110"/>
        <v/>
      </c>
      <c r="AG423" s="6"/>
      <c r="AH423" s="81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120"/>
      <c r="BA423" s="120"/>
      <c r="BB423" s="120"/>
      <c r="BC423" s="120"/>
      <c r="BD423" s="120"/>
      <c r="BE423" s="120"/>
      <c r="BF423" s="120"/>
      <c r="BG423" s="120"/>
      <c r="BH423" s="120"/>
      <c r="BI423" s="120"/>
      <c r="BJ423" s="120"/>
      <c r="BK423" s="120"/>
      <c r="BL423" s="120"/>
      <c r="BM423" s="120"/>
      <c r="BN423" s="120"/>
      <c r="BO423" s="120"/>
      <c r="BP423" s="120"/>
      <c r="BQ423" s="120"/>
      <c r="BR423" s="120"/>
      <c r="BS423" s="120"/>
      <c r="BT423" s="120"/>
      <c r="BU423" s="120"/>
      <c r="BV423" s="120"/>
      <c r="BW423" s="120"/>
      <c r="BX423" s="120"/>
      <c r="BY423" s="120"/>
      <c r="BZ423" s="120"/>
      <c r="CA423" s="120"/>
      <c r="CB423" s="120"/>
      <c r="CC423" s="120"/>
      <c r="CD423" s="120"/>
      <c r="CE423" s="120"/>
      <c r="CF423" s="120"/>
      <c r="CG423" s="120"/>
      <c r="CH423" s="120"/>
      <c r="CJ423" s="46"/>
      <c r="CK423" s="46"/>
      <c r="CL423" s="46"/>
      <c r="CN423" s="46">
        <f t="shared" ca="1" si="117"/>
        <v>0</v>
      </c>
      <c r="CO423" s="46">
        <f t="shared" si="111"/>
        <v>0</v>
      </c>
      <c r="CP423" s="46"/>
      <c r="CQ423" s="46">
        <f t="shared" si="112"/>
        <v>0</v>
      </c>
      <c r="CR423" s="46"/>
      <c r="CS423" s="46">
        <f>IF(C423&lt;&gt;"",IF(VLOOKUP(C423,T_UO[#All],3,FALSE)="PTS",IF(ISBLANK(G423),1,0),IF(ISBLANK(G423),0,1)),0)</f>
        <v>0</v>
      </c>
      <c r="CT423" s="46">
        <f t="shared" si="118"/>
        <v>0</v>
      </c>
      <c r="CU423" s="46"/>
      <c r="CV423" s="46"/>
      <c r="CW423" s="46"/>
      <c r="CX423" s="46"/>
      <c r="CY423" s="46"/>
      <c r="CZ423" s="46"/>
      <c r="DA423" s="46"/>
      <c r="DB423" s="46">
        <f t="shared" si="119"/>
        <v>0</v>
      </c>
      <c r="DC423" s="46">
        <f t="shared" ca="1" si="113"/>
        <v>0</v>
      </c>
      <c r="DD423" s="46"/>
      <c r="DE423" s="46">
        <f t="shared" si="120"/>
        <v>0</v>
      </c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>
        <f t="array" ref="DS423">IF(MAX(IF($AI423:$CH423&lt;&gt;0,$AI$7:$CH$7))&gt;$S423,1,0)</f>
        <v>0</v>
      </c>
    </row>
    <row r="424" spans="1:123" x14ac:dyDescent="0.25">
      <c r="A424" s="78">
        <v>417</v>
      </c>
      <c r="B424" s="79" t="str">
        <f t="shared" si="114"/>
        <v>K_LE MUT_2023_417</v>
      </c>
      <c r="C424" s="2"/>
      <c r="D424" s="3"/>
      <c r="E424" s="3"/>
      <c r="F424" s="4"/>
      <c r="G424" s="4"/>
      <c r="H424" s="4"/>
      <c r="I424" s="3"/>
      <c r="J424" s="1"/>
      <c r="K424" s="7"/>
      <c r="L424" s="90"/>
      <c r="M424" s="5"/>
      <c r="N424" s="91"/>
      <c r="O424" s="92"/>
      <c r="P424" s="5"/>
      <c r="Q424" s="5"/>
      <c r="R424" s="8"/>
      <c r="S424" s="5"/>
      <c r="T424" s="93"/>
      <c r="U424" s="80"/>
      <c r="V424" s="82"/>
      <c r="W424" s="83"/>
      <c r="X424" s="84" t="str">
        <f t="shared" si="115"/>
        <v xml:space="preserve"> </v>
      </c>
      <c r="Y424" s="85" t="str">
        <f t="shared" si="108"/>
        <v/>
      </c>
      <c r="AA424" s="86" t="str">
        <f t="shared" ca="1" si="109"/>
        <v/>
      </c>
      <c r="AB424" s="121"/>
      <c r="AC424" s="87" t="str">
        <f t="shared" si="121"/>
        <v/>
      </c>
      <c r="AD424" s="88" t="str">
        <f t="shared" si="116"/>
        <v/>
      </c>
      <c r="AE424" s="89" t="str">
        <f>IF(C424&lt;&gt;"",IF(VLOOKUP(C424,T_UO[#All],3,FALSE)="J",AF424+AG424,VLOOKUP(C424,T_UO[#All],4,FALSE)*G424),"")</f>
        <v/>
      </c>
      <c r="AF424" s="89" t="str">
        <f t="shared" si="110"/>
        <v/>
      </c>
      <c r="AG424" s="6"/>
      <c r="AH424" s="81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120"/>
      <c r="BA424" s="120"/>
      <c r="BB424" s="120"/>
      <c r="BC424" s="120"/>
      <c r="BD424" s="120"/>
      <c r="BE424" s="120"/>
      <c r="BF424" s="120"/>
      <c r="BG424" s="120"/>
      <c r="BH424" s="120"/>
      <c r="BI424" s="120"/>
      <c r="BJ424" s="120"/>
      <c r="BK424" s="120"/>
      <c r="BL424" s="120"/>
      <c r="BM424" s="120"/>
      <c r="BN424" s="120"/>
      <c r="BO424" s="120"/>
      <c r="BP424" s="120"/>
      <c r="BQ424" s="120"/>
      <c r="BR424" s="120"/>
      <c r="BS424" s="120"/>
      <c r="BT424" s="120"/>
      <c r="BU424" s="120"/>
      <c r="BV424" s="120"/>
      <c r="BW424" s="120"/>
      <c r="BX424" s="120"/>
      <c r="BY424" s="120"/>
      <c r="BZ424" s="120"/>
      <c r="CA424" s="120"/>
      <c r="CB424" s="120"/>
      <c r="CC424" s="120"/>
      <c r="CD424" s="120"/>
      <c r="CE424" s="120"/>
      <c r="CF424" s="120"/>
      <c r="CG424" s="120"/>
      <c r="CH424" s="120"/>
      <c r="CJ424" s="46"/>
      <c r="CK424" s="46"/>
      <c r="CL424" s="46"/>
      <c r="CN424" s="46">
        <f t="shared" ca="1" si="117"/>
        <v>0</v>
      </c>
      <c r="CO424" s="46">
        <f t="shared" si="111"/>
        <v>0</v>
      </c>
      <c r="CP424" s="46"/>
      <c r="CQ424" s="46">
        <f t="shared" si="112"/>
        <v>0</v>
      </c>
      <c r="CR424" s="46"/>
      <c r="CS424" s="46">
        <f>IF(C424&lt;&gt;"",IF(VLOOKUP(C424,T_UO[#All],3,FALSE)="PTS",IF(ISBLANK(G424),1,0),IF(ISBLANK(G424),0,1)),0)</f>
        <v>0</v>
      </c>
      <c r="CT424" s="46">
        <f t="shared" si="118"/>
        <v>0</v>
      </c>
      <c r="CU424" s="46"/>
      <c r="CV424" s="46"/>
      <c r="CW424" s="46"/>
      <c r="CX424" s="46"/>
      <c r="CY424" s="46"/>
      <c r="CZ424" s="46"/>
      <c r="DA424" s="46"/>
      <c r="DB424" s="46">
        <f t="shared" si="119"/>
        <v>0</v>
      </c>
      <c r="DC424" s="46">
        <f t="shared" ca="1" si="113"/>
        <v>0</v>
      </c>
      <c r="DD424" s="46"/>
      <c r="DE424" s="46">
        <f t="shared" si="120"/>
        <v>0</v>
      </c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>
        <f t="array" ref="DS424">IF(MAX(IF($AI424:$CH424&lt;&gt;0,$AI$7:$CH$7))&gt;$S424,1,0)</f>
        <v>0</v>
      </c>
    </row>
    <row r="425" spans="1:123" x14ac:dyDescent="0.25">
      <c r="A425" s="78">
        <v>418</v>
      </c>
      <c r="B425" s="79" t="str">
        <f t="shared" si="114"/>
        <v>K_LE MUT_2023_418</v>
      </c>
      <c r="C425" s="2"/>
      <c r="D425" s="3"/>
      <c r="E425" s="3"/>
      <c r="F425" s="4"/>
      <c r="G425" s="4"/>
      <c r="H425" s="4"/>
      <c r="I425" s="3"/>
      <c r="J425" s="1"/>
      <c r="K425" s="7"/>
      <c r="L425" s="90"/>
      <c r="M425" s="5"/>
      <c r="N425" s="91"/>
      <c r="O425" s="92"/>
      <c r="P425" s="5"/>
      <c r="Q425" s="5"/>
      <c r="R425" s="8"/>
      <c r="S425" s="5"/>
      <c r="T425" s="93"/>
      <c r="U425" s="80"/>
      <c r="V425" s="82"/>
      <c r="W425" s="83"/>
      <c r="X425" s="84" t="str">
        <f t="shared" si="115"/>
        <v xml:space="preserve"> </v>
      </c>
      <c r="Y425" s="85" t="str">
        <f t="shared" si="108"/>
        <v/>
      </c>
      <c r="AA425" s="86" t="str">
        <f t="shared" ca="1" si="109"/>
        <v/>
      </c>
      <c r="AB425" s="121"/>
      <c r="AC425" s="87" t="str">
        <f t="shared" si="121"/>
        <v/>
      </c>
      <c r="AD425" s="88" t="str">
        <f t="shared" si="116"/>
        <v/>
      </c>
      <c r="AE425" s="89" t="str">
        <f>IF(C425&lt;&gt;"",IF(VLOOKUP(C425,T_UO[#All],3,FALSE)="J",AF425+AG425,VLOOKUP(C425,T_UO[#All],4,FALSE)*G425),"")</f>
        <v/>
      </c>
      <c r="AF425" s="89" t="str">
        <f t="shared" si="110"/>
        <v/>
      </c>
      <c r="AG425" s="6"/>
      <c r="AH425" s="81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120"/>
      <c r="BA425" s="120"/>
      <c r="BB425" s="120"/>
      <c r="BC425" s="120"/>
      <c r="BD425" s="120"/>
      <c r="BE425" s="120"/>
      <c r="BF425" s="120"/>
      <c r="BG425" s="120"/>
      <c r="BH425" s="120"/>
      <c r="BI425" s="120"/>
      <c r="BJ425" s="120"/>
      <c r="BK425" s="120"/>
      <c r="BL425" s="120"/>
      <c r="BM425" s="120"/>
      <c r="BN425" s="120"/>
      <c r="BO425" s="120"/>
      <c r="BP425" s="120"/>
      <c r="BQ425" s="120"/>
      <c r="BR425" s="120"/>
      <c r="BS425" s="120"/>
      <c r="BT425" s="120"/>
      <c r="BU425" s="120"/>
      <c r="BV425" s="120"/>
      <c r="BW425" s="120"/>
      <c r="BX425" s="120"/>
      <c r="BY425" s="120"/>
      <c r="BZ425" s="120"/>
      <c r="CA425" s="120"/>
      <c r="CB425" s="120"/>
      <c r="CC425" s="120"/>
      <c r="CD425" s="120"/>
      <c r="CE425" s="120"/>
      <c r="CF425" s="120"/>
      <c r="CG425" s="120"/>
      <c r="CH425" s="120"/>
      <c r="CJ425" s="46"/>
      <c r="CK425" s="46"/>
      <c r="CL425" s="46"/>
      <c r="CN425" s="46">
        <f t="shared" ca="1" si="117"/>
        <v>0</v>
      </c>
      <c r="CO425" s="46">
        <f t="shared" si="111"/>
        <v>0</v>
      </c>
      <c r="CP425" s="46"/>
      <c r="CQ425" s="46">
        <f t="shared" si="112"/>
        <v>0</v>
      </c>
      <c r="CR425" s="46"/>
      <c r="CS425" s="46">
        <f>IF(C425&lt;&gt;"",IF(VLOOKUP(C425,T_UO[#All],3,FALSE)="PTS",IF(ISBLANK(G425),1,0),IF(ISBLANK(G425),0,1)),0)</f>
        <v>0</v>
      </c>
      <c r="CT425" s="46">
        <f t="shared" si="118"/>
        <v>0</v>
      </c>
      <c r="CU425" s="46"/>
      <c r="CV425" s="46"/>
      <c r="CW425" s="46"/>
      <c r="CX425" s="46"/>
      <c r="CY425" s="46"/>
      <c r="CZ425" s="46"/>
      <c r="DA425" s="46"/>
      <c r="DB425" s="46">
        <f t="shared" si="119"/>
        <v>0</v>
      </c>
      <c r="DC425" s="46">
        <f t="shared" ca="1" si="113"/>
        <v>0</v>
      </c>
      <c r="DD425" s="46"/>
      <c r="DE425" s="46">
        <f t="shared" si="120"/>
        <v>0</v>
      </c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>
        <f t="array" ref="DS425">IF(MAX(IF($AI425:$CH425&lt;&gt;0,$AI$7:$CH$7))&gt;$S425,1,0)</f>
        <v>0</v>
      </c>
    </row>
    <row r="426" spans="1:123" x14ac:dyDescent="0.25">
      <c r="A426" s="78">
        <v>419</v>
      </c>
      <c r="B426" s="79" t="str">
        <f t="shared" si="114"/>
        <v>K_LE MUT_2023_419</v>
      </c>
      <c r="C426" s="2"/>
      <c r="D426" s="3"/>
      <c r="E426" s="3"/>
      <c r="F426" s="4"/>
      <c r="G426" s="4"/>
      <c r="H426" s="4"/>
      <c r="I426" s="3"/>
      <c r="J426" s="1"/>
      <c r="K426" s="7"/>
      <c r="L426" s="90"/>
      <c r="M426" s="5"/>
      <c r="N426" s="91"/>
      <c r="O426" s="92"/>
      <c r="P426" s="5"/>
      <c r="Q426" s="5"/>
      <c r="R426" s="8"/>
      <c r="S426" s="5"/>
      <c r="T426" s="93"/>
      <c r="U426" s="80"/>
      <c r="V426" s="82"/>
      <c r="W426" s="83"/>
      <c r="X426" s="84" t="str">
        <f t="shared" si="115"/>
        <v xml:space="preserve"> </v>
      </c>
      <c r="Y426" s="85" t="str">
        <f t="shared" si="108"/>
        <v/>
      </c>
      <c r="AA426" s="86" t="str">
        <f t="shared" ca="1" si="109"/>
        <v/>
      </c>
      <c r="AB426" s="121"/>
      <c r="AC426" s="87" t="str">
        <f t="shared" si="121"/>
        <v/>
      </c>
      <c r="AD426" s="88" t="str">
        <f t="shared" si="116"/>
        <v/>
      </c>
      <c r="AE426" s="89" t="str">
        <f>IF(C426&lt;&gt;"",IF(VLOOKUP(C426,T_UO[#All],3,FALSE)="J",AF426+AG426,VLOOKUP(C426,T_UO[#All],4,FALSE)*G426),"")</f>
        <v/>
      </c>
      <c r="AF426" s="89" t="str">
        <f t="shared" si="110"/>
        <v/>
      </c>
      <c r="AG426" s="6"/>
      <c r="AH426" s="81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  <c r="AY426" s="120"/>
      <c r="AZ426" s="120"/>
      <c r="BA426" s="120"/>
      <c r="BB426" s="120"/>
      <c r="BC426" s="120"/>
      <c r="BD426" s="120"/>
      <c r="BE426" s="120"/>
      <c r="BF426" s="120"/>
      <c r="BG426" s="120"/>
      <c r="BH426" s="120"/>
      <c r="BI426" s="120"/>
      <c r="BJ426" s="120"/>
      <c r="BK426" s="120"/>
      <c r="BL426" s="120"/>
      <c r="BM426" s="120"/>
      <c r="BN426" s="120"/>
      <c r="BO426" s="120"/>
      <c r="BP426" s="120"/>
      <c r="BQ426" s="120"/>
      <c r="BR426" s="120"/>
      <c r="BS426" s="120"/>
      <c r="BT426" s="120"/>
      <c r="BU426" s="120"/>
      <c r="BV426" s="120"/>
      <c r="BW426" s="120"/>
      <c r="BX426" s="120"/>
      <c r="BY426" s="120"/>
      <c r="BZ426" s="120"/>
      <c r="CA426" s="120"/>
      <c r="CB426" s="120"/>
      <c r="CC426" s="120"/>
      <c r="CD426" s="120"/>
      <c r="CE426" s="120"/>
      <c r="CF426" s="120"/>
      <c r="CG426" s="120"/>
      <c r="CH426" s="120"/>
      <c r="CJ426" s="46"/>
      <c r="CK426" s="46"/>
      <c r="CL426" s="46"/>
      <c r="CN426" s="46">
        <f t="shared" ca="1" si="117"/>
        <v>0</v>
      </c>
      <c r="CO426" s="46">
        <f t="shared" si="111"/>
        <v>0</v>
      </c>
      <c r="CP426" s="46"/>
      <c r="CQ426" s="46">
        <f t="shared" si="112"/>
        <v>0</v>
      </c>
      <c r="CR426" s="46"/>
      <c r="CS426" s="46">
        <f>IF(C426&lt;&gt;"",IF(VLOOKUP(C426,T_UO[#All],3,FALSE)="PTS",IF(ISBLANK(G426),1,0),IF(ISBLANK(G426),0,1)),0)</f>
        <v>0</v>
      </c>
      <c r="CT426" s="46">
        <f t="shared" si="118"/>
        <v>0</v>
      </c>
      <c r="CU426" s="46"/>
      <c r="CV426" s="46"/>
      <c r="CW426" s="46"/>
      <c r="CX426" s="46"/>
      <c r="CY426" s="46"/>
      <c r="CZ426" s="46"/>
      <c r="DA426" s="46"/>
      <c r="DB426" s="46">
        <f t="shared" si="119"/>
        <v>0</v>
      </c>
      <c r="DC426" s="46">
        <f t="shared" ca="1" si="113"/>
        <v>0</v>
      </c>
      <c r="DD426" s="46"/>
      <c r="DE426" s="46">
        <f t="shared" si="120"/>
        <v>0</v>
      </c>
      <c r="DF426" s="46"/>
      <c r="DG426" s="46"/>
      <c r="DH426" s="46"/>
      <c r="DI426" s="46"/>
      <c r="DJ426" s="46"/>
      <c r="DK426" s="46"/>
      <c r="DL426" s="46"/>
      <c r="DM426" s="46"/>
      <c r="DN426" s="46"/>
      <c r="DO426" s="46"/>
      <c r="DP426" s="46"/>
      <c r="DQ426" s="46"/>
      <c r="DR426" s="46"/>
      <c r="DS426" s="46">
        <f t="array" ref="DS426">IF(MAX(IF($AI426:$CH426&lt;&gt;0,$AI$7:$CH$7))&gt;$S426,1,0)</f>
        <v>0</v>
      </c>
    </row>
    <row r="427" spans="1:123" x14ac:dyDescent="0.25">
      <c r="A427" s="78">
        <v>420</v>
      </c>
      <c r="B427" s="79" t="str">
        <f t="shared" si="114"/>
        <v>K_LE MUT_2023_420</v>
      </c>
      <c r="C427" s="2"/>
      <c r="D427" s="3"/>
      <c r="E427" s="3"/>
      <c r="F427" s="4"/>
      <c r="G427" s="4"/>
      <c r="H427" s="4"/>
      <c r="I427" s="3"/>
      <c r="J427" s="1"/>
      <c r="K427" s="7"/>
      <c r="L427" s="90"/>
      <c r="M427" s="5"/>
      <c r="N427" s="91"/>
      <c r="O427" s="92"/>
      <c r="P427" s="5"/>
      <c r="Q427" s="5"/>
      <c r="R427" s="8"/>
      <c r="S427" s="5"/>
      <c r="T427" s="93"/>
      <c r="U427" s="80"/>
      <c r="V427" s="82"/>
      <c r="W427" s="83"/>
      <c r="X427" s="84" t="str">
        <f t="shared" si="115"/>
        <v xml:space="preserve"> </v>
      </c>
      <c r="Y427" s="85" t="str">
        <f t="shared" si="108"/>
        <v/>
      </c>
      <c r="AA427" s="86" t="str">
        <f t="shared" ca="1" si="109"/>
        <v/>
      </c>
      <c r="AB427" s="121"/>
      <c r="AC427" s="87" t="str">
        <f t="shared" si="121"/>
        <v/>
      </c>
      <c r="AD427" s="88" t="str">
        <f t="shared" si="116"/>
        <v/>
      </c>
      <c r="AE427" s="89" t="str">
        <f>IF(C427&lt;&gt;"",IF(VLOOKUP(C427,T_UO[#All],3,FALSE)="J",AF427+AG427,VLOOKUP(C427,T_UO[#All],4,FALSE)*G427),"")</f>
        <v/>
      </c>
      <c r="AF427" s="89" t="str">
        <f t="shared" si="110"/>
        <v/>
      </c>
      <c r="AG427" s="6"/>
      <c r="AH427" s="81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  <c r="AY427" s="120"/>
      <c r="AZ427" s="120"/>
      <c r="BA427" s="120"/>
      <c r="BB427" s="120"/>
      <c r="BC427" s="120"/>
      <c r="BD427" s="120"/>
      <c r="BE427" s="120"/>
      <c r="BF427" s="120"/>
      <c r="BG427" s="120"/>
      <c r="BH427" s="120"/>
      <c r="BI427" s="120"/>
      <c r="BJ427" s="120"/>
      <c r="BK427" s="120"/>
      <c r="BL427" s="120"/>
      <c r="BM427" s="120"/>
      <c r="BN427" s="120"/>
      <c r="BO427" s="120"/>
      <c r="BP427" s="120"/>
      <c r="BQ427" s="120"/>
      <c r="BR427" s="120"/>
      <c r="BS427" s="120"/>
      <c r="BT427" s="120"/>
      <c r="BU427" s="120"/>
      <c r="BV427" s="120"/>
      <c r="BW427" s="120"/>
      <c r="BX427" s="120"/>
      <c r="BY427" s="120"/>
      <c r="BZ427" s="120"/>
      <c r="CA427" s="120"/>
      <c r="CB427" s="120"/>
      <c r="CC427" s="120"/>
      <c r="CD427" s="120"/>
      <c r="CE427" s="120"/>
      <c r="CF427" s="120"/>
      <c r="CG427" s="120"/>
      <c r="CH427" s="120"/>
      <c r="CJ427" s="46"/>
      <c r="CK427" s="46"/>
      <c r="CL427" s="46"/>
      <c r="CN427" s="46">
        <f t="shared" ca="1" si="117"/>
        <v>0</v>
      </c>
      <c r="CO427" s="46">
        <f t="shared" si="111"/>
        <v>0</v>
      </c>
      <c r="CP427" s="46"/>
      <c r="CQ427" s="46">
        <f t="shared" si="112"/>
        <v>0</v>
      </c>
      <c r="CR427" s="46"/>
      <c r="CS427" s="46">
        <f>IF(C427&lt;&gt;"",IF(VLOOKUP(C427,T_UO[#All],3,FALSE)="PTS",IF(ISBLANK(G427),1,0),IF(ISBLANK(G427),0,1)),0)</f>
        <v>0</v>
      </c>
      <c r="CT427" s="46">
        <f t="shared" si="118"/>
        <v>0</v>
      </c>
      <c r="CU427" s="46"/>
      <c r="CV427" s="46"/>
      <c r="CW427" s="46"/>
      <c r="CX427" s="46"/>
      <c r="CY427" s="46"/>
      <c r="CZ427" s="46"/>
      <c r="DA427" s="46"/>
      <c r="DB427" s="46">
        <f t="shared" si="119"/>
        <v>0</v>
      </c>
      <c r="DC427" s="46">
        <f t="shared" ca="1" si="113"/>
        <v>0</v>
      </c>
      <c r="DD427" s="46"/>
      <c r="DE427" s="46">
        <f t="shared" si="120"/>
        <v>0</v>
      </c>
      <c r="DF427" s="46"/>
      <c r="DG427" s="46"/>
      <c r="DH427" s="46"/>
      <c r="DI427" s="46"/>
      <c r="DJ427" s="46"/>
      <c r="DK427" s="46"/>
      <c r="DL427" s="46"/>
      <c r="DM427" s="46"/>
      <c r="DN427" s="46"/>
      <c r="DO427" s="46"/>
      <c r="DP427" s="46"/>
      <c r="DQ427" s="46"/>
      <c r="DR427" s="46"/>
      <c r="DS427" s="46">
        <f t="array" ref="DS427">IF(MAX(IF($AI427:$CH427&lt;&gt;0,$AI$7:$CH$7))&gt;$S427,1,0)</f>
        <v>0</v>
      </c>
    </row>
    <row r="428" spans="1:123" x14ac:dyDescent="0.25">
      <c r="A428" s="78">
        <v>421</v>
      </c>
      <c r="B428" s="79" t="str">
        <f t="shared" si="114"/>
        <v>K_LE MUT_2023_421</v>
      </c>
      <c r="C428" s="2"/>
      <c r="D428" s="3"/>
      <c r="E428" s="3"/>
      <c r="F428" s="4"/>
      <c r="G428" s="4"/>
      <c r="H428" s="4"/>
      <c r="I428" s="3"/>
      <c r="J428" s="1"/>
      <c r="K428" s="7"/>
      <c r="L428" s="90"/>
      <c r="M428" s="5"/>
      <c r="N428" s="91"/>
      <c r="O428" s="92"/>
      <c r="P428" s="5"/>
      <c r="Q428" s="5"/>
      <c r="R428" s="8"/>
      <c r="S428" s="5"/>
      <c r="T428" s="93"/>
      <c r="U428" s="80"/>
      <c r="V428" s="82"/>
      <c r="W428" s="83"/>
      <c r="X428" s="84" t="str">
        <f t="shared" si="115"/>
        <v xml:space="preserve"> </v>
      </c>
      <c r="Y428" s="85" t="str">
        <f t="shared" si="108"/>
        <v/>
      </c>
      <c r="AA428" s="86" t="str">
        <f t="shared" ca="1" si="109"/>
        <v/>
      </c>
      <c r="AB428" s="121"/>
      <c r="AC428" s="87" t="str">
        <f t="shared" si="121"/>
        <v/>
      </c>
      <c r="AD428" s="88" t="str">
        <f t="shared" si="116"/>
        <v/>
      </c>
      <c r="AE428" s="89" t="str">
        <f>IF(C428&lt;&gt;"",IF(VLOOKUP(C428,T_UO[#All],3,FALSE)="J",AF428+AG428,VLOOKUP(C428,T_UO[#All],4,FALSE)*G428),"")</f>
        <v/>
      </c>
      <c r="AF428" s="89" t="str">
        <f t="shared" si="110"/>
        <v/>
      </c>
      <c r="AG428" s="6"/>
      <c r="AH428" s="81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  <c r="AY428" s="120"/>
      <c r="AZ428" s="120"/>
      <c r="BA428" s="120"/>
      <c r="BB428" s="120"/>
      <c r="BC428" s="120"/>
      <c r="BD428" s="120"/>
      <c r="BE428" s="120"/>
      <c r="BF428" s="120"/>
      <c r="BG428" s="120"/>
      <c r="BH428" s="120"/>
      <c r="BI428" s="120"/>
      <c r="BJ428" s="120"/>
      <c r="BK428" s="120"/>
      <c r="BL428" s="120"/>
      <c r="BM428" s="120"/>
      <c r="BN428" s="120"/>
      <c r="BO428" s="120"/>
      <c r="BP428" s="120"/>
      <c r="BQ428" s="120"/>
      <c r="BR428" s="120"/>
      <c r="BS428" s="120"/>
      <c r="BT428" s="120"/>
      <c r="BU428" s="120"/>
      <c r="BV428" s="120"/>
      <c r="BW428" s="120"/>
      <c r="BX428" s="120"/>
      <c r="BY428" s="120"/>
      <c r="BZ428" s="120"/>
      <c r="CA428" s="120"/>
      <c r="CB428" s="120"/>
      <c r="CC428" s="120"/>
      <c r="CD428" s="120"/>
      <c r="CE428" s="120"/>
      <c r="CF428" s="120"/>
      <c r="CG428" s="120"/>
      <c r="CH428" s="120"/>
      <c r="CJ428" s="46"/>
      <c r="CK428" s="46"/>
      <c r="CL428" s="46"/>
      <c r="CN428" s="46">
        <f t="shared" ca="1" si="117"/>
        <v>0</v>
      </c>
      <c r="CO428" s="46">
        <f t="shared" si="111"/>
        <v>0</v>
      </c>
      <c r="CP428" s="46"/>
      <c r="CQ428" s="46">
        <f t="shared" si="112"/>
        <v>0</v>
      </c>
      <c r="CR428" s="46"/>
      <c r="CS428" s="46">
        <f>IF(C428&lt;&gt;"",IF(VLOOKUP(C428,T_UO[#All],3,FALSE)="PTS",IF(ISBLANK(G428),1,0),IF(ISBLANK(G428),0,1)),0)</f>
        <v>0</v>
      </c>
      <c r="CT428" s="46">
        <f t="shared" si="118"/>
        <v>0</v>
      </c>
      <c r="CU428" s="46"/>
      <c r="CV428" s="46"/>
      <c r="CW428" s="46"/>
      <c r="CX428" s="46"/>
      <c r="CY428" s="46"/>
      <c r="CZ428" s="46"/>
      <c r="DA428" s="46"/>
      <c r="DB428" s="46">
        <f t="shared" si="119"/>
        <v>0</v>
      </c>
      <c r="DC428" s="46">
        <f t="shared" ca="1" si="113"/>
        <v>0</v>
      </c>
      <c r="DD428" s="46"/>
      <c r="DE428" s="46">
        <f t="shared" si="120"/>
        <v>0</v>
      </c>
      <c r="DF428" s="46"/>
      <c r="DG428" s="46"/>
      <c r="DH428" s="46"/>
      <c r="DI428" s="46"/>
      <c r="DJ428" s="46"/>
      <c r="DK428" s="46"/>
      <c r="DL428" s="46"/>
      <c r="DM428" s="46"/>
      <c r="DN428" s="46"/>
      <c r="DO428" s="46"/>
      <c r="DP428" s="46"/>
      <c r="DQ428" s="46"/>
      <c r="DR428" s="46"/>
      <c r="DS428" s="46">
        <f t="array" ref="DS428">IF(MAX(IF($AI428:$CH428&lt;&gt;0,$AI$7:$CH$7))&gt;$S428,1,0)</f>
        <v>0</v>
      </c>
    </row>
    <row r="429" spans="1:123" x14ac:dyDescent="0.25">
      <c r="A429" s="78">
        <v>422</v>
      </c>
      <c r="B429" s="79" t="str">
        <f t="shared" si="114"/>
        <v>K_LE MUT_2023_422</v>
      </c>
      <c r="C429" s="2"/>
      <c r="D429" s="3"/>
      <c r="E429" s="3"/>
      <c r="F429" s="4"/>
      <c r="G429" s="4"/>
      <c r="H429" s="4"/>
      <c r="I429" s="3"/>
      <c r="J429" s="1"/>
      <c r="K429" s="7"/>
      <c r="L429" s="90"/>
      <c r="M429" s="5"/>
      <c r="N429" s="91"/>
      <c r="O429" s="92"/>
      <c r="P429" s="5"/>
      <c r="Q429" s="5"/>
      <c r="R429" s="8"/>
      <c r="S429" s="5"/>
      <c r="T429" s="93"/>
      <c r="U429" s="80"/>
      <c r="V429" s="82"/>
      <c r="W429" s="83"/>
      <c r="X429" s="84" t="str">
        <f t="shared" si="115"/>
        <v xml:space="preserve"> </v>
      </c>
      <c r="Y429" s="85" t="str">
        <f t="shared" si="108"/>
        <v/>
      </c>
      <c r="AA429" s="86" t="str">
        <f t="shared" ca="1" si="109"/>
        <v/>
      </c>
      <c r="AB429" s="121"/>
      <c r="AC429" s="87" t="str">
        <f t="shared" si="121"/>
        <v/>
      </c>
      <c r="AD429" s="88" t="str">
        <f t="shared" si="116"/>
        <v/>
      </c>
      <c r="AE429" s="89" t="str">
        <f>IF(C429&lt;&gt;"",IF(VLOOKUP(C429,T_UO[#All],3,FALSE)="J",AF429+AG429,VLOOKUP(C429,T_UO[#All],4,FALSE)*G429),"")</f>
        <v/>
      </c>
      <c r="AF429" s="89" t="str">
        <f t="shared" si="110"/>
        <v/>
      </c>
      <c r="AG429" s="6"/>
      <c r="AH429" s="81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  <c r="AY429" s="120"/>
      <c r="AZ429" s="120"/>
      <c r="BA429" s="120"/>
      <c r="BB429" s="120"/>
      <c r="BC429" s="120"/>
      <c r="BD429" s="120"/>
      <c r="BE429" s="120"/>
      <c r="BF429" s="120"/>
      <c r="BG429" s="120"/>
      <c r="BH429" s="120"/>
      <c r="BI429" s="120"/>
      <c r="BJ429" s="120"/>
      <c r="BK429" s="120"/>
      <c r="BL429" s="120"/>
      <c r="BM429" s="120"/>
      <c r="BN429" s="120"/>
      <c r="BO429" s="120"/>
      <c r="BP429" s="120"/>
      <c r="BQ429" s="120"/>
      <c r="BR429" s="120"/>
      <c r="BS429" s="120"/>
      <c r="BT429" s="120"/>
      <c r="BU429" s="120"/>
      <c r="BV429" s="120"/>
      <c r="BW429" s="120"/>
      <c r="BX429" s="120"/>
      <c r="BY429" s="120"/>
      <c r="BZ429" s="120"/>
      <c r="CA429" s="120"/>
      <c r="CB429" s="120"/>
      <c r="CC429" s="120"/>
      <c r="CD429" s="120"/>
      <c r="CE429" s="120"/>
      <c r="CF429" s="120"/>
      <c r="CG429" s="120"/>
      <c r="CH429" s="120"/>
      <c r="CJ429" s="46"/>
      <c r="CK429" s="46"/>
      <c r="CL429" s="46"/>
      <c r="CN429" s="46">
        <f t="shared" ca="1" si="117"/>
        <v>0</v>
      </c>
      <c r="CO429" s="46">
        <f t="shared" si="111"/>
        <v>0</v>
      </c>
      <c r="CP429" s="46"/>
      <c r="CQ429" s="46">
        <f t="shared" si="112"/>
        <v>0</v>
      </c>
      <c r="CR429" s="46"/>
      <c r="CS429" s="46">
        <f>IF(C429&lt;&gt;"",IF(VLOOKUP(C429,T_UO[#All],3,FALSE)="PTS",IF(ISBLANK(G429),1,0),IF(ISBLANK(G429),0,1)),0)</f>
        <v>0</v>
      </c>
      <c r="CT429" s="46">
        <f t="shared" si="118"/>
        <v>0</v>
      </c>
      <c r="CU429" s="46"/>
      <c r="CV429" s="46"/>
      <c r="CW429" s="46"/>
      <c r="CX429" s="46"/>
      <c r="CY429" s="46"/>
      <c r="CZ429" s="46"/>
      <c r="DA429" s="46"/>
      <c r="DB429" s="46">
        <f t="shared" si="119"/>
        <v>0</v>
      </c>
      <c r="DC429" s="46">
        <f t="shared" ca="1" si="113"/>
        <v>0</v>
      </c>
      <c r="DD429" s="46"/>
      <c r="DE429" s="46">
        <f t="shared" si="120"/>
        <v>0</v>
      </c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>
        <f t="array" ref="DS429">IF(MAX(IF($AI429:$CH429&lt;&gt;0,$AI$7:$CH$7))&gt;$S429,1,0)</f>
        <v>0</v>
      </c>
    </row>
    <row r="430" spans="1:123" x14ac:dyDescent="0.25">
      <c r="A430" s="78">
        <v>423</v>
      </c>
      <c r="B430" s="79" t="str">
        <f t="shared" si="114"/>
        <v>K_LE MUT_2023_423</v>
      </c>
      <c r="C430" s="2"/>
      <c r="D430" s="3"/>
      <c r="E430" s="3"/>
      <c r="F430" s="4"/>
      <c r="G430" s="4"/>
      <c r="H430" s="4"/>
      <c r="I430" s="3"/>
      <c r="J430" s="1"/>
      <c r="K430" s="7"/>
      <c r="L430" s="90"/>
      <c r="M430" s="5"/>
      <c r="N430" s="91"/>
      <c r="O430" s="92"/>
      <c r="P430" s="5"/>
      <c r="Q430" s="5"/>
      <c r="R430" s="8"/>
      <c r="S430" s="5"/>
      <c r="T430" s="93"/>
      <c r="U430" s="80"/>
      <c r="V430" s="82"/>
      <c r="W430" s="83"/>
      <c r="X430" s="84" t="str">
        <f t="shared" si="115"/>
        <v xml:space="preserve"> </v>
      </c>
      <c r="Y430" s="85" t="str">
        <f t="shared" si="108"/>
        <v/>
      </c>
      <c r="AA430" s="86" t="str">
        <f t="shared" ca="1" si="109"/>
        <v/>
      </c>
      <c r="AB430" s="121"/>
      <c r="AC430" s="87" t="str">
        <f t="shared" si="121"/>
        <v/>
      </c>
      <c r="AD430" s="88" t="str">
        <f t="shared" si="116"/>
        <v/>
      </c>
      <c r="AE430" s="89" t="str">
        <f>IF(C430&lt;&gt;"",IF(VLOOKUP(C430,T_UO[#All],3,FALSE)="J",AF430+AG430,VLOOKUP(C430,T_UO[#All],4,FALSE)*G430),"")</f>
        <v/>
      </c>
      <c r="AF430" s="89" t="str">
        <f t="shared" si="110"/>
        <v/>
      </c>
      <c r="AG430" s="6"/>
      <c r="AH430" s="81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  <c r="AY430" s="120"/>
      <c r="AZ430" s="120"/>
      <c r="BA430" s="120"/>
      <c r="BB430" s="120"/>
      <c r="BC430" s="120"/>
      <c r="BD430" s="120"/>
      <c r="BE430" s="120"/>
      <c r="BF430" s="120"/>
      <c r="BG430" s="120"/>
      <c r="BH430" s="120"/>
      <c r="BI430" s="120"/>
      <c r="BJ430" s="120"/>
      <c r="BK430" s="120"/>
      <c r="BL430" s="120"/>
      <c r="BM430" s="120"/>
      <c r="BN430" s="120"/>
      <c r="BO430" s="120"/>
      <c r="BP430" s="120"/>
      <c r="BQ430" s="120"/>
      <c r="BR430" s="120"/>
      <c r="BS430" s="120"/>
      <c r="BT430" s="120"/>
      <c r="BU430" s="120"/>
      <c r="BV430" s="120"/>
      <c r="BW430" s="120"/>
      <c r="BX430" s="120"/>
      <c r="BY430" s="120"/>
      <c r="BZ430" s="120"/>
      <c r="CA430" s="120"/>
      <c r="CB430" s="120"/>
      <c r="CC430" s="120"/>
      <c r="CD430" s="120"/>
      <c r="CE430" s="120"/>
      <c r="CF430" s="120"/>
      <c r="CG430" s="120"/>
      <c r="CH430" s="120"/>
      <c r="CJ430" s="46"/>
      <c r="CK430" s="46"/>
      <c r="CL430" s="46"/>
      <c r="CN430" s="46">
        <f t="shared" ca="1" si="117"/>
        <v>0</v>
      </c>
      <c r="CO430" s="46">
        <f t="shared" si="111"/>
        <v>0</v>
      </c>
      <c r="CP430" s="46"/>
      <c r="CQ430" s="46">
        <f t="shared" si="112"/>
        <v>0</v>
      </c>
      <c r="CR430" s="46"/>
      <c r="CS430" s="46">
        <f>IF(C430&lt;&gt;"",IF(VLOOKUP(C430,T_UO[#All],3,FALSE)="PTS",IF(ISBLANK(G430),1,0),IF(ISBLANK(G430),0,1)),0)</f>
        <v>0</v>
      </c>
      <c r="CT430" s="46">
        <f t="shared" si="118"/>
        <v>0</v>
      </c>
      <c r="CU430" s="46"/>
      <c r="CV430" s="46"/>
      <c r="CW430" s="46"/>
      <c r="CX430" s="46"/>
      <c r="CY430" s="46"/>
      <c r="CZ430" s="46"/>
      <c r="DA430" s="46"/>
      <c r="DB430" s="46">
        <f t="shared" si="119"/>
        <v>0</v>
      </c>
      <c r="DC430" s="46">
        <f t="shared" ca="1" si="113"/>
        <v>0</v>
      </c>
      <c r="DD430" s="46"/>
      <c r="DE430" s="46">
        <f t="shared" si="120"/>
        <v>0</v>
      </c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>
        <f t="array" ref="DS430">IF(MAX(IF($AI430:$CH430&lt;&gt;0,$AI$7:$CH$7))&gt;$S430,1,0)</f>
        <v>0</v>
      </c>
    </row>
    <row r="431" spans="1:123" x14ac:dyDescent="0.25">
      <c r="A431" s="78">
        <v>424</v>
      </c>
      <c r="B431" s="79" t="str">
        <f t="shared" si="114"/>
        <v>K_LE MUT_2023_424</v>
      </c>
      <c r="C431" s="2"/>
      <c r="D431" s="3"/>
      <c r="E431" s="3"/>
      <c r="F431" s="4"/>
      <c r="G431" s="4"/>
      <c r="H431" s="4"/>
      <c r="I431" s="3"/>
      <c r="J431" s="1"/>
      <c r="K431" s="7"/>
      <c r="L431" s="90"/>
      <c r="M431" s="5"/>
      <c r="N431" s="91"/>
      <c r="O431" s="92"/>
      <c r="P431" s="5"/>
      <c r="Q431" s="5"/>
      <c r="R431" s="8"/>
      <c r="S431" s="5"/>
      <c r="T431" s="93"/>
      <c r="U431" s="80"/>
      <c r="V431" s="82"/>
      <c r="W431" s="83"/>
      <c r="X431" s="84" t="str">
        <f t="shared" si="115"/>
        <v xml:space="preserve"> </v>
      </c>
      <c r="Y431" s="85" t="str">
        <f t="shared" si="108"/>
        <v/>
      </c>
      <c r="AA431" s="86" t="str">
        <f t="shared" ca="1" si="109"/>
        <v/>
      </c>
      <c r="AB431" s="121"/>
      <c r="AC431" s="87" t="str">
        <f t="shared" si="121"/>
        <v/>
      </c>
      <c r="AD431" s="88" t="str">
        <f t="shared" si="116"/>
        <v/>
      </c>
      <c r="AE431" s="89" t="str">
        <f>IF(C431&lt;&gt;"",IF(VLOOKUP(C431,T_UO[#All],3,FALSE)="J",AF431+AG431,VLOOKUP(C431,T_UO[#All],4,FALSE)*G431),"")</f>
        <v/>
      </c>
      <c r="AF431" s="89" t="str">
        <f t="shared" si="110"/>
        <v/>
      </c>
      <c r="AG431" s="6"/>
      <c r="AH431" s="81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  <c r="AY431" s="120"/>
      <c r="AZ431" s="120"/>
      <c r="BA431" s="120"/>
      <c r="BB431" s="120"/>
      <c r="BC431" s="120"/>
      <c r="BD431" s="120"/>
      <c r="BE431" s="120"/>
      <c r="BF431" s="120"/>
      <c r="BG431" s="120"/>
      <c r="BH431" s="120"/>
      <c r="BI431" s="120"/>
      <c r="BJ431" s="120"/>
      <c r="BK431" s="120"/>
      <c r="BL431" s="120"/>
      <c r="BM431" s="120"/>
      <c r="BN431" s="120"/>
      <c r="BO431" s="120"/>
      <c r="BP431" s="120"/>
      <c r="BQ431" s="120"/>
      <c r="BR431" s="120"/>
      <c r="BS431" s="120"/>
      <c r="BT431" s="120"/>
      <c r="BU431" s="120"/>
      <c r="BV431" s="120"/>
      <c r="BW431" s="120"/>
      <c r="BX431" s="120"/>
      <c r="BY431" s="120"/>
      <c r="BZ431" s="120"/>
      <c r="CA431" s="120"/>
      <c r="CB431" s="120"/>
      <c r="CC431" s="120"/>
      <c r="CD431" s="120"/>
      <c r="CE431" s="120"/>
      <c r="CF431" s="120"/>
      <c r="CG431" s="120"/>
      <c r="CH431" s="120"/>
      <c r="CJ431" s="46"/>
      <c r="CK431" s="46"/>
      <c r="CL431" s="46"/>
      <c r="CN431" s="46">
        <f t="shared" ca="1" si="117"/>
        <v>0</v>
      </c>
      <c r="CO431" s="46">
        <f t="shared" si="111"/>
        <v>0</v>
      </c>
      <c r="CP431" s="46"/>
      <c r="CQ431" s="46">
        <f t="shared" si="112"/>
        <v>0</v>
      </c>
      <c r="CR431" s="46"/>
      <c r="CS431" s="46">
        <f>IF(C431&lt;&gt;"",IF(VLOOKUP(C431,T_UO[#All],3,FALSE)="PTS",IF(ISBLANK(G431),1,0),IF(ISBLANK(G431),0,1)),0)</f>
        <v>0</v>
      </c>
      <c r="CT431" s="46">
        <f t="shared" si="118"/>
        <v>0</v>
      </c>
      <c r="CU431" s="46"/>
      <c r="CV431" s="46"/>
      <c r="CW431" s="46"/>
      <c r="CX431" s="46"/>
      <c r="CY431" s="46"/>
      <c r="CZ431" s="46"/>
      <c r="DA431" s="46"/>
      <c r="DB431" s="46">
        <f t="shared" si="119"/>
        <v>0</v>
      </c>
      <c r="DC431" s="46">
        <f t="shared" ca="1" si="113"/>
        <v>0</v>
      </c>
      <c r="DD431" s="46"/>
      <c r="DE431" s="46">
        <f t="shared" si="120"/>
        <v>0</v>
      </c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>
        <f t="array" ref="DS431">IF(MAX(IF($AI431:$CH431&lt;&gt;0,$AI$7:$CH$7))&gt;$S431,1,0)</f>
        <v>0</v>
      </c>
    </row>
    <row r="432" spans="1:123" x14ac:dyDescent="0.25">
      <c r="A432" s="78">
        <v>425</v>
      </c>
      <c r="B432" s="79" t="str">
        <f t="shared" si="114"/>
        <v>K_LE MUT_2023_425</v>
      </c>
      <c r="C432" s="2"/>
      <c r="D432" s="3"/>
      <c r="E432" s="3"/>
      <c r="F432" s="4"/>
      <c r="G432" s="4"/>
      <c r="H432" s="4"/>
      <c r="I432" s="3"/>
      <c r="J432" s="1"/>
      <c r="K432" s="7"/>
      <c r="L432" s="90"/>
      <c r="M432" s="5"/>
      <c r="N432" s="91"/>
      <c r="O432" s="92"/>
      <c r="P432" s="5"/>
      <c r="Q432" s="5"/>
      <c r="R432" s="8"/>
      <c r="S432" s="5"/>
      <c r="T432" s="93"/>
      <c r="U432" s="80"/>
      <c r="V432" s="82"/>
      <c r="W432" s="83"/>
      <c r="X432" s="84" t="str">
        <f t="shared" si="115"/>
        <v xml:space="preserve"> </v>
      </c>
      <c r="Y432" s="85" t="str">
        <f t="shared" si="108"/>
        <v/>
      </c>
      <c r="AA432" s="86" t="str">
        <f t="shared" ca="1" si="109"/>
        <v/>
      </c>
      <c r="AB432" s="121"/>
      <c r="AC432" s="87" t="str">
        <f t="shared" si="121"/>
        <v/>
      </c>
      <c r="AD432" s="88" t="str">
        <f t="shared" si="116"/>
        <v/>
      </c>
      <c r="AE432" s="89" t="str">
        <f>IF(C432&lt;&gt;"",IF(VLOOKUP(C432,T_UO[#All],3,FALSE)="J",AF432+AG432,VLOOKUP(C432,T_UO[#All],4,FALSE)*G432),"")</f>
        <v/>
      </c>
      <c r="AF432" s="89" t="str">
        <f t="shared" si="110"/>
        <v/>
      </c>
      <c r="AG432" s="6"/>
      <c r="AH432" s="81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  <c r="AY432" s="120"/>
      <c r="AZ432" s="120"/>
      <c r="BA432" s="120"/>
      <c r="BB432" s="120"/>
      <c r="BC432" s="120"/>
      <c r="BD432" s="120"/>
      <c r="BE432" s="120"/>
      <c r="BF432" s="120"/>
      <c r="BG432" s="120"/>
      <c r="BH432" s="120"/>
      <c r="BI432" s="120"/>
      <c r="BJ432" s="120"/>
      <c r="BK432" s="120"/>
      <c r="BL432" s="120"/>
      <c r="BM432" s="120"/>
      <c r="BN432" s="120"/>
      <c r="BO432" s="120"/>
      <c r="BP432" s="120"/>
      <c r="BQ432" s="120"/>
      <c r="BR432" s="120"/>
      <c r="BS432" s="120"/>
      <c r="BT432" s="120"/>
      <c r="BU432" s="120"/>
      <c r="BV432" s="120"/>
      <c r="BW432" s="120"/>
      <c r="BX432" s="120"/>
      <c r="BY432" s="120"/>
      <c r="BZ432" s="120"/>
      <c r="CA432" s="120"/>
      <c r="CB432" s="120"/>
      <c r="CC432" s="120"/>
      <c r="CD432" s="120"/>
      <c r="CE432" s="120"/>
      <c r="CF432" s="120"/>
      <c r="CG432" s="120"/>
      <c r="CH432" s="120"/>
      <c r="CJ432" s="46"/>
      <c r="CK432" s="46"/>
      <c r="CL432" s="46"/>
      <c r="CN432" s="46">
        <f t="shared" ca="1" si="117"/>
        <v>0</v>
      </c>
      <c r="CO432" s="46">
        <f t="shared" si="111"/>
        <v>0</v>
      </c>
      <c r="CP432" s="46"/>
      <c r="CQ432" s="46">
        <f t="shared" si="112"/>
        <v>0</v>
      </c>
      <c r="CR432" s="46"/>
      <c r="CS432" s="46">
        <f>IF(C432&lt;&gt;"",IF(VLOOKUP(C432,T_UO[#All],3,FALSE)="PTS",IF(ISBLANK(G432),1,0),IF(ISBLANK(G432),0,1)),0)</f>
        <v>0</v>
      </c>
      <c r="CT432" s="46">
        <f t="shared" si="118"/>
        <v>0</v>
      </c>
      <c r="CU432" s="46"/>
      <c r="CV432" s="46"/>
      <c r="CW432" s="46"/>
      <c r="CX432" s="46"/>
      <c r="CY432" s="46"/>
      <c r="CZ432" s="46"/>
      <c r="DA432" s="46"/>
      <c r="DB432" s="46">
        <f t="shared" si="119"/>
        <v>0</v>
      </c>
      <c r="DC432" s="46">
        <f t="shared" ca="1" si="113"/>
        <v>0</v>
      </c>
      <c r="DD432" s="46"/>
      <c r="DE432" s="46">
        <f t="shared" si="120"/>
        <v>0</v>
      </c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>
        <f t="array" ref="DS432">IF(MAX(IF($AI432:$CH432&lt;&gt;0,$AI$7:$CH$7))&gt;$S432,1,0)</f>
        <v>0</v>
      </c>
    </row>
    <row r="433" spans="1:123" x14ac:dyDescent="0.25">
      <c r="A433" s="78">
        <v>426</v>
      </c>
      <c r="B433" s="79" t="str">
        <f t="shared" si="114"/>
        <v>K_LE MUT_2023_426</v>
      </c>
      <c r="C433" s="2"/>
      <c r="D433" s="3"/>
      <c r="E433" s="3"/>
      <c r="F433" s="4"/>
      <c r="G433" s="4"/>
      <c r="H433" s="4"/>
      <c r="I433" s="3"/>
      <c r="J433" s="1"/>
      <c r="K433" s="7"/>
      <c r="L433" s="90"/>
      <c r="M433" s="5"/>
      <c r="N433" s="91"/>
      <c r="O433" s="92"/>
      <c r="P433" s="5"/>
      <c r="Q433" s="5"/>
      <c r="R433" s="8"/>
      <c r="S433" s="5"/>
      <c r="T433" s="93"/>
      <c r="U433" s="80"/>
      <c r="V433" s="82"/>
      <c r="W433" s="83"/>
      <c r="X433" s="84" t="str">
        <f t="shared" si="115"/>
        <v xml:space="preserve"> </v>
      </c>
      <c r="Y433" s="85" t="str">
        <f t="shared" si="108"/>
        <v/>
      </c>
      <c r="AA433" s="86" t="str">
        <f t="shared" ca="1" si="109"/>
        <v/>
      </c>
      <c r="AB433" s="121"/>
      <c r="AC433" s="87" t="str">
        <f t="shared" si="121"/>
        <v/>
      </c>
      <c r="AD433" s="88" t="str">
        <f t="shared" si="116"/>
        <v/>
      </c>
      <c r="AE433" s="89" t="str">
        <f>IF(C433&lt;&gt;"",IF(VLOOKUP(C433,T_UO[#All],3,FALSE)="J",AF433+AG433,VLOOKUP(C433,T_UO[#All],4,FALSE)*G433),"")</f>
        <v/>
      </c>
      <c r="AF433" s="89" t="str">
        <f t="shared" si="110"/>
        <v/>
      </c>
      <c r="AG433" s="6"/>
      <c r="AH433" s="81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  <c r="AY433" s="120"/>
      <c r="AZ433" s="120"/>
      <c r="BA433" s="120"/>
      <c r="BB433" s="120"/>
      <c r="BC433" s="120"/>
      <c r="BD433" s="120"/>
      <c r="BE433" s="120"/>
      <c r="BF433" s="120"/>
      <c r="BG433" s="120"/>
      <c r="BH433" s="120"/>
      <c r="BI433" s="120"/>
      <c r="BJ433" s="120"/>
      <c r="BK433" s="120"/>
      <c r="BL433" s="120"/>
      <c r="BM433" s="120"/>
      <c r="BN433" s="120"/>
      <c r="BO433" s="120"/>
      <c r="BP433" s="120"/>
      <c r="BQ433" s="120"/>
      <c r="BR433" s="120"/>
      <c r="BS433" s="120"/>
      <c r="BT433" s="120"/>
      <c r="BU433" s="120"/>
      <c r="BV433" s="120"/>
      <c r="BW433" s="120"/>
      <c r="BX433" s="120"/>
      <c r="BY433" s="120"/>
      <c r="BZ433" s="120"/>
      <c r="CA433" s="120"/>
      <c r="CB433" s="120"/>
      <c r="CC433" s="120"/>
      <c r="CD433" s="120"/>
      <c r="CE433" s="120"/>
      <c r="CF433" s="120"/>
      <c r="CG433" s="120"/>
      <c r="CH433" s="120"/>
      <c r="CJ433" s="46"/>
      <c r="CK433" s="46"/>
      <c r="CL433" s="46"/>
      <c r="CN433" s="46">
        <f t="shared" ca="1" si="117"/>
        <v>0</v>
      </c>
      <c r="CO433" s="46">
        <f t="shared" si="111"/>
        <v>0</v>
      </c>
      <c r="CP433" s="46"/>
      <c r="CQ433" s="46">
        <f t="shared" si="112"/>
        <v>0</v>
      </c>
      <c r="CR433" s="46"/>
      <c r="CS433" s="46">
        <f>IF(C433&lt;&gt;"",IF(VLOOKUP(C433,T_UO[#All],3,FALSE)="PTS",IF(ISBLANK(G433),1,0),IF(ISBLANK(G433),0,1)),0)</f>
        <v>0</v>
      </c>
      <c r="CT433" s="46">
        <f t="shared" si="118"/>
        <v>0</v>
      </c>
      <c r="CU433" s="46"/>
      <c r="CV433" s="46"/>
      <c r="CW433" s="46"/>
      <c r="CX433" s="46"/>
      <c r="CY433" s="46"/>
      <c r="CZ433" s="46"/>
      <c r="DA433" s="46"/>
      <c r="DB433" s="46">
        <f t="shared" si="119"/>
        <v>0</v>
      </c>
      <c r="DC433" s="46">
        <f t="shared" ca="1" si="113"/>
        <v>0</v>
      </c>
      <c r="DD433" s="46"/>
      <c r="DE433" s="46">
        <f t="shared" si="120"/>
        <v>0</v>
      </c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>
        <f t="array" ref="DS433">IF(MAX(IF($AI433:$CH433&lt;&gt;0,$AI$7:$CH$7))&gt;$S433,1,0)</f>
        <v>0</v>
      </c>
    </row>
    <row r="434" spans="1:123" x14ac:dyDescent="0.25">
      <c r="A434" s="78">
        <v>427</v>
      </c>
      <c r="B434" s="79" t="str">
        <f t="shared" si="114"/>
        <v>K_LE MUT_2023_427</v>
      </c>
      <c r="C434" s="2"/>
      <c r="D434" s="3"/>
      <c r="E434" s="3"/>
      <c r="F434" s="4"/>
      <c r="G434" s="4"/>
      <c r="H434" s="4"/>
      <c r="I434" s="3"/>
      <c r="J434" s="1"/>
      <c r="K434" s="7"/>
      <c r="L434" s="90"/>
      <c r="M434" s="5"/>
      <c r="N434" s="91"/>
      <c r="O434" s="92"/>
      <c r="P434" s="5"/>
      <c r="Q434" s="5"/>
      <c r="R434" s="8"/>
      <c r="S434" s="5"/>
      <c r="T434" s="93"/>
      <c r="U434" s="80"/>
      <c r="V434" s="82"/>
      <c r="W434" s="83"/>
      <c r="X434" s="84" t="str">
        <f t="shared" si="115"/>
        <v xml:space="preserve"> </v>
      </c>
      <c r="Y434" s="85" t="str">
        <f t="shared" si="108"/>
        <v/>
      </c>
      <c r="AA434" s="86" t="str">
        <f t="shared" ca="1" si="109"/>
        <v/>
      </c>
      <c r="AB434" s="121"/>
      <c r="AC434" s="87" t="str">
        <f t="shared" si="121"/>
        <v/>
      </c>
      <c r="AD434" s="88" t="str">
        <f t="shared" si="116"/>
        <v/>
      </c>
      <c r="AE434" s="89" t="str">
        <f>IF(C434&lt;&gt;"",IF(VLOOKUP(C434,T_UO[#All],3,FALSE)="J",AF434+AG434,VLOOKUP(C434,T_UO[#All],4,FALSE)*G434),"")</f>
        <v/>
      </c>
      <c r="AF434" s="89" t="str">
        <f t="shared" si="110"/>
        <v/>
      </c>
      <c r="AG434" s="6"/>
      <c r="AH434" s="81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  <c r="AY434" s="120"/>
      <c r="AZ434" s="120"/>
      <c r="BA434" s="120"/>
      <c r="BB434" s="120"/>
      <c r="BC434" s="120"/>
      <c r="BD434" s="120"/>
      <c r="BE434" s="120"/>
      <c r="BF434" s="120"/>
      <c r="BG434" s="120"/>
      <c r="BH434" s="120"/>
      <c r="BI434" s="120"/>
      <c r="BJ434" s="120"/>
      <c r="BK434" s="120"/>
      <c r="BL434" s="120"/>
      <c r="BM434" s="120"/>
      <c r="BN434" s="120"/>
      <c r="BO434" s="120"/>
      <c r="BP434" s="120"/>
      <c r="BQ434" s="120"/>
      <c r="BR434" s="120"/>
      <c r="BS434" s="120"/>
      <c r="BT434" s="120"/>
      <c r="BU434" s="120"/>
      <c r="BV434" s="120"/>
      <c r="BW434" s="120"/>
      <c r="BX434" s="120"/>
      <c r="BY434" s="120"/>
      <c r="BZ434" s="120"/>
      <c r="CA434" s="120"/>
      <c r="CB434" s="120"/>
      <c r="CC434" s="120"/>
      <c r="CD434" s="120"/>
      <c r="CE434" s="120"/>
      <c r="CF434" s="120"/>
      <c r="CG434" s="120"/>
      <c r="CH434" s="120"/>
      <c r="CJ434" s="46"/>
      <c r="CK434" s="46"/>
      <c r="CL434" s="46"/>
      <c r="CN434" s="46">
        <f t="shared" ca="1" si="117"/>
        <v>0</v>
      </c>
      <c r="CO434" s="46">
        <f t="shared" si="111"/>
        <v>0</v>
      </c>
      <c r="CP434" s="46"/>
      <c r="CQ434" s="46">
        <f t="shared" si="112"/>
        <v>0</v>
      </c>
      <c r="CR434" s="46"/>
      <c r="CS434" s="46">
        <f>IF(C434&lt;&gt;"",IF(VLOOKUP(C434,T_UO[#All],3,FALSE)="PTS",IF(ISBLANK(G434),1,0),IF(ISBLANK(G434),0,1)),0)</f>
        <v>0</v>
      </c>
      <c r="CT434" s="46">
        <f t="shared" si="118"/>
        <v>0</v>
      </c>
      <c r="CU434" s="46"/>
      <c r="CV434" s="46"/>
      <c r="CW434" s="46"/>
      <c r="CX434" s="46"/>
      <c r="CY434" s="46"/>
      <c r="CZ434" s="46"/>
      <c r="DA434" s="46"/>
      <c r="DB434" s="46">
        <f t="shared" si="119"/>
        <v>0</v>
      </c>
      <c r="DC434" s="46">
        <f t="shared" ca="1" si="113"/>
        <v>0</v>
      </c>
      <c r="DD434" s="46"/>
      <c r="DE434" s="46">
        <f t="shared" si="120"/>
        <v>0</v>
      </c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>
        <f t="array" ref="DS434">IF(MAX(IF($AI434:$CH434&lt;&gt;0,$AI$7:$CH$7))&gt;$S434,1,0)</f>
        <v>0</v>
      </c>
    </row>
    <row r="435" spans="1:123" x14ac:dyDescent="0.25">
      <c r="A435" s="78">
        <v>428</v>
      </c>
      <c r="B435" s="79" t="str">
        <f t="shared" si="114"/>
        <v>K_LE MUT_2023_428</v>
      </c>
      <c r="C435" s="2"/>
      <c r="D435" s="3"/>
      <c r="E435" s="3"/>
      <c r="F435" s="4"/>
      <c r="G435" s="4"/>
      <c r="H435" s="4"/>
      <c r="I435" s="3"/>
      <c r="J435" s="1"/>
      <c r="K435" s="7"/>
      <c r="L435" s="90"/>
      <c r="M435" s="5"/>
      <c r="N435" s="91"/>
      <c r="O435" s="92"/>
      <c r="P435" s="5"/>
      <c r="Q435" s="5"/>
      <c r="R435" s="8"/>
      <c r="S435" s="5"/>
      <c r="T435" s="93"/>
      <c r="U435" s="80"/>
      <c r="V435" s="82"/>
      <c r="W435" s="83"/>
      <c r="X435" s="84" t="str">
        <f t="shared" si="115"/>
        <v xml:space="preserve"> </v>
      </c>
      <c r="Y435" s="85" t="str">
        <f t="shared" si="108"/>
        <v/>
      </c>
      <c r="AA435" s="86" t="str">
        <f t="shared" ca="1" si="109"/>
        <v/>
      </c>
      <c r="AB435" s="121"/>
      <c r="AC435" s="87" t="str">
        <f t="shared" si="121"/>
        <v/>
      </c>
      <c r="AD435" s="88" t="str">
        <f t="shared" si="116"/>
        <v/>
      </c>
      <c r="AE435" s="89" t="str">
        <f>IF(C435&lt;&gt;"",IF(VLOOKUP(C435,T_UO[#All],3,FALSE)="J",AF435+AG435,VLOOKUP(C435,T_UO[#All],4,FALSE)*G435),"")</f>
        <v/>
      </c>
      <c r="AF435" s="89" t="str">
        <f t="shared" si="110"/>
        <v/>
      </c>
      <c r="AG435" s="6"/>
      <c r="AH435" s="81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  <c r="AY435" s="120"/>
      <c r="AZ435" s="120"/>
      <c r="BA435" s="120"/>
      <c r="BB435" s="120"/>
      <c r="BC435" s="120"/>
      <c r="BD435" s="120"/>
      <c r="BE435" s="120"/>
      <c r="BF435" s="120"/>
      <c r="BG435" s="120"/>
      <c r="BH435" s="120"/>
      <c r="BI435" s="120"/>
      <c r="BJ435" s="120"/>
      <c r="BK435" s="120"/>
      <c r="BL435" s="120"/>
      <c r="BM435" s="120"/>
      <c r="BN435" s="120"/>
      <c r="BO435" s="120"/>
      <c r="BP435" s="120"/>
      <c r="BQ435" s="120"/>
      <c r="BR435" s="120"/>
      <c r="BS435" s="120"/>
      <c r="BT435" s="120"/>
      <c r="BU435" s="120"/>
      <c r="BV435" s="120"/>
      <c r="BW435" s="120"/>
      <c r="BX435" s="120"/>
      <c r="BY435" s="120"/>
      <c r="BZ435" s="120"/>
      <c r="CA435" s="120"/>
      <c r="CB435" s="120"/>
      <c r="CC435" s="120"/>
      <c r="CD435" s="120"/>
      <c r="CE435" s="120"/>
      <c r="CF435" s="120"/>
      <c r="CG435" s="120"/>
      <c r="CH435" s="120"/>
      <c r="CJ435" s="46"/>
      <c r="CK435" s="46"/>
      <c r="CL435" s="46"/>
      <c r="CN435" s="46">
        <f t="shared" ca="1" si="117"/>
        <v>0</v>
      </c>
      <c r="CO435" s="46">
        <f t="shared" si="111"/>
        <v>0</v>
      </c>
      <c r="CP435" s="46"/>
      <c r="CQ435" s="46">
        <f t="shared" si="112"/>
        <v>0</v>
      </c>
      <c r="CR435" s="46"/>
      <c r="CS435" s="46">
        <f>IF(C435&lt;&gt;"",IF(VLOOKUP(C435,T_UO[#All],3,FALSE)="PTS",IF(ISBLANK(G435),1,0),IF(ISBLANK(G435),0,1)),0)</f>
        <v>0</v>
      </c>
      <c r="CT435" s="46">
        <f t="shared" si="118"/>
        <v>0</v>
      </c>
      <c r="CU435" s="46"/>
      <c r="CV435" s="46"/>
      <c r="CW435" s="46"/>
      <c r="CX435" s="46"/>
      <c r="CY435" s="46"/>
      <c r="CZ435" s="46"/>
      <c r="DA435" s="46"/>
      <c r="DB435" s="46">
        <f t="shared" si="119"/>
        <v>0</v>
      </c>
      <c r="DC435" s="46">
        <f t="shared" ca="1" si="113"/>
        <v>0</v>
      </c>
      <c r="DD435" s="46"/>
      <c r="DE435" s="46">
        <f t="shared" si="120"/>
        <v>0</v>
      </c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>
        <f t="array" ref="DS435">IF(MAX(IF($AI435:$CH435&lt;&gt;0,$AI$7:$CH$7))&gt;$S435,1,0)</f>
        <v>0</v>
      </c>
    </row>
    <row r="436" spans="1:123" x14ac:dyDescent="0.25">
      <c r="A436" s="78">
        <v>429</v>
      </c>
      <c r="B436" s="79" t="str">
        <f t="shared" si="114"/>
        <v>K_LE MUT_2023_429</v>
      </c>
      <c r="C436" s="2"/>
      <c r="D436" s="3"/>
      <c r="E436" s="3"/>
      <c r="F436" s="4"/>
      <c r="G436" s="4"/>
      <c r="H436" s="4"/>
      <c r="I436" s="3"/>
      <c r="J436" s="1"/>
      <c r="K436" s="7"/>
      <c r="L436" s="90"/>
      <c r="M436" s="5"/>
      <c r="N436" s="91"/>
      <c r="O436" s="92"/>
      <c r="P436" s="5"/>
      <c r="Q436" s="5"/>
      <c r="R436" s="8"/>
      <c r="S436" s="5"/>
      <c r="T436" s="93"/>
      <c r="U436" s="80"/>
      <c r="V436" s="82"/>
      <c r="W436" s="83"/>
      <c r="X436" s="84" t="str">
        <f t="shared" si="115"/>
        <v xml:space="preserve"> </v>
      </c>
      <c r="Y436" s="85" t="str">
        <f t="shared" si="108"/>
        <v/>
      </c>
      <c r="AA436" s="86" t="str">
        <f t="shared" ca="1" si="109"/>
        <v/>
      </c>
      <c r="AB436" s="121"/>
      <c r="AC436" s="87" t="str">
        <f t="shared" si="121"/>
        <v/>
      </c>
      <c r="AD436" s="88" t="str">
        <f t="shared" si="116"/>
        <v/>
      </c>
      <c r="AE436" s="89" t="str">
        <f>IF(C436&lt;&gt;"",IF(VLOOKUP(C436,T_UO[#All],3,FALSE)="J",AF436+AG436,VLOOKUP(C436,T_UO[#All],4,FALSE)*G436),"")</f>
        <v/>
      </c>
      <c r="AF436" s="89" t="str">
        <f t="shared" si="110"/>
        <v/>
      </c>
      <c r="AG436" s="6"/>
      <c r="AH436" s="81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  <c r="AY436" s="120"/>
      <c r="AZ436" s="120"/>
      <c r="BA436" s="120"/>
      <c r="BB436" s="120"/>
      <c r="BC436" s="120"/>
      <c r="BD436" s="120"/>
      <c r="BE436" s="120"/>
      <c r="BF436" s="120"/>
      <c r="BG436" s="120"/>
      <c r="BH436" s="120"/>
      <c r="BI436" s="120"/>
      <c r="BJ436" s="120"/>
      <c r="BK436" s="120"/>
      <c r="BL436" s="120"/>
      <c r="BM436" s="120"/>
      <c r="BN436" s="120"/>
      <c r="BO436" s="120"/>
      <c r="BP436" s="120"/>
      <c r="BQ436" s="120"/>
      <c r="BR436" s="120"/>
      <c r="BS436" s="120"/>
      <c r="BT436" s="120"/>
      <c r="BU436" s="120"/>
      <c r="BV436" s="120"/>
      <c r="BW436" s="120"/>
      <c r="BX436" s="120"/>
      <c r="BY436" s="120"/>
      <c r="BZ436" s="120"/>
      <c r="CA436" s="120"/>
      <c r="CB436" s="120"/>
      <c r="CC436" s="120"/>
      <c r="CD436" s="120"/>
      <c r="CE436" s="120"/>
      <c r="CF436" s="120"/>
      <c r="CG436" s="120"/>
      <c r="CH436" s="120"/>
      <c r="CJ436" s="46"/>
      <c r="CK436" s="46"/>
      <c r="CL436" s="46"/>
      <c r="CN436" s="46">
        <f t="shared" ca="1" si="117"/>
        <v>0</v>
      </c>
      <c r="CO436" s="46">
        <f t="shared" si="111"/>
        <v>0</v>
      </c>
      <c r="CP436" s="46"/>
      <c r="CQ436" s="46">
        <f t="shared" si="112"/>
        <v>0</v>
      </c>
      <c r="CR436" s="46"/>
      <c r="CS436" s="46">
        <f>IF(C436&lt;&gt;"",IF(VLOOKUP(C436,T_UO[#All],3,FALSE)="PTS",IF(ISBLANK(G436),1,0),IF(ISBLANK(G436),0,1)),0)</f>
        <v>0</v>
      </c>
      <c r="CT436" s="46">
        <f t="shared" si="118"/>
        <v>0</v>
      </c>
      <c r="CU436" s="46"/>
      <c r="CV436" s="46"/>
      <c r="CW436" s="46"/>
      <c r="CX436" s="46"/>
      <c r="CY436" s="46"/>
      <c r="CZ436" s="46"/>
      <c r="DA436" s="46"/>
      <c r="DB436" s="46">
        <f t="shared" si="119"/>
        <v>0</v>
      </c>
      <c r="DC436" s="46">
        <f t="shared" ca="1" si="113"/>
        <v>0</v>
      </c>
      <c r="DD436" s="46"/>
      <c r="DE436" s="46">
        <f t="shared" si="120"/>
        <v>0</v>
      </c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>
        <f t="array" ref="DS436">IF(MAX(IF($AI436:$CH436&lt;&gt;0,$AI$7:$CH$7))&gt;$S436,1,0)</f>
        <v>0</v>
      </c>
    </row>
    <row r="437" spans="1:123" x14ac:dyDescent="0.25">
      <c r="A437" s="78">
        <v>430</v>
      </c>
      <c r="B437" s="79" t="str">
        <f t="shared" si="114"/>
        <v>K_LE MUT_2023_430</v>
      </c>
      <c r="C437" s="2"/>
      <c r="D437" s="3"/>
      <c r="E437" s="3"/>
      <c r="F437" s="4"/>
      <c r="G437" s="4"/>
      <c r="H437" s="4"/>
      <c r="I437" s="3"/>
      <c r="J437" s="1"/>
      <c r="K437" s="7"/>
      <c r="L437" s="90"/>
      <c r="M437" s="5"/>
      <c r="N437" s="91"/>
      <c r="O437" s="92"/>
      <c r="P437" s="5"/>
      <c r="Q437" s="5"/>
      <c r="R437" s="8"/>
      <c r="S437" s="5"/>
      <c r="T437" s="93"/>
      <c r="U437" s="80"/>
      <c r="V437" s="82"/>
      <c r="W437" s="83"/>
      <c r="X437" s="84" t="str">
        <f t="shared" si="115"/>
        <v xml:space="preserve"> </v>
      </c>
      <c r="Y437" s="85" t="str">
        <f t="shared" si="108"/>
        <v/>
      </c>
      <c r="AA437" s="86" t="str">
        <f t="shared" ca="1" si="109"/>
        <v/>
      </c>
      <c r="AB437" s="121"/>
      <c r="AC437" s="87" t="str">
        <f t="shared" si="121"/>
        <v/>
      </c>
      <c r="AD437" s="88" t="str">
        <f t="shared" si="116"/>
        <v/>
      </c>
      <c r="AE437" s="89" t="str">
        <f>IF(C437&lt;&gt;"",IF(VLOOKUP(C437,T_UO[#All],3,FALSE)="J",AF437+AG437,VLOOKUP(C437,T_UO[#All],4,FALSE)*G437),"")</f>
        <v/>
      </c>
      <c r="AF437" s="89" t="str">
        <f t="shared" si="110"/>
        <v/>
      </c>
      <c r="AG437" s="6"/>
      <c r="AH437" s="81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  <c r="AY437" s="120"/>
      <c r="AZ437" s="120"/>
      <c r="BA437" s="120"/>
      <c r="BB437" s="120"/>
      <c r="BC437" s="120"/>
      <c r="BD437" s="120"/>
      <c r="BE437" s="120"/>
      <c r="BF437" s="120"/>
      <c r="BG437" s="120"/>
      <c r="BH437" s="120"/>
      <c r="BI437" s="120"/>
      <c r="BJ437" s="120"/>
      <c r="BK437" s="120"/>
      <c r="BL437" s="120"/>
      <c r="BM437" s="120"/>
      <c r="BN437" s="120"/>
      <c r="BO437" s="120"/>
      <c r="BP437" s="120"/>
      <c r="BQ437" s="120"/>
      <c r="BR437" s="120"/>
      <c r="BS437" s="120"/>
      <c r="BT437" s="120"/>
      <c r="BU437" s="120"/>
      <c r="BV437" s="120"/>
      <c r="BW437" s="120"/>
      <c r="BX437" s="120"/>
      <c r="BY437" s="120"/>
      <c r="BZ437" s="120"/>
      <c r="CA437" s="120"/>
      <c r="CB437" s="120"/>
      <c r="CC437" s="120"/>
      <c r="CD437" s="120"/>
      <c r="CE437" s="120"/>
      <c r="CF437" s="120"/>
      <c r="CG437" s="120"/>
      <c r="CH437" s="120"/>
      <c r="CJ437" s="46"/>
      <c r="CK437" s="46"/>
      <c r="CL437" s="46"/>
      <c r="CN437" s="46">
        <f t="shared" ca="1" si="117"/>
        <v>0</v>
      </c>
      <c r="CO437" s="46">
        <f t="shared" si="111"/>
        <v>0</v>
      </c>
      <c r="CP437" s="46"/>
      <c r="CQ437" s="46">
        <f t="shared" si="112"/>
        <v>0</v>
      </c>
      <c r="CR437" s="46"/>
      <c r="CS437" s="46">
        <f>IF(C437&lt;&gt;"",IF(VLOOKUP(C437,T_UO[#All],3,FALSE)="PTS",IF(ISBLANK(G437),1,0),IF(ISBLANK(G437),0,1)),0)</f>
        <v>0</v>
      </c>
      <c r="CT437" s="46">
        <f t="shared" si="118"/>
        <v>0</v>
      </c>
      <c r="CU437" s="46"/>
      <c r="CV437" s="46"/>
      <c r="CW437" s="46"/>
      <c r="CX437" s="46"/>
      <c r="CY437" s="46"/>
      <c r="CZ437" s="46"/>
      <c r="DA437" s="46"/>
      <c r="DB437" s="46">
        <f t="shared" si="119"/>
        <v>0</v>
      </c>
      <c r="DC437" s="46">
        <f t="shared" ca="1" si="113"/>
        <v>0</v>
      </c>
      <c r="DD437" s="46"/>
      <c r="DE437" s="46">
        <f t="shared" si="120"/>
        <v>0</v>
      </c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>
        <f t="array" ref="DS437">IF(MAX(IF($AI437:$CH437&lt;&gt;0,$AI$7:$CH$7))&gt;$S437,1,0)</f>
        <v>0</v>
      </c>
    </row>
    <row r="438" spans="1:123" x14ac:dyDescent="0.25">
      <c r="A438" s="78">
        <v>431</v>
      </c>
      <c r="B438" s="79" t="str">
        <f t="shared" si="114"/>
        <v>K_LE MUT_2023_431</v>
      </c>
      <c r="C438" s="2"/>
      <c r="D438" s="3"/>
      <c r="E438" s="3"/>
      <c r="F438" s="4"/>
      <c r="G438" s="4"/>
      <c r="H438" s="4"/>
      <c r="I438" s="3"/>
      <c r="J438" s="1"/>
      <c r="K438" s="7"/>
      <c r="L438" s="90"/>
      <c r="M438" s="5"/>
      <c r="N438" s="91"/>
      <c r="O438" s="92"/>
      <c r="P438" s="5"/>
      <c r="Q438" s="5"/>
      <c r="R438" s="8"/>
      <c r="S438" s="5"/>
      <c r="T438" s="93"/>
      <c r="U438" s="80"/>
      <c r="V438" s="82"/>
      <c r="W438" s="83"/>
      <c r="X438" s="84" t="str">
        <f t="shared" si="115"/>
        <v xml:space="preserve"> </v>
      </c>
      <c r="Y438" s="85" t="str">
        <f t="shared" si="108"/>
        <v/>
      </c>
      <c r="AA438" s="86" t="str">
        <f t="shared" ca="1" si="109"/>
        <v/>
      </c>
      <c r="AB438" s="121"/>
      <c r="AC438" s="87" t="str">
        <f t="shared" si="121"/>
        <v/>
      </c>
      <c r="AD438" s="88" t="str">
        <f t="shared" si="116"/>
        <v/>
      </c>
      <c r="AE438" s="89" t="str">
        <f>IF(C438&lt;&gt;"",IF(VLOOKUP(C438,T_UO[#All],3,FALSE)="J",AF438+AG438,VLOOKUP(C438,T_UO[#All],4,FALSE)*G438),"")</f>
        <v/>
      </c>
      <c r="AF438" s="89" t="str">
        <f t="shared" si="110"/>
        <v/>
      </c>
      <c r="AG438" s="6"/>
      <c r="AH438" s="81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  <c r="AY438" s="120"/>
      <c r="AZ438" s="120"/>
      <c r="BA438" s="120"/>
      <c r="BB438" s="120"/>
      <c r="BC438" s="120"/>
      <c r="BD438" s="120"/>
      <c r="BE438" s="120"/>
      <c r="BF438" s="120"/>
      <c r="BG438" s="120"/>
      <c r="BH438" s="120"/>
      <c r="BI438" s="120"/>
      <c r="BJ438" s="120"/>
      <c r="BK438" s="120"/>
      <c r="BL438" s="120"/>
      <c r="BM438" s="120"/>
      <c r="BN438" s="120"/>
      <c r="BO438" s="120"/>
      <c r="BP438" s="120"/>
      <c r="BQ438" s="120"/>
      <c r="BR438" s="120"/>
      <c r="BS438" s="120"/>
      <c r="BT438" s="120"/>
      <c r="BU438" s="120"/>
      <c r="BV438" s="120"/>
      <c r="BW438" s="120"/>
      <c r="BX438" s="120"/>
      <c r="BY438" s="120"/>
      <c r="BZ438" s="120"/>
      <c r="CA438" s="120"/>
      <c r="CB438" s="120"/>
      <c r="CC438" s="120"/>
      <c r="CD438" s="120"/>
      <c r="CE438" s="120"/>
      <c r="CF438" s="120"/>
      <c r="CG438" s="120"/>
      <c r="CH438" s="120"/>
      <c r="CJ438" s="46"/>
      <c r="CK438" s="46"/>
      <c r="CL438" s="46"/>
      <c r="CN438" s="46">
        <f t="shared" ca="1" si="117"/>
        <v>0</v>
      </c>
      <c r="CO438" s="46">
        <f t="shared" si="111"/>
        <v>0</v>
      </c>
      <c r="CP438" s="46"/>
      <c r="CQ438" s="46">
        <f t="shared" si="112"/>
        <v>0</v>
      </c>
      <c r="CR438" s="46"/>
      <c r="CS438" s="46">
        <f>IF(C438&lt;&gt;"",IF(VLOOKUP(C438,T_UO[#All],3,FALSE)="PTS",IF(ISBLANK(G438),1,0),IF(ISBLANK(G438),0,1)),0)</f>
        <v>0</v>
      </c>
      <c r="CT438" s="46">
        <f t="shared" si="118"/>
        <v>0</v>
      </c>
      <c r="CU438" s="46"/>
      <c r="CV438" s="46"/>
      <c r="CW438" s="46"/>
      <c r="CX438" s="46"/>
      <c r="CY438" s="46"/>
      <c r="CZ438" s="46"/>
      <c r="DA438" s="46"/>
      <c r="DB438" s="46">
        <f t="shared" si="119"/>
        <v>0</v>
      </c>
      <c r="DC438" s="46">
        <f t="shared" ca="1" si="113"/>
        <v>0</v>
      </c>
      <c r="DD438" s="46"/>
      <c r="DE438" s="46">
        <f t="shared" si="120"/>
        <v>0</v>
      </c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>
        <f t="array" ref="DS438">IF(MAX(IF($AI438:$CH438&lt;&gt;0,$AI$7:$CH$7))&gt;$S438,1,0)</f>
        <v>0</v>
      </c>
    </row>
    <row r="439" spans="1:123" x14ac:dyDescent="0.25">
      <c r="A439" s="78">
        <v>432</v>
      </c>
      <c r="B439" s="79" t="str">
        <f t="shared" si="114"/>
        <v>K_LE MUT_2023_432</v>
      </c>
      <c r="C439" s="2"/>
      <c r="D439" s="3"/>
      <c r="E439" s="3"/>
      <c r="F439" s="4"/>
      <c r="G439" s="4"/>
      <c r="H439" s="4"/>
      <c r="I439" s="3"/>
      <c r="J439" s="1"/>
      <c r="K439" s="7"/>
      <c r="L439" s="90"/>
      <c r="M439" s="5"/>
      <c r="N439" s="91"/>
      <c r="O439" s="92"/>
      <c r="P439" s="5"/>
      <c r="Q439" s="5"/>
      <c r="R439" s="8"/>
      <c r="S439" s="5"/>
      <c r="T439" s="93"/>
      <c r="U439" s="80"/>
      <c r="V439" s="82"/>
      <c r="W439" s="83"/>
      <c r="X439" s="84" t="str">
        <f t="shared" si="115"/>
        <v xml:space="preserve"> </v>
      </c>
      <c r="Y439" s="85" t="str">
        <f t="shared" si="108"/>
        <v/>
      </c>
      <c r="AA439" s="86" t="str">
        <f t="shared" ca="1" si="109"/>
        <v/>
      </c>
      <c r="AB439" s="121"/>
      <c r="AC439" s="87" t="str">
        <f t="shared" si="121"/>
        <v/>
      </c>
      <c r="AD439" s="88" t="str">
        <f t="shared" si="116"/>
        <v/>
      </c>
      <c r="AE439" s="89" t="str">
        <f>IF(C439&lt;&gt;"",IF(VLOOKUP(C439,T_UO[#All],3,FALSE)="J",AF439+AG439,VLOOKUP(C439,T_UO[#All],4,FALSE)*G439),"")</f>
        <v/>
      </c>
      <c r="AF439" s="89" t="str">
        <f t="shared" si="110"/>
        <v/>
      </c>
      <c r="AG439" s="6"/>
      <c r="AH439" s="81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  <c r="AY439" s="120"/>
      <c r="AZ439" s="120"/>
      <c r="BA439" s="120"/>
      <c r="BB439" s="120"/>
      <c r="BC439" s="120"/>
      <c r="BD439" s="120"/>
      <c r="BE439" s="120"/>
      <c r="BF439" s="120"/>
      <c r="BG439" s="120"/>
      <c r="BH439" s="120"/>
      <c r="BI439" s="120"/>
      <c r="BJ439" s="120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  <c r="BU439" s="120"/>
      <c r="BV439" s="120"/>
      <c r="BW439" s="120"/>
      <c r="BX439" s="120"/>
      <c r="BY439" s="120"/>
      <c r="BZ439" s="120"/>
      <c r="CA439" s="120"/>
      <c r="CB439" s="120"/>
      <c r="CC439" s="120"/>
      <c r="CD439" s="120"/>
      <c r="CE439" s="120"/>
      <c r="CF439" s="120"/>
      <c r="CG439" s="120"/>
      <c r="CH439" s="120"/>
      <c r="CJ439" s="46"/>
      <c r="CK439" s="46"/>
      <c r="CL439" s="46"/>
      <c r="CN439" s="46">
        <f t="shared" ca="1" si="117"/>
        <v>0</v>
      </c>
      <c r="CO439" s="46">
        <f t="shared" si="111"/>
        <v>0</v>
      </c>
      <c r="CP439" s="46"/>
      <c r="CQ439" s="46">
        <f t="shared" si="112"/>
        <v>0</v>
      </c>
      <c r="CR439" s="46"/>
      <c r="CS439" s="46">
        <f>IF(C439&lt;&gt;"",IF(VLOOKUP(C439,T_UO[#All],3,FALSE)="PTS",IF(ISBLANK(G439),1,0),IF(ISBLANK(G439),0,1)),0)</f>
        <v>0</v>
      </c>
      <c r="CT439" s="46">
        <f t="shared" si="118"/>
        <v>0</v>
      </c>
      <c r="CU439" s="46"/>
      <c r="CV439" s="46"/>
      <c r="CW439" s="46"/>
      <c r="CX439" s="46"/>
      <c r="CY439" s="46"/>
      <c r="CZ439" s="46"/>
      <c r="DA439" s="46"/>
      <c r="DB439" s="46">
        <f t="shared" si="119"/>
        <v>0</v>
      </c>
      <c r="DC439" s="46">
        <f t="shared" ca="1" si="113"/>
        <v>0</v>
      </c>
      <c r="DD439" s="46"/>
      <c r="DE439" s="46">
        <f t="shared" si="120"/>
        <v>0</v>
      </c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>
        <f t="array" ref="DS439">IF(MAX(IF($AI439:$CH439&lt;&gt;0,$AI$7:$CH$7))&gt;$S439,1,0)</f>
        <v>0</v>
      </c>
    </row>
    <row r="440" spans="1:123" x14ac:dyDescent="0.25">
      <c r="A440" s="78">
        <v>433</v>
      </c>
      <c r="B440" s="79" t="str">
        <f t="shared" si="114"/>
        <v>K_LE MUT_2023_433</v>
      </c>
      <c r="C440" s="2"/>
      <c r="D440" s="3"/>
      <c r="E440" s="3"/>
      <c r="F440" s="4"/>
      <c r="G440" s="4"/>
      <c r="H440" s="4"/>
      <c r="I440" s="3"/>
      <c r="J440" s="1"/>
      <c r="K440" s="7"/>
      <c r="L440" s="90"/>
      <c r="M440" s="5"/>
      <c r="N440" s="91"/>
      <c r="O440" s="92"/>
      <c r="P440" s="5"/>
      <c r="Q440" s="5"/>
      <c r="R440" s="8"/>
      <c r="S440" s="5"/>
      <c r="T440" s="93"/>
      <c r="U440" s="80"/>
      <c r="V440" s="82"/>
      <c r="W440" s="83"/>
      <c r="X440" s="84" t="str">
        <f t="shared" si="115"/>
        <v xml:space="preserve"> </v>
      </c>
      <c r="Y440" s="85" t="str">
        <f t="shared" si="108"/>
        <v/>
      </c>
      <c r="AA440" s="86" t="str">
        <f t="shared" ca="1" si="109"/>
        <v/>
      </c>
      <c r="AB440" s="121"/>
      <c r="AC440" s="87" t="str">
        <f t="shared" si="121"/>
        <v/>
      </c>
      <c r="AD440" s="88" t="str">
        <f t="shared" si="116"/>
        <v/>
      </c>
      <c r="AE440" s="89" t="str">
        <f>IF(C440&lt;&gt;"",IF(VLOOKUP(C440,T_UO[#All],3,FALSE)="J",AF440+AG440,VLOOKUP(C440,T_UO[#All],4,FALSE)*G440),"")</f>
        <v/>
      </c>
      <c r="AF440" s="89" t="str">
        <f t="shared" si="110"/>
        <v/>
      </c>
      <c r="AG440" s="6"/>
      <c r="AH440" s="81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  <c r="AY440" s="120"/>
      <c r="AZ440" s="120"/>
      <c r="BA440" s="120"/>
      <c r="BB440" s="120"/>
      <c r="BC440" s="120"/>
      <c r="BD440" s="120"/>
      <c r="BE440" s="120"/>
      <c r="BF440" s="120"/>
      <c r="BG440" s="120"/>
      <c r="BH440" s="120"/>
      <c r="BI440" s="120"/>
      <c r="BJ440" s="120"/>
      <c r="BK440" s="120"/>
      <c r="BL440" s="120"/>
      <c r="BM440" s="120"/>
      <c r="BN440" s="120"/>
      <c r="BO440" s="120"/>
      <c r="BP440" s="120"/>
      <c r="BQ440" s="120"/>
      <c r="BR440" s="120"/>
      <c r="BS440" s="120"/>
      <c r="BT440" s="120"/>
      <c r="BU440" s="120"/>
      <c r="BV440" s="120"/>
      <c r="BW440" s="120"/>
      <c r="BX440" s="120"/>
      <c r="BY440" s="120"/>
      <c r="BZ440" s="120"/>
      <c r="CA440" s="120"/>
      <c r="CB440" s="120"/>
      <c r="CC440" s="120"/>
      <c r="CD440" s="120"/>
      <c r="CE440" s="120"/>
      <c r="CF440" s="120"/>
      <c r="CG440" s="120"/>
      <c r="CH440" s="120"/>
      <c r="CJ440" s="46"/>
      <c r="CK440" s="46"/>
      <c r="CL440" s="46"/>
      <c r="CN440" s="46">
        <f t="shared" ca="1" si="117"/>
        <v>0</v>
      </c>
      <c r="CO440" s="46">
        <f t="shared" si="111"/>
        <v>0</v>
      </c>
      <c r="CP440" s="46"/>
      <c r="CQ440" s="46">
        <f t="shared" si="112"/>
        <v>0</v>
      </c>
      <c r="CR440" s="46"/>
      <c r="CS440" s="46">
        <f>IF(C440&lt;&gt;"",IF(VLOOKUP(C440,T_UO[#All],3,FALSE)="PTS",IF(ISBLANK(G440),1,0),IF(ISBLANK(G440),0,1)),0)</f>
        <v>0</v>
      </c>
      <c r="CT440" s="46">
        <f t="shared" si="118"/>
        <v>0</v>
      </c>
      <c r="CU440" s="46"/>
      <c r="CV440" s="46"/>
      <c r="CW440" s="46"/>
      <c r="CX440" s="46"/>
      <c r="CY440" s="46"/>
      <c r="CZ440" s="46"/>
      <c r="DA440" s="46"/>
      <c r="DB440" s="46">
        <f t="shared" si="119"/>
        <v>0</v>
      </c>
      <c r="DC440" s="46">
        <f t="shared" ca="1" si="113"/>
        <v>0</v>
      </c>
      <c r="DD440" s="46"/>
      <c r="DE440" s="46">
        <f t="shared" si="120"/>
        <v>0</v>
      </c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>
        <f t="array" ref="DS440">IF(MAX(IF($AI440:$CH440&lt;&gt;0,$AI$7:$CH$7))&gt;$S440,1,0)</f>
        <v>0</v>
      </c>
    </row>
    <row r="441" spans="1:123" x14ac:dyDescent="0.25">
      <c r="A441" s="78">
        <v>434</v>
      </c>
      <c r="B441" s="79" t="str">
        <f t="shared" si="114"/>
        <v>K_LE MUT_2023_434</v>
      </c>
      <c r="C441" s="2"/>
      <c r="D441" s="3"/>
      <c r="E441" s="3"/>
      <c r="F441" s="4"/>
      <c r="G441" s="4"/>
      <c r="H441" s="4"/>
      <c r="I441" s="3"/>
      <c r="J441" s="1"/>
      <c r="K441" s="7"/>
      <c r="L441" s="90"/>
      <c r="M441" s="5"/>
      <c r="N441" s="91"/>
      <c r="O441" s="92"/>
      <c r="P441" s="5"/>
      <c r="Q441" s="5"/>
      <c r="R441" s="8"/>
      <c r="S441" s="5"/>
      <c r="T441" s="93"/>
      <c r="U441" s="80"/>
      <c r="V441" s="82"/>
      <c r="W441" s="83"/>
      <c r="X441" s="84" t="str">
        <f t="shared" si="115"/>
        <v xml:space="preserve"> </v>
      </c>
      <c r="Y441" s="85" t="str">
        <f t="shared" si="108"/>
        <v/>
      </c>
      <c r="AA441" s="86" t="str">
        <f t="shared" ca="1" si="109"/>
        <v/>
      </c>
      <c r="AB441" s="121"/>
      <c r="AC441" s="87" t="str">
        <f t="shared" si="121"/>
        <v/>
      </c>
      <c r="AD441" s="88" t="str">
        <f t="shared" si="116"/>
        <v/>
      </c>
      <c r="AE441" s="89" t="str">
        <f>IF(C441&lt;&gt;"",IF(VLOOKUP(C441,T_UO[#All],3,FALSE)="J",AF441+AG441,VLOOKUP(C441,T_UO[#All],4,FALSE)*G441),"")</f>
        <v/>
      </c>
      <c r="AF441" s="89" t="str">
        <f t="shared" si="110"/>
        <v/>
      </c>
      <c r="AG441" s="6"/>
      <c r="AH441" s="81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  <c r="AY441" s="120"/>
      <c r="AZ441" s="120"/>
      <c r="BA441" s="120"/>
      <c r="BB441" s="120"/>
      <c r="BC441" s="120"/>
      <c r="BD441" s="120"/>
      <c r="BE441" s="120"/>
      <c r="BF441" s="120"/>
      <c r="BG441" s="120"/>
      <c r="BH441" s="120"/>
      <c r="BI441" s="120"/>
      <c r="BJ441" s="120"/>
      <c r="BK441" s="120"/>
      <c r="BL441" s="120"/>
      <c r="BM441" s="120"/>
      <c r="BN441" s="120"/>
      <c r="BO441" s="120"/>
      <c r="BP441" s="120"/>
      <c r="BQ441" s="120"/>
      <c r="BR441" s="120"/>
      <c r="BS441" s="120"/>
      <c r="BT441" s="120"/>
      <c r="BU441" s="120"/>
      <c r="BV441" s="120"/>
      <c r="BW441" s="120"/>
      <c r="BX441" s="120"/>
      <c r="BY441" s="120"/>
      <c r="BZ441" s="120"/>
      <c r="CA441" s="120"/>
      <c r="CB441" s="120"/>
      <c r="CC441" s="120"/>
      <c r="CD441" s="120"/>
      <c r="CE441" s="120"/>
      <c r="CF441" s="120"/>
      <c r="CG441" s="120"/>
      <c r="CH441" s="120"/>
      <c r="CJ441" s="46"/>
      <c r="CK441" s="46"/>
      <c r="CL441" s="46"/>
      <c r="CN441" s="46">
        <f t="shared" ca="1" si="117"/>
        <v>0</v>
      </c>
      <c r="CO441" s="46">
        <f t="shared" si="111"/>
        <v>0</v>
      </c>
      <c r="CP441" s="46"/>
      <c r="CQ441" s="46">
        <f t="shared" si="112"/>
        <v>0</v>
      </c>
      <c r="CR441" s="46"/>
      <c r="CS441" s="46">
        <f>IF(C441&lt;&gt;"",IF(VLOOKUP(C441,T_UO[#All],3,FALSE)="PTS",IF(ISBLANK(G441),1,0),IF(ISBLANK(G441),0,1)),0)</f>
        <v>0</v>
      </c>
      <c r="CT441" s="46">
        <f t="shared" si="118"/>
        <v>0</v>
      </c>
      <c r="CU441" s="46"/>
      <c r="CV441" s="46"/>
      <c r="CW441" s="46"/>
      <c r="CX441" s="46"/>
      <c r="CY441" s="46"/>
      <c r="CZ441" s="46"/>
      <c r="DA441" s="46"/>
      <c r="DB441" s="46">
        <f t="shared" si="119"/>
        <v>0</v>
      </c>
      <c r="DC441" s="46">
        <f t="shared" ca="1" si="113"/>
        <v>0</v>
      </c>
      <c r="DD441" s="46"/>
      <c r="DE441" s="46">
        <f t="shared" si="120"/>
        <v>0</v>
      </c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>
        <f t="array" ref="DS441">IF(MAX(IF($AI441:$CH441&lt;&gt;0,$AI$7:$CH$7))&gt;$S441,1,0)</f>
        <v>0</v>
      </c>
    </row>
    <row r="442" spans="1:123" x14ac:dyDescent="0.25">
      <c r="A442" s="78">
        <v>435</v>
      </c>
      <c r="B442" s="79" t="str">
        <f t="shared" si="114"/>
        <v>K_LE MUT_2023_435</v>
      </c>
      <c r="C442" s="2"/>
      <c r="D442" s="3"/>
      <c r="E442" s="3"/>
      <c r="F442" s="4"/>
      <c r="G442" s="4"/>
      <c r="H442" s="4"/>
      <c r="I442" s="3"/>
      <c r="J442" s="1"/>
      <c r="K442" s="7"/>
      <c r="L442" s="90"/>
      <c r="M442" s="5"/>
      <c r="N442" s="91"/>
      <c r="O442" s="92"/>
      <c r="P442" s="5"/>
      <c r="Q442" s="5"/>
      <c r="R442" s="8"/>
      <c r="S442" s="5"/>
      <c r="T442" s="93"/>
      <c r="U442" s="80"/>
      <c r="V442" s="82"/>
      <c r="W442" s="83"/>
      <c r="X442" s="84" t="str">
        <f t="shared" si="115"/>
        <v xml:space="preserve"> </v>
      </c>
      <c r="Y442" s="85" t="str">
        <f t="shared" si="108"/>
        <v/>
      </c>
      <c r="AA442" s="86" t="str">
        <f t="shared" ca="1" si="109"/>
        <v/>
      </c>
      <c r="AB442" s="121"/>
      <c r="AC442" s="87" t="str">
        <f t="shared" si="121"/>
        <v/>
      </c>
      <c r="AD442" s="88" t="str">
        <f t="shared" si="116"/>
        <v/>
      </c>
      <c r="AE442" s="89" t="str">
        <f>IF(C442&lt;&gt;"",IF(VLOOKUP(C442,T_UO[#All],3,FALSE)="J",AF442+AG442,VLOOKUP(C442,T_UO[#All],4,FALSE)*G442),"")</f>
        <v/>
      </c>
      <c r="AF442" s="89" t="str">
        <f t="shared" si="110"/>
        <v/>
      </c>
      <c r="AG442" s="6"/>
      <c r="AH442" s="81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  <c r="AY442" s="120"/>
      <c r="AZ442" s="120"/>
      <c r="BA442" s="120"/>
      <c r="BB442" s="120"/>
      <c r="BC442" s="120"/>
      <c r="BD442" s="120"/>
      <c r="BE442" s="120"/>
      <c r="BF442" s="120"/>
      <c r="BG442" s="120"/>
      <c r="BH442" s="120"/>
      <c r="BI442" s="120"/>
      <c r="BJ442" s="120"/>
      <c r="BK442" s="120"/>
      <c r="BL442" s="120"/>
      <c r="BM442" s="120"/>
      <c r="BN442" s="120"/>
      <c r="BO442" s="120"/>
      <c r="BP442" s="120"/>
      <c r="BQ442" s="120"/>
      <c r="BR442" s="120"/>
      <c r="BS442" s="120"/>
      <c r="BT442" s="120"/>
      <c r="BU442" s="120"/>
      <c r="BV442" s="120"/>
      <c r="BW442" s="120"/>
      <c r="BX442" s="120"/>
      <c r="BY442" s="120"/>
      <c r="BZ442" s="120"/>
      <c r="CA442" s="120"/>
      <c r="CB442" s="120"/>
      <c r="CC442" s="120"/>
      <c r="CD442" s="120"/>
      <c r="CE442" s="120"/>
      <c r="CF442" s="120"/>
      <c r="CG442" s="120"/>
      <c r="CH442" s="120"/>
      <c r="CJ442" s="46"/>
      <c r="CK442" s="46"/>
      <c r="CL442" s="46"/>
      <c r="CN442" s="46">
        <f t="shared" ca="1" si="117"/>
        <v>0</v>
      </c>
      <c r="CO442" s="46">
        <f t="shared" si="111"/>
        <v>0</v>
      </c>
      <c r="CP442" s="46"/>
      <c r="CQ442" s="46">
        <f t="shared" si="112"/>
        <v>0</v>
      </c>
      <c r="CR442" s="46"/>
      <c r="CS442" s="46">
        <f>IF(C442&lt;&gt;"",IF(VLOOKUP(C442,T_UO[#All],3,FALSE)="PTS",IF(ISBLANK(G442),1,0),IF(ISBLANK(G442),0,1)),0)</f>
        <v>0</v>
      </c>
      <c r="CT442" s="46">
        <f t="shared" si="118"/>
        <v>0</v>
      </c>
      <c r="CU442" s="46"/>
      <c r="CV442" s="46"/>
      <c r="CW442" s="46"/>
      <c r="CX442" s="46"/>
      <c r="CY442" s="46"/>
      <c r="CZ442" s="46"/>
      <c r="DA442" s="46"/>
      <c r="DB442" s="46">
        <f t="shared" si="119"/>
        <v>0</v>
      </c>
      <c r="DC442" s="46">
        <f t="shared" ca="1" si="113"/>
        <v>0</v>
      </c>
      <c r="DD442" s="46"/>
      <c r="DE442" s="46">
        <f t="shared" si="120"/>
        <v>0</v>
      </c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>
        <f t="array" ref="DS442">IF(MAX(IF($AI442:$CH442&lt;&gt;0,$AI$7:$CH$7))&gt;$S442,1,0)</f>
        <v>0</v>
      </c>
    </row>
    <row r="443" spans="1:123" x14ac:dyDescent="0.25">
      <c r="A443" s="78">
        <v>436</v>
      </c>
      <c r="B443" s="79" t="str">
        <f t="shared" si="114"/>
        <v>K_LE MUT_2023_436</v>
      </c>
      <c r="C443" s="2"/>
      <c r="D443" s="3"/>
      <c r="E443" s="3"/>
      <c r="F443" s="4"/>
      <c r="G443" s="4"/>
      <c r="H443" s="4"/>
      <c r="I443" s="3"/>
      <c r="J443" s="1"/>
      <c r="K443" s="7"/>
      <c r="L443" s="90"/>
      <c r="M443" s="5"/>
      <c r="N443" s="91"/>
      <c r="O443" s="92"/>
      <c r="P443" s="5"/>
      <c r="Q443" s="5"/>
      <c r="R443" s="8"/>
      <c r="S443" s="5"/>
      <c r="T443" s="93"/>
      <c r="U443" s="80"/>
      <c r="V443" s="82"/>
      <c r="W443" s="83"/>
      <c r="X443" s="84" t="str">
        <f t="shared" si="115"/>
        <v xml:space="preserve"> </v>
      </c>
      <c r="Y443" s="85" t="str">
        <f t="shared" si="108"/>
        <v/>
      </c>
      <c r="AA443" s="86" t="str">
        <f t="shared" ca="1" si="109"/>
        <v/>
      </c>
      <c r="AB443" s="121"/>
      <c r="AC443" s="87" t="str">
        <f t="shared" si="121"/>
        <v/>
      </c>
      <c r="AD443" s="88" t="str">
        <f t="shared" si="116"/>
        <v/>
      </c>
      <c r="AE443" s="89" t="str">
        <f>IF(C443&lt;&gt;"",IF(VLOOKUP(C443,T_UO[#All],3,FALSE)="J",AF443+AG443,VLOOKUP(C443,T_UO[#All],4,FALSE)*G443),"")</f>
        <v/>
      </c>
      <c r="AF443" s="89" t="str">
        <f t="shared" si="110"/>
        <v/>
      </c>
      <c r="AG443" s="6"/>
      <c r="AH443" s="81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  <c r="AY443" s="120"/>
      <c r="AZ443" s="120"/>
      <c r="BA443" s="120"/>
      <c r="BB443" s="120"/>
      <c r="BC443" s="120"/>
      <c r="BD443" s="120"/>
      <c r="BE443" s="120"/>
      <c r="BF443" s="120"/>
      <c r="BG443" s="120"/>
      <c r="BH443" s="120"/>
      <c r="BI443" s="120"/>
      <c r="BJ443" s="120"/>
      <c r="BK443" s="120"/>
      <c r="BL443" s="120"/>
      <c r="BM443" s="120"/>
      <c r="BN443" s="120"/>
      <c r="BO443" s="120"/>
      <c r="BP443" s="120"/>
      <c r="BQ443" s="120"/>
      <c r="BR443" s="120"/>
      <c r="BS443" s="120"/>
      <c r="BT443" s="120"/>
      <c r="BU443" s="120"/>
      <c r="BV443" s="120"/>
      <c r="BW443" s="120"/>
      <c r="BX443" s="120"/>
      <c r="BY443" s="120"/>
      <c r="BZ443" s="120"/>
      <c r="CA443" s="120"/>
      <c r="CB443" s="120"/>
      <c r="CC443" s="120"/>
      <c r="CD443" s="120"/>
      <c r="CE443" s="120"/>
      <c r="CF443" s="120"/>
      <c r="CG443" s="120"/>
      <c r="CH443" s="120"/>
      <c r="CJ443" s="46"/>
      <c r="CK443" s="46"/>
      <c r="CL443" s="46"/>
      <c r="CN443" s="46">
        <f t="shared" ca="1" si="117"/>
        <v>0</v>
      </c>
      <c r="CO443" s="46">
        <f t="shared" si="111"/>
        <v>0</v>
      </c>
      <c r="CP443" s="46"/>
      <c r="CQ443" s="46">
        <f t="shared" si="112"/>
        <v>0</v>
      </c>
      <c r="CR443" s="46"/>
      <c r="CS443" s="46">
        <f>IF(C443&lt;&gt;"",IF(VLOOKUP(C443,T_UO[#All],3,FALSE)="PTS",IF(ISBLANK(G443),1,0),IF(ISBLANK(G443),0,1)),0)</f>
        <v>0</v>
      </c>
      <c r="CT443" s="46">
        <f t="shared" si="118"/>
        <v>0</v>
      </c>
      <c r="CU443" s="46"/>
      <c r="CV443" s="46"/>
      <c r="CW443" s="46"/>
      <c r="CX443" s="46"/>
      <c r="CY443" s="46"/>
      <c r="CZ443" s="46"/>
      <c r="DA443" s="46"/>
      <c r="DB443" s="46">
        <f t="shared" si="119"/>
        <v>0</v>
      </c>
      <c r="DC443" s="46">
        <f t="shared" ca="1" si="113"/>
        <v>0</v>
      </c>
      <c r="DD443" s="46"/>
      <c r="DE443" s="46">
        <f t="shared" si="120"/>
        <v>0</v>
      </c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>
        <f t="array" ref="DS443">IF(MAX(IF($AI443:$CH443&lt;&gt;0,$AI$7:$CH$7))&gt;$S443,1,0)</f>
        <v>0</v>
      </c>
    </row>
    <row r="444" spans="1:123" x14ac:dyDescent="0.25">
      <c r="A444" s="78">
        <v>437</v>
      </c>
      <c r="B444" s="79" t="str">
        <f t="shared" si="114"/>
        <v>K_LE MUT_2023_437</v>
      </c>
      <c r="C444" s="2"/>
      <c r="D444" s="3"/>
      <c r="E444" s="3"/>
      <c r="F444" s="4"/>
      <c r="G444" s="4"/>
      <c r="H444" s="4"/>
      <c r="I444" s="3"/>
      <c r="J444" s="1"/>
      <c r="K444" s="7"/>
      <c r="L444" s="90"/>
      <c r="M444" s="5"/>
      <c r="N444" s="91"/>
      <c r="O444" s="92"/>
      <c r="P444" s="5"/>
      <c r="Q444" s="5"/>
      <c r="R444" s="8"/>
      <c r="S444" s="5"/>
      <c r="T444" s="93"/>
      <c r="U444" s="80"/>
      <c r="V444" s="82"/>
      <c r="W444" s="83"/>
      <c r="X444" s="84" t="str">
        <f t="shared" si="115"/>
        <v xml:space="preserve"> </v>
      </c>
      <c r="Y444" s="85" t="str">
        <f t="shared" si="108"/>
        <v/>
      </c>
      <c r="AA444" s="86" t="str">
        <f t="shared" ca="1" si="109"/>
        <v/>
      </c>
      <c r="AB444" s="121"/>
      <c r="AC444" s="87" t="str">
        <f t="shared" si="121"/>
        <v/>
      </c>
      <c r="AD444" s="88" t="str">
        <f t="shared" si="116"/>
        <v/>
      </c>
      <c r="AE444" s="89" t="str">
        <f>IF(C444&lt;&gt;"",IF(VLOOKUP(C444,T_UO[#All],3,FALSE)="J",AF444+AG444,VLOOKUP(C444,T_UO[#All],4,FALSE)*G444),"")</f>
        <v/>
      </c>
      <c r="AF444" s="89" t="str">
        <f t="shared" si="110"/>
        <v/>
      </c>
      <c r="AG444" s="6"/>
      <c r="AH444" s="81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  <c r="AY444" s="120"/>
      <c r="AZ444" s="120"/>
      <c r="BA444" s="120"/>
      <c r="BB444" s="120"/>
      <c r="BC444" s="120"/>
      <c r="BD444" s="120"/>
      <c r="BE444" s="120"/>
      <c r="BF444" s="120"/>
      <c r="BG444" s="120"/>
      <c r="BH444" s="120"/>
      <c r="BI444" s="120"/>
      <c r="BJ444" s="120"/>
      <c r="BK444" s="120"/>
      <c r="BL444" s="120"/>
      <c r="BM444" s="120"/>
      <c r="BN444" s="120"/>
      <c r="BO444" s="120"/>
      <c r="BP444" s="120"/>
      <c r="BQ444" s="120"/>
      <c r="BR444" s="120"/>
      <c r="BS444" s="120"/>
      <c r="BT444" s="120"/>
      <c r="BU444" s="120"/>
      <c r="BV444" s="120"/>
      <c r="BW444" s="120"/>
      <c r="BX444" s="120"/>
      <c r="BY444" s="120"/>
      <c r="BZ444" s="120"/>
      <c r="CA444" s="120"/>
      <c r="CB444" s="120"/>
      <c r="CC444" s="120"/>
      <c r="CD444" s="120"/>
      <c r="CE444" s="120"/>
      <c r="CF444" s="120"/>
      <c r="CG444" s="120"/>
      <c r="CH444" s="120"/>
      <c r="CJ444" s="46"/>
      <c r="CK444" s="46"/>
      <c r="CL444" s="46"/>
      <c r="CN444" s="46">
        <f t="shared" ca="1" si="117"/>
        <v>0</v>
      </c>
      <c r="CO444" s="46">
        <f t="shared" si="111"/>
        <v>0</v>
      </c>
      <c r="CP444" s="46"/>
      <c r="CQ444" s="46">
        <f t="shared" si="112"/>
        <v>0</v>
      </c>
      <c r="CR444" s="46"/>
      <c r="CS444" s="46">
        <f>IF(C444&lt;&gt;"",IF(VLOOKUP(C444,T_UO[#All],3,FALSE)="PTS",IF(ISBLANK(G444),1,0),IF(ISBLANK(G444),0,1)),0)</f>
        <v>0</v>
      </c>
      <c r="CT444" s="46">
        <f t="shared" si="118"/>
        <v>0</v>
      </c>
      <c r="CU444" s="46"/>
      <c r="CV444" s="46"/>
      <c r="CW444" s="46"/>
      <c r="CX444" s="46"/>
      <c r="CY444" s="46"/>
      <c r="CZ444" s="46"/>
      <c r="DA444" s="46"/>
      <c r="DB444" s="46">
        <f t="shared" si="119"/>
        <v>0</v>
      </c>
      <c r="DC444" s="46">
        <f t="shared" ca="1" si="113"/>
        <v>0</v>
      </c>
      <c r="DD444" s="46"/>
      <c r="DE444" s="46">
        <f t="shared" si="120"/>
        <v>0</v>
      </c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>
        <f t="array" ref="DS444">IF(MAX(IF($AI444:$CH444&lt;&gt;0,$AI$7:$CH$7))&gt;$S444,1,0)</f>
        <v>0</v>
      </c>
    </row>
    <row r="445" spans="1:123" x14ac:dyDescent="0.25">
      <c r="A445" s="78">
        <v>438</v>
      </c>
      <c r="B445" s="79" t="str">
        <f t="shared" si="114"/>
        <v>K_LE MUT_2023_438</v>
      </c>
      <c r="C445" s="2"/>
      <c r="D445" s="3"/>
      <c r="E445" s="3"/>
      <c r="F445" s="4"/>
      <c r="G445" s="4"/>
      <c r="H445" s="4"/>
      <c r="I445" s="3"/>
      <c r="J445" s="1"/>
      <c r="K445" s="7"/>
      <c r="L445" s="90"/>
      <c r="M445" s="5"/>
      <c r="N445" s="91"/>
      <c r="O445" s="92"/>
      <c r="P445" s="5"/>
      <c r="Q445" s="5"/>
      <c r="R445" s="8"/>
      <c r="S445" s="5"/>
      <c r="T445" s="93"/>
      <c r="U445" s="80"/>
      <c r="V445" s="82"/>
      <c r="W445" s="83"/>
      <c r="X445" s="84" t="str">
        <f t="shared" si="115"/>
        <v xml:space="preserve"> </v>
      </c>
      <c r="Y445" s="85" t="str">
        <f t="shared" si="108"/>
        <v/>
      </c>
      <c r="AA445" s="86" t="str">
        <f t="shared" ca="1" si="109"/>
        <v/>
      </c>
      <c r="AB445" s="121"/>
      <c r="AC445" s="87" t="str">
        <f t="shared" si="121"/>
        <v/>
      </c>
      <c r="AD445" s="88" t="str">
        <f t="shared" si="116"/>
        <v/>
      </c>
      <c r="AE445" s="89" t="str">
        <f>IF(C445&lt;&gt;"",IF(VLOOKUP(C445,T_UO[#All],3,FALSE)="J",AF445+AG445,VLOOKUP(C445,T_UO[#All],4,FALSE)*G445),"")</f>
        <v/>
      </c>
      <c r="AF445" s="89" t="str">
        <f t="shared" si="110"/>
        <v/>
      </c>
      <c r="AG445" s="6"/>
      <c r="AH445" s="81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  <c r="AY445" s="120"/>
      <c r="AZ445" s="120"/>
      <c r="BA445" s="120"/>
      <c r="BB445" s="120"/>
      <c r="BC445" s="120"/>
      <c r="BD445" s="120"/>
      <c r="BE445" s="120"/>
      <c r="BF445" s="120"/>
      <c r="BG445" s="120"/>
      <c r="BH445" s="120"/>
      <c r="BI445" s="120"/>
      <c r="BJ445" s="120"/>
      <c r="BK445" s="120"/>
      <c r="BL445" s="120"/>
      <c r="BM445" s="120"/>
      <c r="BN445" s="120"/>
      <c r="BO445" s="120"/>
      <c r="BP445" s="120"/>
      <c r="BQ445" s="120"/>
      <c r="BR445" s="120"/>
      <c r="BS445" s="120"/>
      <c r="BT445" s="120"/>
      <c r="BU445" s="120"/>
      <c r="BV445" s="120"/>
      <c r="BW445" s="120"/>
      <c r="BX445" s="120"/>
      <c r="BY445" s="120"/>
      <c r="BZ445" s="120"/>
      <c r="CA445" s="120"/>
      <c r="CB445" s="120"/>
      <c r="CC445" s="120"/>
      <c r="CD445" s="120"/>
      <c r="CE445" s="120"/>
      <c r="CF445" s="120"/>
      <c r="CG445" s="120"/>
      <c r="CH445" s="120"/>
      <c r="CJ445" s="46"/>
      <c r="CK445" s="46"/>
      <c r="CL445" s="46"/>
      <c r="CN445" s="46">
        <f t="shared" ca="1" si="117"/>
        <v>0</v>
      </c>
      <c r="CO445" s="46">
        <f t="shared" si="111"/>
        <v>0</v>
      </c>
      <c r="CP445" s="46"/>
      <c r="CQ445" s="46">
        <f t="shared" si="112"/>
        <v>0</v>
      </c>
      <c r="CR445" s="46"/>
      <c r="CS445" s="46">
        <f>IF(C445&lt;&gt;"",IF(VLOOKUP(C445,T_UO[#All],3,FALSE)="PTS",IF(ISBLANK(G445),1,0),IF(ISBLANK(G445),0,1)),0)</f>
        <v>0</v>
      </c>
      <c r="CT445" s="46">
        <f t="shared" si="118"/>
        <v>0</v>
      </c>
      <c r="CU445" s="46"/>
      <c r="CV445" s="46"/>
      <c r="CW445" s="46"/>
      <c r="CX445" s="46"/>
      <c r="CY445" s="46"/>
      <c r="CZ445" s="46"/>
      <c r="DA445" s="46"/>
      <c r="DB445" s="46">
        <f t="shared" si="119"/>
        <v>0</v>
      </c>
      <c r="DC445" s="46">
        <f t="shared" ca="1" si="113"/>
        <v>0</v>
      </c>
      <c r="DD445" s="46"/>
      <c r="DE445" s="46">
        <f t="shared" si="120"/>
        <v>0</v>
      </c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>
        <f t="array" ref="DS445">IF(MAX(IF($AI445:$CH445&lt;&gt;0,$AI$7:$CH$7))&gt;$S445,1,0)</f>
        <v>0</v>
      </c>
    </row>
    <row r="446" spans="1:123" x14ac:dyDescent="0.25">
      <c r="A446" s="78">
        <v>439</v>
      </c>
      <c r="B446" s="79" t="str">
        <f t="shared" si="114"/>
        <v>K_LE MUT_2023_439</v>
      </c>
      <c r="C446" s="2"/>
      <c r="D446" s="3"/>
      <c r="E446" s="3"/>
      <c r="F446" s="4"/>
      <c r="G446" s="4"/>
      <c r="H446" s="4"/>
      <c r="I446" s="3"/>
      <c r="J446" s="1"/>
      <c r="K446" s="7"/>
      <c r="L446" s="90"/>
      <c r="M446" s="5"/>
      <c r="N446" s="91"/>
      <c r="O446" s="92"/>
      <c r="P446" s="5"/>
      <c r="Q446" s="5"/>
      <c r="R446" s="8"/>
      <c r="S446" s="5"/>
      <c r="T446" s="93"/>
      <c r="U446" s="80"/>
      <c r="V446" s="82"/>
      <c r="W446" s="83"/>
      <c r="X446" s="84" t="str">
        <f t="shared" si="115"/>
        <v xml:space="preserve"> </v>
      </c>
      <c r="Y446" s="85" t="str">
        <f t="shared" si="108"/>
        <v/>
      </c>
      <c r="AA446" s="86" t="str">
        <f t="shared" ca="1" si="109"/>
        <v/>
      </c>
      <c r="AB446" s="121"/>
      <c r="AC446" s="87" t="str">
        <f t="shared" si="121"/>
        <v/>
      </c>
      <c r="AD446" s="88" t="str">
        <f t="shared" si="116"/>
        <v/>
      </c>
      <c r="AE446" s="89" t="str">
        <f>IF(C446&lt;&gt;"",IF(VLOOKUP(C446,T_UO[#All],3,FALSE)="J",AF446+AG446,VLOOKUP(C446,T_UO[#All],4,FALSE)*G446),"")</f>
        <v/>
      </c>
      <c r="AF446" s="89" t="str">
        <f t="shared" si="110"/>
        <v/>
      </c>
      <c r="AG446" s="6"/>
      <c r="AH446" s="81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  <c r="AY446" s="120"/>
      <c r="AZ446" s="120"/>
      <c r="BA446" s="120"/>
      <c r="BB446" s="120"/>
      <c r="BC446" s="120"/>
      <c r="BD446" s="120"/>
      <c r="BE446" s="120"/>
      <c r="BF446" s="120"/>
      <c r="BG446" s="120"/>
      <c r="BH446" s="120"/>
      <c r="BI446" s="120"/>
      <c r="BJ446" s="120"/>
      <c r="BK446" s="120"/>
      <c r="BL446" s="120"/>
      <c r="BM446" s="120"/>
      <c r="BN446" s="120"/>
      <c r="BO446" s="120"/>
      <c r="BP446" s="120"/>
      <c r="BQ446" s="120"/>
      <c r="BR446" s="120"/>
      <c r="BS446" s="120"/>
      <c r="BT446" s="120"/>
      <c r="BU446" s="120"/>
      <c r="BV446" s="120"/>
      <c r="BW446" s="120"/>
      <c r="BX446" s="120"/>
      <c r="BY446" s="120"/>
      <c r="BZ446" s="120"/>
      <c r="CA446" s="120"/>
      <c r="CB446" s="120"/>
      <c r="CC446" s="120"/>
      <c r="CD446" s="120"/>
      <c r="CE446" s="120"/>
      <c r="CF446" s="120"/>
      <c r="CG446" s="120"/>
      <c r="CH446" s="120"/>
      <c r="CJ446" s="46"/>
      <c r="CK446" s="46"/>
      <c r="CL446" s="46"/>
      <c r="CN446" s="46">
        <f t="shared" ca="1" si="117"/>
        <v>0</v>
      </c>
      <c r="CO446" s="46">
        <f t="shared" si="111"/>
        <v>0</v>
      </c>
      <c r="CP446" s="46"/>
      <c r="CQ446" s="46">
        <f t="shared" si="112"/>
        <v>0</v>
      </c>
      <c r="CR446" s="46"/>
      <c r="CS446" s="46">
        <f>IF(C446&lt;&gt;"",IF(VLOOKUP(C446,T_UO[#All],3,FALSE)="PTS",IF(ISBLANK(G446),1,0),IF(ISBLANK(G446),0,1)),0)</f>
        <v>0</v>
      </c>
      <c r="CT446" s="46">
        <f t="shared" si="118"/>
        <v>0</v>
      </c>
      <c r="CU446" s="46"/>
      <c r="CV446" s="46"/>
      <c r="CW446" s="46"/>
      <c r="CX446" s="46"/>
      <c r="CY446" s="46"/>
      <c r="CZ446" s="46"/>
      <c r="DA446" s="46"/>
      <c r="DB446" s="46">
        <f t="shared" si="119"/>
        <v>0</v>
      </c>
      <c r="DC446" s="46">
        <f t="shared" ca="1" si="113"/>
        <v>0</v>
      </c>
      <c r="DD446" s="46"/>
      <c r="DE446" s="46">
        <f t="shared" si="120"/>
        <v>0</v>
      </c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>
        <f t="array" ref="DS446">IF(MAX(IF($AI446:$CH446&lt;&gt;0,$AI$7:$CH$7))&gt;$S446,1,0)</f>
        <v>0</v>
      </c>
    </row>
    <row r="447" spans="1:123" x14ac:dyDescent="0.25">
      <c r="A447" s="78">
        <v>440</v>
      </c>
      <c r="B447" s="79" t="str">
        <f t="shared" si="114"/>
        <v>K_LE MUT_2023_440</v>
      </c>
      <c r="C447" s="2"/>
      <c r="D447" s="3"/>
      <c r="E447" s="3"/>
      <c r="F447" s="4"/>
      <c r="G447" s="4"/>
      <c r="H447" s="4"/>
      <c r="I447" s="3"/>
      <c r="J447" s="1"/>
      <c r="K447" s="7"/>
      <c r="L447" s="90"/>
      <c r="M447" s="5"/>
      <c r="N447" s="91"/>
      <c r="O447" s="92"/>
      <c r="P447" s="5"/>
      <c r="Q447" s="5"/>
      <c r="R447" s="8"/>
      <c r="S447" s="5"/>
      <c r="T447" s="93"/>
      <c r="U447" s="80"/>
      <c r="V447" s="82"/>
      <c r="W447" s="83"/>
      <c r="X447" s="84" t="str">
        <f t="shared" si="115"/>
        <v xml:space="preserve"> </v>
      </c>
      <c r="Y447" s="85" t="str">
        <f t="shared" si="108"/>
        <v/>
      </c>
      <c r="AA447" s="86" t="str">
        <f t="shared" ca="1" si="109"/>
        <v/>
      </c>
      <c r="AB447" s="121"/>
      <c r="AC447" s="87" t="str">
        <f t="shared" si="121"/>
        <v/>
      </c>
      <c r="AD447" s="88" t="str">
        <f t="shared" si="116"/>
        <v/>
      </c>
      <c r="AE447" s="89" t="str">
        <f>IF(C447&lt;&gt;"",IF(VLOOKUP(C447,T_UO[#All],3,FALSE)="J",AF447+AG447,VLOOKUP(C447,T_UO[#All],4,FALSE)*G447),"")</f>
        <v/>
      </c>
      <c r="AF447" s="89" t="str">
        <f t="shared" si="110"/>
        <v/>
      </c>
      <c r="AG447" s="6"/>
      <c r="AH447" s="81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  <c r="AY447" s="120"/>
      <c r="AZ447" s="120"/>
      <c r="BA447" s="120"/>
      <c r="BB447" s="120"/>
      <c r="BC447" s="120"/>
      <c r="BD447" s="120"/>
      <c r="BE447" s="120"/>
      <c r="BF447" s="120"/>
      <c r="BG447" s="120"/>
      <c r="BH447" s="120"/>
      <c r="BI447" s="120"/>
      <c r="BJ447" s="120"/>
      <c r="BK447" s="120"/>
      <c r="BL447" s="120"/>
      <c r="BM447" s="120"/>
      <c r="BN447" s="120"/>
      <c r="BO447" s="120"/>
      <c r="BP447" s="120"/>
      <c r="BQ447" s="120"/>
      <c r="BR447" s="120"/>
      <c r="BS447" s="120"/>
      <c r="BT447" s="120"/>
      <c r="BU447" s="120"/>
      <c r="BV447" s="120"/>
      <c r="BW447" s="120"/>
      <c r="BX447" s="120"/>
      <c r="BY447" s="120"/>
      <c r="BZ447" s="120"/>
      <c r="CA447" s="120"/>
      <c r="CB447" s="120"/>
      <c r="CC447" s="120"/>
      <c r="CD447" s="120"/>
      <c r="CE447" s="120"/>
      <c r="CF447" s="120"/>
      <c r="CG447" s="120"/>
      <c r="CH447" s="120"/>
      <c r="CJ447" s="46"/>
      <c r="CK447" s="46"/>
      <c r="CL447" s="46"/>
      <c r="CN447" s="46">
        <f t="shared" ca="1" si="117"/>
        <v>0</v>
      </c>
      <c r="CO447" s="46">
        <f t="shared" si="111"/>
        <v>0</v>
      </c>
      <c r="CP447" s="46"/>
      <c r="CQ447" s="46">
        <f t="shared" si="112"/>
        <v>0</v>
      </c>
      <c r="CR447" s="46"/>
      <c r="CS447" s="46">
        <f>IF(C447&lt;&gt;"",IF(VLOOKUP(C447,T_UO[#All],3,FALSE)="PTS",IF(ISBLANK(G447),1,0),IF(ISBLANK(G447),0,1)),0)</f>
        <v>0</v>
      </c>
      <c r="CT447" s="46">
        <f t="shared" si="118"/>
        <v>0</v>
      </c>
      <c r="CU447" s="46"/>
      <c r="CV447" s="46"/>
      <c r="CW447" s="46"/>
      <c r="CX447" s="46"/>
      <c r="CY447" s="46"/>
      <c r="CZ447" s="46"/>
      <c r="DA447" s="46"/>
      <c r="DB447" s="46">
        <f t="shared" si="119"/>
        <v>0</v>
      </c>
      <c r="DC447" s="46">
        <f t="shared" ca="1" si="113"/>
        <v>0</v>
      </c>
      <c r="DD447" s="46"/>
      <c r="DE447" s="46">
        <f t="shared" si="120"/>
        <v>0</v>
      </c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>
        <f t="array" ref="DS447">IF(MAX(IF($AI447:$CH447&lt;&gt;0,$AI$7:$CH$7))&gt;$S447,1,0)</f>
        <v>0</v>
      </c>
    </row>
    <row r="448" spans="1:123" x14ac:dyDescent="0.25">
      <c r="A448" s="78">
        <v>441</v>
      </c>
      <c r="B448" s="79" t="str">
        <f t="shared" si="114"/>
        <v>K_LE MUT_2023_441</v>
      </c>
      <c r="C448" s="2"/>
      <c r="D448" s="3"/>
      <c r="E448" s="3"/>
      <c r="F448" s="4"/>
      <c r="G448" s="4"/>
      <c r="H448" s="4"/>
      <c r="I448" s="3"/>
      <c r="J448" s="1"/>
      <c r="K448" s="7"/>
      <c r="L448" s="90"/>
      <c r="M448" s="5"/>
      <c r="N448" s="91"/>
      <c r="O448" s="92"/>
      <c r="P448" s="5"/>
      <c r="Q448" s="5"/>
      <c r="R448" s="8"/>
      <c r="S448" s="5"/>
      <c r="T448" s="93"/>
      <c r="U448" s="80"/>
      <c r="V448" s="82"/>
      <c r="W448" s="83"/>
      <c r="X448" s="84" t="str">
        <f t="shared" si="115"/>
        <v xml:space="preserve"> </v>
      </c>
      <c r="Y448" s="85" t="str">
        <f t="shared" si="108"/>
        <v/>
      </c>
      <c r="AA448" s="86" t="str">
        <f t="shared" ca="1" si="109"/>
        <v/>
      </c>
      <c r="AB448" s="121"/>
      <c r="AC448" s="87" t="str">
        <f t="shared" si="121"/>
        <v/>
      </c>
      <c r="AD448" s="88" t="str">
        <f t="shared" si="116"/>
        <v/>
      </c>
      <c r="AE448" s="89" t="str">
        <f>IF(C448&lt;&gt;"",IF(VLOOKUP(C448,T_UO[#All],3,FALSE)="J",AF448+AG448,VLOOKUP(C448,T_UO[#All],4,FALSE)*G448),"")</f>
        <v/>
      </c>
      <c r="AF448" s="89" t="str">
        <f t="shared" si="110"/>
        <v/>
      </c>
      <c r="AG448" s="6"/>
      <c r="AH448" s="81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  <c r="AY448" s="120"/>
      <c r="AZ448" s="120"/>
      <c r="BA448" s="120"/>
      <c r="BB448" s="120"/>
      <c r="BC448" s="120"/>
      <c r="BD448" s="120"/>
      <c r="BE448" s="120"/>
      <c r="BF448" s="120"/>
      <c r="BG448" s="120"/>
      <c r="BH448" s="120"/>
      <c r="BI448" s="120"/>
      <c r="BJ448" s="120"/>
      <c r="BK448" s="120"/>
      <c r="BL448" s="120"/>
      <c r="BM448" s="120"/>
      <c r="BN448" s="120"/>
      <c r="BO448" s="120"/>
      <c r="BP448" s="120"/>
      <c r="BQ448" s="120"/>
      <c r="BR448" s="120"/>
      <c r="BS448" s="120"/>
      <c r="BT448" s="120"/>
      <c r="BU448" s="120"/>
      <c r="BV448" s="120"/>
      <c r="BW448" s="120"/>
      <c r="BX448" s="120"/>
      <c r="BY448" s="120"/>
      <c r="BZ448" s="120"/>
      <c r="CA448" s="120"/>
      <c r="CB448" s="120"/>
      <c r="CC448" s="120"/>
      <c r="CD448" s="120"/>
      <c r="CE448" s="120"/>
      <c r="CF448" s="120"/>
      <c r="CG448" s="120"/>
      <c r="CH448" s="120"/>
      <c r="CJ448" s="46"/>
      <c r="CK448" s="46"/>
      <c r="CL448" s="46"/>
      <c r="CN448" s="46">
        <f t="shared" ca="1" si="117"/>
        <v>0</v>
      </c>
      <c r="CO448" s="46">
        <f t="shared" si="111"/>
        <v>0</v>
      </c>
      <c r="CP448" s="46"/>
      <c r="CQ448" s="46">
        <f t="shared" si="112"/>
        <v>0</v>
      </c>
      <c r="CR448" s="46"/>
      <c r="CS448" s="46">
        <f>IF(C448&lt;&gt;"",IF(VLOOKUP(C448,T_UO[#All],3,FALSE)="PTS",IF(ISBLANK(G448),1,0),IF(ISBLANK(G448),0,1)),0)</f>
        <v>0</v>
      </c>
      <c r="CT448" s="46">
        <f t="shared" si="118"/>
        <v>0</v>
      </c>
      <c r="CU448" s="46"/>
      <c r="CV448" s="46"/>
      <c r="CW448" s="46"/>
      <c r="CX448" s="46"/>
      <c r="CY448" s="46"/>
      <c r="CZ448" s="46"/>
      <c r="DA448" s="46"/>
      <c r="DB448" s="46">
        <f t="shared" si="119"/>
        <v>0</v>
      </c>
      <c r="DC448" s="46">
        <f t="shared" ca="1" si="113"/>
        <v>0</v>
      </c>
      <c r="DD448" s="46"/>
      <c r="DE448" s="46">
        <f t="shared" si="120"/>
        <v>0</v>
      </c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>
        <f t="array" ref="DS448">IF(MAX(IF($AI448:$CH448&lt;&gt;0,$AI$7:$CH$7))&gt;$S448,1,0)</f>
        <v>0</v>
      </c>
    </row>
    <row r="449" spans="1:123" x14ac:dyDescent="0.25">
      <c r="A449" s="78">
        <v>442</v>
      </c>
      <c r="B449" s="79" t="str">
        <f t="shared" si="114"/>
        <v>K_LE MUT_2023_442</v>
      </c>
      <c r="C449" s="2"/>
      <c r="D449" s="3"/>
      <c r="E449" s="3"/>
      <c r="F449" s="4"/>
      <c r="G449" s="4"/>
      <c r="H449" s="4"/>
      <c r="I449" s="3"/>
      <c r="J449" s="1"/>
      <c r="K449" s="7"/>
      <c r="L449" s="90"/>
      <c r="M449" s="5"/>
      <c r="N449" s="91"/>
      <c r="O449" s="92"/>
      <c r="P449" s="5"/>
      <c r="Q449" s="5"/>
      <c r="R449" s="8"/>
      <c r="S449" s="5"/>
      <c r="T449" s="93"/>
      <c r="U449" s="80"/>
      <c r="V449" s="82"/>
      <c r="W449" s="83"/>
      <c r="X449" s="84" t="str">
        <f t="shared" si="115"/>
        <v xml:space="preserve"> </v>
      </c>
      <c r="Y449" s="85" t="str">
        <f t="shared" si="108"/>
        <v/>
      </c>
      <c r="AA449" s="86" t="str">
        <f t="shared" ca="1" si="109"/>
        <v/>
      </c>
      <c r="AB449" s="121"/>
      <c r="AC449" s="87" t="str">
        <f t="shared" si="121"/>
        <v/>
      </c>
      <c r="AD449" s="88" t="str">
        <f t="shared" si="116"/>
        <v/>
      </c>
      <c r="AE449" s="89" t="str">
        <f>IF(C449&lt;&gt;"",IF(VLOOKUP(C449,T_UO[#All],3,FALSE)="J",AF449+AG449,VLOOKUP(C449,T_UO[#All],4,FALSE)*G449),"")</f>
        <v/>
      </c>
      <c r="AF449" s="89" t="str">
        <f t="shared" si="110"/>
        <v/>
      </c>
      <c r="AG449" s="6"/>
      <c r="AH449" s="81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  <c r="AY449" s="120"/>
      <c r="AZ449" s="120"/>
      <c r="BA449" s="120"/>
      <c r="BB449" s="120"/>
      <c r="BC449" s="120"/>
      <c r="BD449" s="120"/>
      <c r="BE449" s="120"/>
      <c r="BF449" s="120"/>
      <c r="BG449" s="120"/>
      <c r="BH449" s="120"/>
      <c r="BI449" s="120"/>
      <c r="BJ449" s="120"/>
      <c r="BK449" s="120"/>
      <c r="BL449" s="120"/>
      <c r="BM449" s="120"/>
      <c r="BN449" s="120"/>
      <c r="BO449" s="120"/>
      <c r="BP449" s="120"/>
      <c r="BQ449" s="120"/>
      <c r="BR449" s="120"/>
      <c r="BS449" s="120"/>
      <c r="BT449" s="120"/>
      <c r="BU449" s="120"/>
      <c r="BV449" s="120"/>
      <c r="BW449" s="120"/>
      <c r="BX449" s="120"/>
      <c r="BY449" s="120"/>
      <c r="BZ449" s="120"/>
      <c r="CA449" s="120"/>
      <c r="CB449" s="120"/>
      <c r="CC449" s="120"/>
      <c r="CD449" s="120"/>
      <c r="CE449" s="120"/>
      <c r="CF449" s="120"/>
      <c r="CG449" s="120"/>
      <c r="CH449" s="120"/>
      <c r="CJ449" s="46"/>
      <c r="CK449" s="46"/>
      <c r="CL449" s="46"/>
      <c r="CN449" s="46">
        <f t="shared" ca="1" si="117"/>
        <v>0</v>
      </c>
      <c r="CO449" s="46">
        <f t="shared" si="111"/>
        <v>0</v>
      </c>
      <c r="CP449" s="46"/>
      <c r="CQ449" s="46">
        <f t="shared" si="112"/>
        <v>0</v>
      </c>
      <c r="CR449" s="46"/>
      <c r="CS449" s="46">
        <f>IF(C449&lt;&gt;"",IF(VLOOKUP(C449,T_UO[#All],3,FALSE)="PTS",IF(ISBLANK(G449),1,0),IF(ISBLANK(G449),0,1)),0)</f>
        <v>0</v>
      </c>
      <c r="CT449" s="46">
        <f t="shared" si="118"/>
        <v>0</v>
      </c>
      <c r="CU449" s="46"/>
      <c r="CV449" s="46"/>
      <c r="CW449" s="46"/>
      <c r="CX449" s="46"/>
      <c r="CY449" s="46"/>
      <c r="CZ449" s="46"/>
      <c r="DA449" s="46"/>
      <c r="DB449" s="46">
        <f t="shared" si="119"/>
        <v>0</v>
      </c>
      <c r="DC449" s="46">
        <f t="shared" ca="1" si="113"/>
        <v>0</v>
      </c>
      <c r="DD449" s="46"/>
      <c r="DE449" s="46">
        <f t="shared" si="120"/>
        <v>0</v>
      </c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>
        <f t="array" ref="DS449">IF(MAX(IF($AI449:$CH449&lt;&gt;0,$AI$7:$CH$7))&gt;$S449,1,0)</f>
        <v>0</v>
      </c>
    </row>
    <row r="450" spans="1:123" x14ac:dyDescent="0.25">
      <c r="A450" s="78">
        <v>443</v>
      </c>
      <c r="B450" s="79" t="str">
        <f t="shared" si="114"/>
        <v>K_LE MUT_2023_443</v>
      </c>
      <c r="C450" s="2"/>
      <c r="D450" s="3"/>
      <c r="E450" s="3"/>
      <c r="F450" s="4"/>
      <c r="G450" s="4"/>
      <c r="H450" s="4"/>
      <c r="I450" s="3"/>
      <c r="J450" s="1"/>
      <c r="K450" s="7"/>
      <c r="L450" s="90"/>
      <c r="M450" s="5"/>
      <c r="N450" s="91"/>
      <c r="O450" s="92"/>
      <c r="P450" s="5"/>
      <c r="Q450" s="5"/>
      <c r="R450" s="8"/>
      <c r="S450" s="5"/>
      <c r="T450" s="93"/>
      <c r="U450" s="80"/>
      <c r="V450" s="82"/>
      <c r="W450" s="83"/>
      <c r="X450" s="84" t="str">
        <f t="shared" si="115"/>
        <v xml:space="preserve"> </v>
      </c>
      <c r="Y450" s="85" t="str">
        <f t="shared" si="108"/>
        <v/>
      </c>
      <c r="AA450" s="86" t="str">
        <f t="shared" ca="1" si="109"/>
        <v/>
      </c>
      <c r="AB450" s="121"/>
      <c r="AC450" s="87" t="str">
        <f t="shared" si="121"/>
        <v/>
      </c>
      <c r="AD450" s="88" t="str">
        <f t="shared" si="116"/>
        <v/>
      </c>
      <c r="AE450" s="89" t="str">
        <f>IF(C450&lt;&gt;"",IF(VLOOKUP(C450,T_UO[#All],3,FALSE)="J",AF450+AG450,VLOOKUP(C450,T_UO[#All],4,FALSE)*G450),"")</f>
        <v/>
      </c>
      <c r="AF450" s="89" t="str">
        <f t="shared" si="110"/>
        <v/>
      </c>
      <c r="AG450" s="6"/>
      <c r="AH450" s="81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  <c r="AY450" s="120"/>
      <c r="AZ450" s="120"/>
      <c r="BA450" s="120"/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0"/>
      <c r="CD450" s="120"/>
      <c r="CE450" s="120"/>
      <c r="CF450" s="120"/>
      <c r="CG450" s="120"/>
      <c r="CH450" s="120"/>
      <c r="CJ450" s="46"/>
      <c r="CK450" s="46"/>
      <c r="CL450" s="46"/>
      <c r="CN450" s="46">
        <f t="shared" ca="1" si="117"/>
        <v>0</v>
      </c>
      <c r="CO450" s="46">
        <f t="shared" si="111"/>
        <v>0</v>
      </c>
      <c r="CP450" s="46"/>
      <c r="CQ450" s="46">
        <f t="shared" si="112"/>
        <v>0</v>
      </c>
      <c r="CR450" s="46"/>
      <c r="CS450" s="46">
        <f>IF(C450&lt;&gt;"",IF(VLOOKUP(C450,T_UO[#All],3,FALSE)="PTS",IF(ISBLANK(G450),1,0),IF(ISBLANK(G450),0,1)),0)</f>
        <v>0</v>
      </c>
      <c r="CT450" s="46">
        <f t="shared" si="118"/>
        <v>0</v>
      </c>
      <c r="CU450" s="46"/>
      <c r="CV450" s="46"/>
      <c r="CW450" s="46"/>
      <c r="CX450" s="46"/>
      <c r="CY450" s="46"/>
      <c r="CZ450" s="46"/>
      <c r="DA450" s="46"/>
      <c r="DB450" s="46">
        <f t="shared" si="119"/>
        <v>0</v>
      </c>
      <c r="DC450" s="46">
        <f t="shared" ca="1" si="113"/>
        <v>0</v>
      </c>
      <c r="DD450" s="46"/>
      <c r="DE450" s="46">
        <f t="shared" si="120"/>
        <v>0</v>
      </c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>
        <f t="array" ref="DS450">IF(MAX(IF($AI450:$CH450&lt;&gt;0,$AI$7:$CH$7))&gt;$S450,1,0)</f>
        <v>0</v>
      </c>
    </row>
    <row r="451" spans="1:123" x14ac:dyDescent="0.25">
      <c r="A451" s="78">
        <v>444</v>
      </c>
      <c r="B451" s="79" t="str">
        <f t="shared" si="114"/>
        <v>K_LE MUT_2023_444</v>
      </c>
      <c r="C451" s="2"/>
      <c r="D451" s="3"/>
      <c r="E451" s="3"/>
      <c r="F451" s="4"/>
      <c r="G451" s="4"/>
      <c r="H451" s="4"/>
      <c r="I451" s="3"/>
      <c r="J451" s="1"/>
      <c r="K451" s="7"/>
      <c r="L451" s="90"/>
      <c r="M451" s="5"/>
      <c r="N451" s="91"/>
      <c r="O451" s="92"/>
      <c r="P451" s="5"/>
      <c r="Q451" s="5"/>
      <c r="R451" s="8"/>
      <c r="S451" s="5"/>
      <c r="T451" s="93"/>
      <c r="U451" s="80"/>
      <c r="V451" s="82"/>
      <c r="W451" s="83"/>
      <c r="X451" s="84" t="str">
        <f t="shared" si="115"/>
        <v xml:space="preserve"> </v>
      </c>
      <c r="Y451" s="85" t="str">
        <f t="shared" si="108"/>
        <v/>
      </c>
      <c r="AA451" s="86" t="str">
        <f t="shared" ca="1" si="109"/>
        <v/>
      </c>
      <c r="AB451" s="121"/>
      <c r="AC451" s="87" t="str">
        <f t="shared" si="121"/>
        <v/>
      </c>
      <c r="AD451" s="88" t="str">
        <f t="shared" si="116"/>
        <v/>
      </c>
      <c r="AE451" s="89" t="str">
        <f>IF(C451&lt;&gt;"",IF(VLOOKUP(C451,T_UO[#All],3,FALSE)="J",AF451+AG451,VLOOKUP(C451,T_UO[#All],4,FALSE)*G451),"")</f>
        <v/>
      </c>
      <c r="AF451" s="89" t="str">
        <f t="shared" si="110"/>
        <v/>
      </c>
      <c r="AG451" s="6"/>
      <c r="AH451" s="81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  <c r="AY451" s="120"/>
      <c r="AZ451" s="120"/>
      <c r="BA451" s="120"/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  <c r="BU451" s="120"/>
      <c r="BV451" s="120"/>
      <c r="BW451" s="120"/>
      <c r="BX451" s="120"/>
      <c r="BY451" s="120"/>
      <c r="BZ451" s="120"/>
      <c r="CA451" s="120"/>
      <c r="CB451" s="120"/>
      <c r="CC451" s="120"/>
      <c r="CD451" s="120"/>
      <c r="CE451" s="120"/>
      <c r="CF451" s="120"/>
      <c r="CG451" s="120"/>
      <c r="CH451" s="120"/>
      <c r="CJ451" s="46"/>
      <c r="CK451" s="46"/>
      <c r="CL451" s="46"/>
      <c r="CN451" s="46">
        <f t="shared" ca="1" si="117"/>
        <v>0</v>
      </c>
      <c r="CO451" s="46">
        <f t="shared" si="111"/>
        <v>0</v>
      </c>
      <c r="CP451" s="46"/>
      <c r="CQ451" s="46">
        <f t="shared" si="112"/>
        <v>0</v>
      </c>
      <c r="CR451" s="46"/>
      <c r="CS451" s="46">
        <f>IF(C451&lt;&gt;"",IF(VLOOKUP(C451,T_UO[#All],3,FALSE)="PTS",IF(ISBLANK(G451),1,0),IF(ISBLANK(G451),0,1)),0)</f>
        <v>0</v>
      </c>
      <c r="CT451" s="46">
        <f t="shared" si="118"/>
        <v>0</v>
      </c>
      <c r="CU451" s="46"/>
      <c r="CV451" s="46"/>
      <c r="CW451" s="46"/>
      <c r="CX451" s="46"/>
      <c r="CY451" s="46"/>
      <c r="CZ451" s="46"/>
      <c r="DA451" s="46"/>
      <c r="DB451" s="46">
        <f t="shared" si="119"/>
        <v>0</v>
      </c>
      <c r="DC451" s="46">
        <f t="shared" ca="1" si="113"/>
        <v>0</v>
      </c>
      <c r="DD451" s="46"/>
      <c r="DE451" s="46">
        <f t="shared" si="120"/>
        <v>0</v>
      </c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>
        <f t="array" ref="DS451">IF(MAX(IF($AI451:$CH451&lt;&gt;0,$AI$7:$CH$7))&gt;$S451,1,0)</f>
        <v>0</v>
      </c>
    </row>
    <row r="452" spans="1:123" x14ac:dyDescent="0.25">
      <c r="A452" s="78">
        <v>445</v>
      </c>
      <c r="B452" s="79" t="str">
        <f t="shared" si="114"/>
        <v>K_LE MUT_2023_445</v>
      </c>
      <c r="C452" s="2"/>
      <c r="D452" s="3"/>
      <c r="E452" s="3"/>
      <c r="F452" s="4"/>
      <c r="G452" s="4"/>
      <c r="H452" s="4"/>
      <c r="I452" s="3"/>
      <c r="J452" s="1"/>
      <c r="K452" s="7"/>
      <c r="L452" s="90"/>
      <c r="M452" s="5"/>
      <c r="N452" s="91"/>
      <c r="O452" s="92"/>
      <c r="P452" s="5"/>
      <c r="Q452" s="5"/>
      <c r="R452" s="8"/>
      <c r="S452" s="5"/>
      <c r="T452" s="93"/>
      <c r="U452" s="80"/>
      <c r="V452" s="82"/>
      <c r="W452" s="83"/>
      <c r="X452" s="84" t="str">
        <f t="shared" si="115"/>
        <v xml:space="preserve"> </v>
      </c>
      <c r="Y452" s="85" t="str">
        <f t="shared" si="108"/>
        <v/>
      </c>
      <c r="AA452" s="86" t="str">
        <f t="shared" ca="1" si="109"/>
        <v/>
      </c>
      <c r="AB452" s="121"/>
      <c r="AC452" s="87" t="str">
        <f t="shared" si="121"/>
        <v/>
      </c>
      <c r="AD452" s="88" t="str">
        <f t="shared" si="116"/>
        <v/>
      </c>
      <c r="AE452" s="89" t="str">
        <f>IF(C452&lt;&gt;"",IF(VLOOKUP(C452,T_UO[#All],3,FALSE)="J",AF452+AG452,VLOOKUP(C452,T_UO[#All],4,FALSE)*G452),"")</f>
        <v/>
      </c>
      <c r="AF452" s="89" t="str">
        <f t="shared" si="110"/>
        <v/>
      </c>
      <c r="AG452" s="6"/>
      <c r="AH452" s="81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  <c r="AY452" s="120"/>
      <c r="AZ452" s="120"/>
      <c r="BA452" s="120"/>
      <c r="BB452" s="120"/>
      <c r="BC452" s="120"/>
      <c r="BD452" s="120"/>
      <c r="BE452" s="120"/>
      <c r="BF452" s="120"/>
      <c r="BG452" s="120"/>
      <c r="BH452" s="120"/>
      <c r="BI452" s="120"/>
      <c r="BJ452" s="120"/>
      <c r="BK452" s="120"/>
      <c r="BL452" s="120"/>
      <c r="BM452" s="120"/>
      <c r="BN452" s="120"/>
      <c r="BO452" s="120"/>
      <c r="BP452" s="120"/>
      <c r="BQ452" s="120"/>
      <c r="BR452" s="120"/>
      <c r="BS452" s="120"/>
      <c r="BT452" s="120"/>
      <c r="BU452" s="120"/>
      <c r="BV452" s="120"/>
      <c r="BW452" s="120"/>
      <c r="BX452" s="120"/>
      <c r="BY452" s="120"/>
      <c r="BZ452" s="120"/>
      <c r="CA452" s="120"/>
      <c r="CB452" s="120"/>
      <c r="CC452" s="120"/>
      <c r="CD452" s="120"/>
      <c r="CE452" s="120"/>
      <c r="CF452" s="120"/>
      <c r="CG452" s="120"/>
      <c r="CH452" s="120"/>
      <c r="CJ452" s="46"/>
      <c r="CK452" s="46"/>
      <c r="CL452" s="46"/>
      <c r="CN452" s="46">
        <f t="shared" ca="1" si="117"/>
        <v>0</v>
      </c>
      <c r="CO452" s="46">
        <f t="shared" si="111"/>
        <v>0</v>
      </c>
      <c r="CP452" s="46"/>
      <c r="CQ452" s="46">
        <f t="shared" si="112"/>
        <v>0</v>
      </c>
      <c r="CR452" s="46"/>
      <c r="CS452" s="46">
        <f>IF(C452&lt;&gt;"",IF(VLOOKUP(C452,T_UO[#All],3,FALSE)="PTS",IF(ISBLANK(G452),1,0),IF(ISBLANK(G452),0,1)),0)</f>
        <v>0</v>
      </c>
      <c r="CT452" s="46">
        <f t="shared" si="118"/>
        <v>0</v>
      </c>
      <c r="CU452" s="46"/>
      <c r="CV452" s="46"/>
      <c r="CW452" s="46"/>
      <c r="CX452" s="46"/>
      <c r="CY452" s="46"/>
      <c r="CZ452" s="46"/>
      <c r="DA452" s="46"/>
      <c r="DB452" s="46">
        <f t="shared" si="119"/>
        <v>0</v>
      </c>
      <c r="DC452" s="46">
        <f t="shared" ca="1" si="113"/>
        <v>0</v>
      </c>
      <c r="DD452" s="46"/>
      <c r="DE452" s="46">
        <f t="shared" si="120"/>
        <v>0</v>
      </c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>
        <f t="array" ref="DS452">IF(MAX(IF($AI452:$CH452&lt;&gt;0,$AI$7:$CH$7))&gt;$S452,1,0)</f>
        <v>0</v>
      </c>
    </row>
    <row r="453" spans="1:123" x14ac:dyDescent="0.25">
      <c r="A453" s="78">
        <v>446</v>
      </c>
      <c r="B453" s="79" t="str">
        <f t="shared" si="114"/>
        <v>K_LE MUT_2023_446</v>
      </c>
      <c r="C453" s="2"/>
      <c r="D453" s="3"/>
      <c r="E453" s="3"/>
      <c r="F453" s="4"/>
      <c r="G453" s="4"/>
      <c r="H453" s="4"/>
      <c r="I453" s="3"/>
      <c r="J453" s="1"/>
      <c r="K453" s="7"/>
      <c r="L453" s="90"/>
      <c r="M453" s="5"/>
      <c r="N453" s="91"/>
      <c r="O453" s="92"/>
      <c r="P453" s="5"/>
      <c r="Q453" s="5"/>
      <c r="R453" s="8"/>
      <c r="S453" s="5"/>
      <c r="T453" s="93"/>
      <c r="U453" s="80"/>
      <c r="V453" s="82"/>
      <c r="W453" s="83"/>
      <c r="X453" s="84" t="str">
        <f t="shared" si="115"/>
        <v xml:space="preserve"> </v>
      </c>
      <c r="Y453" s="85" t="str">
        <f t="shared" si="108"/>
        <v/>
      </c>
      <c r="AA453" s="86" t="str">
        <f t="shared" ca="1" si="109"/>
        <v/>
      </c>
      <c r="AB453" s="121"/>
      <c r="AC453" s="87" t="str">
        <f t="shared" si="121"/>
        <v/>
      </c>
      <c r="AD453" s="88" t="str">
        <f t="shared" si="116"/>
        <v/>
      </c>
      <c r="AE453" s="89" t="str">
        <f>IF(C453&lt;&gt;"",IF(VLOOKUP(C453,T_UO[#All],3,FALSE)="J",AF453+AG453,VLOOKUP(C453,T_UO[#All],4,FALSE)*G453),"")</f>
        <v/>
      </c>
      <c r="AF453" s="89" t="str">
        <f t="shared" si="110"/>
        <v/>
      </c>
      <c r="AG453" s="6"/>
      <c r="AH453" s="81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  <c r="AY453" s="120"/>
      <c r="AZ453" s="120"/>
      <c r="BA453" s="120"/>
      <c r="BB453" s="120"/>
      <c r="BC453" s="120"/>
      <c r="BD453" s="120"/>
      <c r="BE453" s="120"/>
      <c r="BF453" s="120"/>
      <c r="BG453" s="120"/>
      <c r="BH453" s="120"/>
      <c r="BI453" s="120"/>
      <c r="BJ453" s="120"/>
      <c r="BK453" s="120"/>
      <c r="BL453" s="120"/>
      <c r="BM453" s="120"/>
      <c r="BN453" s="120"/>
      <c r="BO453" s="120"/>
      <c r="BP453" s="120"/>
      <c r="BQ453" s="120"/>
      <c r="BR453" s="120"/>
      <c r="BS453" s="120"/>
      <c r="BT453" s="120"/>
      <c r="BU453" s="120"/>
      <c r="BV453" s="120"/>
      <c r="BW453" s="120"/>
      <c r="BX453" s="120"/>
      <c r="BY453" s="120"/>
      <c r="BZ453" s="120"/>
      <c r="CA453" s="120"/>
      <c r="CB453" s="120"/>
      <c r="CC453" s="120"/>
      <c r="CD453" s="120"/>
      <c r="CE453" s="120"/>
      <c r="CF453" s="120"/>
      <c r="CG453" s="120"/>
      <c r="CH453" s="120"/>
      <c r="CJ453" s="46"/>
      <c r="CK453" s="46"/>
      <c r="CL453" s="46"/>
      <c r="CN453" s="46">
        <f t="shared" ca="1" si="117"/>
        <v>0</v>
      </c>
      <c r="CO453" s="46">
        <f t="shared" si="111"/>
        <v>0</v>
      </c>
      <c r="CP453" s="46"/>
      <c r="CQ453" s="46">
        <f t="shared" si="112"/>
        <v>0</v>
      </c>
      <c r="CR453" s="46"/>
      <c r="CS453" s="46">
        <f>IF(C453&lt;&gt;"",IF(VLOOKUP(C453,T_UO[#All],3,FALSE)="PTS",IF(ISBLANK(G453),1,0),IF(ISBLANK(G453),0,1)),0)</f>
        <v>0</v>
      </c>
      <c r="CT453" s="46">
        <f t="shared" si="118"/>
        <v>0</v>
      </c>
      <c r="CU453" s="46"/>
      <c r="CV453" s="46"/>
      <c r="CW453" s="46"/>
      <c r="CX453" s="46"/>
      <c r="CY453" s="46"/>
      <c r="CZ453" s="46"/>
      <c r="DA453" s="46"/>
      <c r="DB453" s="46">
        <f t="shared" si="119"/>
        <v>0</v>
      </c>
      <c r="DC453" s="46">
        <f t="shared" ca="1" si="113"/>
        <v>0</v>
      </c>
      <c r="DD453" s="46"/>
      <c r="DE453" s="46">
        <f t="shared" si="120"/>
        <v>0</v>
      </c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>
        <f t="array" ref="DS453">IF(MAX(IF($AI453:$CH453&lt;&gt;0,$AI$7:$CH$7))&gt;$S453,1,0)</f>
        <v>0</v>
      </c>
    </row>
    <row r="454" spans="1:123" x14ac:dyDescent="0.25">
      <c r="A454" s="78">
        <v>447</v>
      </c>
      <c r="B454" s="79" t="str">
        <f t="shared" si="114"/>
        <v>K_LE MUT_2023_447</v>
      </c>
      <c r="C454" s="2"/>
      <c r="D454" s="3"/>
      <c r="E454" s="3"/>
      <c r="F454" s="4"/>
      <c r="G454" s="4"/>
      <c r="H454" s="4"/>
      <c r="I454" s="3"/>
      <c r="J454" s="1"/>
      <c r="K454" s="7"/>
      <c r="L454" s="90"/>
      <c r="M454" s="5"/>
      <c r="N454" s="91"/>
      <c r="O454" s="92"/>
      <c r="P454" s="5"/>
      <c r="Q454" s="5"/>
      <c r="R454" s="8"/>
      <c r="S454" s="5"/>
      <c r="T454" s="93"/>
      <c r="U454" s="80"/>
      <c r="V454" s="82"/>
      <c r="W454" s="83"/>
      <c r="X454" s="84" t="str">
        <f t="shared" si="115"/>
        <v xml:space="preserve"> </v>
      </c>
      <c r="Y454" s="85" t="str">
        <f t="shared" si="108"/>
        <v/>
      </c>
      <c r="AA454" s="86" t="str">
        <f t="shared" ca="1" si="109"/>
        <v/>
      </c>
      <c r="AB454" s="121"/>
      <c r="AC454" s="87" t="str">
        <f t="shared" si="121"/>
        <v/>
      </c>
      <c r="AD454" s="88" t="str">
        <f t="shared" si="116"/>
        <v/>
      </c>
      <c r="AE454" s="89" t="str">
        <f>IF(C454&lt;&gt;"",IF(VLOOKUP(C454,T_UO[#All],3,FALSE)="J",AF454+AG454,VLOOKUP(C454,T_UO[#All],4,FALSE)*G454),"")</f>
        <v/>
      </c>
      <c r="AF454" s="89" t="str">
        <f t="shared" si="110"/>
        <v/>
      </c>
      <c r="AG454" s="6"/>
      <c r="AH454" s="81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  <c r="AY454" s="120"/>
      <c r="AZ454" s="120"/>
      <c r="BA454" s="120"/>
      <c r="BB454" s="120"/>
      <c r="BC454" s="120"/>
      <c r="BD454" s="120"/>
      <c r="BE454" s="120"/>
      <c r="BF454" s="120"/>
      <c r="BG454" s="120"/>
      <c r="BH454" s="120"/>
      <c r="BI454" s="120"/>
      <c r="BJ454" s="120"/>
      <c r="BK454" s="120"/>
      <c r="BL454" s="120"/>
      <c r="BM454" s="120"/>
      <c r="BN454" s="120"/>
      <c r="BO454" s="120"/>
      <c r="BP454" s="120"/>
      <c r="BQ454" s="120"/>
      <c r="BR454" s="120"/>
      <c r="BS454" s="120"/>
      <c r="BT454" s="120"/>
      <c r="BU454" s="120"/>
      <c r="BV454" s="120"/>
      <c r="BW454" s="120"/>
      <c r="BX454" s="120"/>
      <c r="BY454" s="120"/>
      <c r="BZ454" s="120"/>
      <c r="CA454" s="120"/>
      <c r="CB454" s="120"/>
      <c r="CC454" s="120"/>
      <c r="CD454" s="120"/>
      <c r="CE454" s="120"/>
      <c r="CF454" s="120"/>
      <c r="CG454" s="120"/>
      <c r="CH454" s="120"/>
      <c r="CJ454" s="46"/>
      <c r="CK454" s="46"/>
      <c r="CL454" s="46"/>
      <c r="CN454" s="46">
        <f t="shared" ca="1" si="117"/>
        <v>0</v>
      </c>
      <c r="CO454" s="46">
        <f t="shared" si="111"/>
        <v>0</v>
      </c>
      <c r="CP454" s="46"/>
      <c r="CQ454" s="46">
        <f t="shared" si="112"/>
        <v>0</v>
      </c>
      <c r="CR454" s="46"/>
      <c r="CS454" s="46">
        <f>IF(C454&lt;&gt;"",IF(VLOOKUP(C454,T_UO[#All],3,FALSE)="PTS",IF(ISBLANK(G454),1,0),IF(ISBLANK(G454),0,1)),0)</f>
        <v>0</v>
      </c>
      <c r="CT454" s="46">
        <f t="shared" si="118"/>
        <v>0</v>
      </c>
      <c r="CU454" s="46"/>
      <c r="CV454" s="46"/>
      <c r="CW454" s="46"/>
      <c r="CX454" s="46"/>
      <c r="CY454" s="46"/>
      <c r="CZ454" s="46"/>
      <c r="DA454" s="46"/>
      <c r="DB454" s="46">
        <f t="shared" si="119"/>
        <v>0</v>
      </c>
      <c r="DC454" s="46">
        <f t="shared" ca="1" si="113"/>
        <v>0</v>
      </c>
      <c r="DD454" s="46"/>
      <c r="DE454" s="46">
        <f t="shared" si="120"/>
        <v>0</v>
      </c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>
        <f t="array" ref="DS454">IF(MAX(IF($AI454:$CH454&lt;&gt;0,$AI$7:$CH$7))&gt;$S454,1,0)</f>
        <v>0</v>
      </c>
    </row>
    <row r="455" spans="1:123" x14ac:dyDescent="0.25">
      <c r="A455" s="78">
        <v>448</v>
      </c>
      <c r="B455" s="79" t="str">
        <f t="shared" si="114"/>
        <v>K_LE MUT_2023_448</v>
      </c>
      <c r="C455" s="2"/>
      <c r="D455" s="3"/>
      <c r="E455" s="3"/>
      <c r="F455" s="4"/>
      <c r="G455" s="4"/>
      <c r="H455" s="4"/>
      <c r="I455" s="3"/>
      <c r="J455" s="1"/>
      <c r="K455" s="7"/>
      <c r="L455" s="90"/>
      <c r="M455" s="5"/>
      <c r="N455" s="91"/>
      <c r="O455" s="92"/>
      <c r="P455" s="5"/>
      <c r="Q455" s="5"/>
      <c r="R455" s="8"/>
      <c r="S455" s="5"/>
      <c r="T455" s="93"/>
      <c r="U455" s="80"/>
      <c r="V455" s="82"/>
      <c r="W455" s="83"/>
      <c r="X455" s="84" t="str">
        <f t="shared" si="115"/>
        <v xml:space="preserve"> </v>
      </c>
      <c r="Y455" s="85" t="str">
        <f t="shared" si="108"/>
        <v/>
      </c>
      <c r="AA455" s="86" t="str">
        <f t="shared" ca="1" si="109"/>
        <v/>
      </c>
      <c r="AB455" s="121"/>
      <c r="AC455" s="87" t="str">
        <f t="shared" si="121"/>
        <v/>
      </c>
      <c r="AD455" s="88" t="str">
        <f t="shared" si="116"/>
        <v/>
      </c>
      <c r="AE455" s="89" t="str">
        <f>IF(C455&lt;&gt;"",IF(VLOOKUP(C455,T_UO[#All],3,FALSE)="J",AF455+AG455,VLOOKUP(C455,T_UO[#All],4,FALSE)*G455),"")</f>
        <v/>
      </c>
      <c r="AF455" s="89" t="str">
        <f t="shared" si="110"/>
        <v/>
      </c>
      <c r="AG455" s="6"/>
      <c r="AH455" s="81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  <c r="AY455" s="120"/>
      <c r="AZ455" s="120"/>
      <c r="BA455" s="120"/>
      <c r="BB455" s="120"/>
      <c r="BC455" s="120"/>
      <c r="BD455" s="120"/>
      <c r="BE455" s="120"/>
      <c r="BF455" s="120"/>
      <c r="BG455" s="120"/>
      <c r="BH455" s="120"/>
      <c r="BI455" s="120"/>
      <c r="BJ455" s="120"/>
      <c r="BK455" s="120"/>
      <c r="BL455" s="120"/>
      <c r="BM455" s="120"/>
      <c r="BN455" s="120"/>
      <c r="BO455" s="120"/>
      <c r="BP455" s="120"/>
      <c r="BQ455" s="120"/>
      <c r="BR455" s="120"/>
      <c r="BS455" s="120"/>
      <c r="BT455" s="120"/>
      <c r="BU455" s="120"/>
      <c r="BV455" s="120"/>
      <c r="BW455" s="120"/>
      <c r="BX455" s="120"/>
      <c r="BY455" s="120"/>
      <c r="BZ455" s="120"/>
      <c r="CA455" s="120"/>
      <c r="CB455" s="120"/>
      <c r="CC455" s="120"/>
      <c r="CD455" s="120"/>
      <c r="CE455" s="120"/>
      <c r="CF455" s="120"/>
      <c r="CG455" s="120"/>
      <c r="CH455" s="120"/>
      <c r="CJ455" s="46"/>
      <c r="CK455" s="46"/>
      <c r="CL455" s="46"/>
      <c r="CN455" s="46">
        <f t="shared" ca="1" si="117"/>
        <v>0</v>
      </c>
      <c r="CO455" s="46">
        <f t="shared" si="111"/>
        <v>0</v>
      </c>
      <c r="CP455" s="46"/>
      <c r="CQ455" s="46">
        <f t="shared" si="112"/>
        <v>0</v>
      </c>
      <c r="CR455" s="46"/>
      <c r="CS455" s="46">
        <f>IF(C455&lt;&gt;"",IF(VLOOKUP(C455,T_UO[#All],3,FALSE)="PTS",IF(ISBLANK(G455),1,0),IF(ISBLANK(G455),0,1)),0)</f>
        <v>0</v>
      </c>
      <c r="CT455" s="46">
        <f t="shared" si="118"/>
        <v>0</v>
      </c>
      <c r="CU455" s="46"/>
      <c r="CV455" s="46"/>
      <c r="CW455" s="46"/>
      <c r="CX455" s="46"/>
      <c r="CY455" s="46"/>
      <c r="CZ455" s="46"/>
      <c r="DA455" s="46"/>
      <c r="DB455" s="46">
        <f t="shared" si="119"/>
        <v>0</v>
      </c>
      <c r="DC455" s="46">
        <f t="shared" ca="1" si="113"/>
        <v>0</v>
      </c>
      <c r="DD455" s="46"/>
      <c r="DE455" s="46">
        <f t="shared" si="120"/>
        <v>0</v>
      </c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>
        <f t="array" ref="DS455">IF(MAX(IF($AI455:$CH455&lt;&gt;0,$AI$7:$CH$7))&gt;$S455,1,0)</f>
        <v>0</v>
      </c>
    </row>
    <row r="456" spans="1:123" x14ac:dyDescent="0.25">
      <c r="A456" s="78">
        <v>449</v>
      </c>
      <c r="B456" s="79" t="str">
        <f t="shared" si="114"/>
        <v>K_LE MUT_2023_449</v>
      </c>
      <c r="C456" s="2"/>
      <c r="D456" s="3"/>
      <c r="E456" s="3"/>
      <c r="F456" s="4"/>
      <c r="G456" s="4"/>
      <c r="H456" s="4"/>
      <c r="I456" s="3"/>
      <c r="J456" s="1"/>
      <c r="K456" s="7"/>
      <c r="L456" s="90"/>
      <c r="M456" s="5"/>
      <c r="N456" s="91"/>
      <c r="O456" s="92"/>
      <c r="P456" s="5"/>
      <c r="Q456" s="5"/>
      <c r="R456" s="8"/>
      <c r="S456" s="5"/>
      <c r="T456" s="93"/>
      <c r="U456" s="80"/>
      <c r="V456" s="82"/>
      <c r="W456" s="83"/>
      <c r="X456" s="84" t="str">
        <f t="shared" si="115"/>
        <v xml:space="preserve"> </v>
      </c>
      <c r="Y456" s="85" t="str">
        <f t="shared" si="108"/>
        <v/>
      </c>
      <c r="AA456" s="86" t="str">
        <f t="shared" ca="1" si="109"/>
        <v/>
      </c>
      <c r="AB456" s="121"/>
      <c r="AC456" s="87" t="str">
        <f t="shared" si="121"/>
        <v/>
      </c>
      <c r="AD456" s="88" t="str">
        <f t="shared" si="116"/>
        <v/>
      </c>
      <c r="AE456" s="89" t="str">
        <f>IF(C456&lt;&gt;"",IF(VLOOKUP(C456,T_UO[#All],3,FALSE)="J",AF456+AG456,VLOOKUP(C456,T_UO[#All],4,FALSE)*G456),"")</f>
        <v/>
      </c>
      <c r="AF456" s="89" t="str">
        <f t="shared" si="110"/>
        <v/>
      </c>
      <c r="AG456" s="6"/>
      <c r="AH456" s="81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  <c r="BE456" s="120"/>
      <c r="BF456" s="120"/>
      <c r="BG456" s="120"/>
      <c r="BH456" s="120"/>
      <c r="BI456" s="120"/>
      <c r="BJ456" s="120"/>
      <c r="BK456" s="120"/>
      <c r="BL456" s="120"/>
      <c r="BM456" s="120"/>
      <c r="BN456" s="120"/>
      <c r="BO456" s="120"/>
      <c r="BP456" s="120"/>
      <c r="BQ456" s="120"/>
      <c r="BR456" s="120"/>
      <c r="BS456" s="120"/>
      <c r="BT456" s="120"/>
      <c r="BU456" s="120"/>
      <c r="BV456" s="120"/>
      <c r="BW456" s="120"/>
      <c r="BX456" s="120"/>
      <c r="BY456" s="120"/>
      <c r="BZ456" s="120"/>
      <c r="CA456" s="120"/>
      <c r="CB456" s="120"/>
      <c r="CC456" s="120"/>
      <c r="CD456" s="120"/>
      <c r="CE456" s="120"/>
      <c r="CF456" s="120"/>
      <c r="CG456" s="120"/>
      <c r="CH456" s="120"/>
      <c r="CJ456" s="46"/>
      <c r="CK456" s="46"/>
      <c r="CL456" s="46"/>
      <c r="CN456" s="46">
        <f t="shared" ca="1" si="117"/>
        <v>0</v>
      </c>
      <c r="CO456" s="46">
        <f t="shared" si="111"/>
        <v>0</v>
      </c>
      <c r="CP456" s="46"/>
      <c r="CQ456" s="46">
        <f t="shared" si="112"/>
        <v>0</v>
      </c>
      <c r="CR456" s="46"/>
      <c r="CS456" s="46">
        <f>IF(C456&lt;&gt;"",IF(VLOOKUP(C456,T_UO[#All],3,FALSE)="PTS",IF(ISBLANK(G456),1,0),IF(ISBLANK(G456),0,1)),0)</f>
        <v>0</v>
      </c>
      <c r="CT456" s="46">
        <f t="shared" si="118"/>
        <v>0</v>
      </c>
      <c r="CU456" s="46"/>
      <c r="CV456" s="46"/>
      <c r="CW456" s="46"/>
      <c r="CX456" s="46"/>
      <c r="CY456" s="46"/>
      <c r="CZ456" s="46"/>
      <c r="DA456" s="46"/>
      <c r="DB456" s="46">
        <f t="shared" si="119"/>
        <v>0</v>
      </c>
      <c r="DC456" s="46">
        <f t="shared" ca="1" si="113"/>
        <v>0</v>
      </c>
      <c r="DD456" s="46"/>
      <c r="DE456" s="46">
        <f t="shared" si="120"/>
        <v>0</v>
      </c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>
        <f t="array" ref="DS456">IF(MAX(IF($AI456:$CH456&lt;&gt;0,$AI$7:$CH$7))&gt;$S456,1,0)</f>
        <v>0</v>
      </c>
    </row>
    <row r="457" spans="1:123" x14ac:dyDescent="0.25">
      <c r="A457" s="78">
        <v>450</v>
      </c>
      <c r="B457" s="79" t="str">
        <f t="shared" si="114"/>
        <v>K_LE MUT_2023_450</v>
      </c>
      <c r="C457" s="2"/>
      <c r="D457" s="3"/>
      <c r="E457" s="3"/>
      <c r="F457" s="4"/>
      <c r="G457" s="4"/>
      <c r="H457" s="4"/>
      <c r="I457" s="3"/>
      <c r="J457" s="1"/>
      <c r="K457" s="7"/>
      <c r="L457" s="90"/>
      <c r="M457" s="5"/>
      <c r="N457" s="91"/>
      <c r="O457" s="92"/>
      <c r="P457" s="5"/>
      <c r="Q457" s="5"/>
      <c r="R457" s="8"/>
      <c r="S457" s="5"/>
      <c r="T457" s="93"/>
      <c r="U457" s="80"/>
      <c r="V457" s="82"/>
      <c r="W457" s="83"/>
      <c r="X457" s="84" t="str">
        <f t="shared" si="115"/>
        <v xml:space="preserve"> </v>
      </c>
      <c r="Y457" s="85" t="str">
        <f t="shared" si="108"/>
        <v/>
      </c>
      <c r="AA457" s="86" t="str">
        <f t="shared" ca="1" si="109"/>
        <v/>
      </c>
      <c r="AB457" s="121"/>
      <c r="AC457" s="87" t="str">
        <f t="shared" si="121"/>
        <v/>
      </c>
      <c r="AD457" s="88" t="str">
        <f t="shared" si="116"/>
        <v/>
      </c>
      <c r="AE457" s="89" t="str">
        <f>IF(C457&lt;&gt;"",IF(VLOOKUP(C457,T_UO[#All],3,FALSE)="J",AF457+AG457,VLOOKUP(C457,T_UO[#All],4,FALSE)*G457),"")</f>
        <v/>
      </c>
      <c r="AF457" s="89" t="str">
        <f t="shared" si="110"/>
        <v/>
      </c>
      <c r="AG457" s="6"/>
      <c r="AH457" s="81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  <c r="AY457" s="120"/>
      <c r="AZ457" s="120"/>
      <c r="BA457" s="120"/>
      <c r="BB457" s="120"/>
      <c r="BC457" s="120"/>
      <c r="BD457" s="120"/>
      <c r="BE457" s="120"/>
      <c r="BF457" s="120"/>
      <c r="BG457" s="120"/>
      <c r="BH457" s="120"/>
      <c r="BI457" s="120"/>
      <c r="BJ457" s="120"/>
      <c r="BK457" s="120"/>
      <c r="BL457" s="120"/>
      <c r="BM457" s="120"/>
      <c r="BN457" s="120"/>
      <c r="BO457" s="120"/>
      <c r="BP457" s="120"/>
      <c r="BQ457" s="120"/>
      <c r="BR457" s="120"/>
      <c r="BS457" s="120"/>
      <c r="BT457" s="120"/>
      <c r="BU457" s="120"/>
      <c r="BV457" s="120"/>
      <c r="BW457" s="120"/>
      <c r="BX457" s="120"/>
      <c r="BY457" s="120"/>
      <c r="BZ457" s="120"/>
      <c r="CA457" s="120"/>
      <c r="CB457" s="120"/>
      <c r="CC457" s="120"/>
      <c r="CD457" s="120"/>
      <c r="CE457" s="120"/>
      <c r="CF457" s="120"/>
      <c r="CG457" s="120"/>
      <c r="CH457" s="120"/>
      <c r="CJ457" s="46"/>
      <c r="CK457" s="46"/>
      <c r="CL457" s="46"/>
      <c r="CN457" s="46">
        <f t="shared" ca="1" si="117"/>
        <v>0</v>
      </c>
      <c r="CO457" s="46">
        <f t="shared" si="111"/>
        <v>0</v>
      </c>
      <c r="CP457" s="46"/>
      <c r="CQ457" s="46">
        <f t="shared" si="112"/>
        <v>0</v>
      </c>
      <c r="CR457" s="46"/>
      <c r="CS457" s="46">
        <f>IF(C457&lt;&gt;"",IF(VLOOKUP(C457,T_UO[#All],3,FALSE)="PTS",IF(ISBLANK(G457),1,0),IF(ISBLANK(G457),0,1)),0)</f>
        <v>0</v>
      </c>
      <c r="CT457" s="46">
        <f t="shared" si="118"/>
        <v>0</v>
      </c>
      <c r="CU457" s="46"/>
      <c r="CV457" s="46"/>
      <c r="CW457" s="46"/>
      <c r="CX457" s="46"/>
      <c r="CY457" s="46"/>
      <c r="CZ457" s="46"/>
      <c r="DA457" s="46"/>
      <c r="DB457" s="46">
        <f t="shared" si="119"/>
        <v>0</v>
      </c>
      <c r="DC457" s="46">
        <f t="shared" ca="1" si="113"/>
        <v>0</v>
      </c>
      <c r="DD457" s="46"/>
      <c r="DE457" s="46">
        <f t="shared" si="120"/>
        <v>0</v>
      </c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>
        <f t="array" ref="DS457">IF(MAX(IF($AI457:$CH457&lt;&gt;0,$AI$7:$CH$7))&gt;$S457,1,0)</f>
        <v>0</v>
      </c>
    </row>
    <row r="458" spans="1:123" x14ac:dyDescent="0.25">
      <c r="A458" s="78">
        <v>451</v>
      </c>
      <c r="B458" s="79" t="str">
        <f t="shared" si="114"/>
        <v>K_LE MUT_2023_451</v>
      </c>
      <c r="C458" s="2"/>
      <c r="D458" s="3"/>
      <c r="E458" s="3"/>
      <c r="F458" s="4"/>
      <c r="G458" s="4"/>
      <c r="H458" s="4"/>
      <c r="I458" s="3"/>
      <c r="J458" s="1"/>
      <c r="K458" s="7"/>
      <c r="L458" s="90"/>
      <c r="M458" s="5"/>
      <c r="N458" s="91"/>
      <c r="O458" s="92"/>
      <c r="P458" s="5"/>
      <c r="Q458" s="5"/>
      <c r="R458" s="8"/>
      <c r="S458" s="5"/>
      <c r="T458" s="93"/>
      <c r="U458" s="80"/>
      <c r="V458" s="82"/>
      <c r="W458" s="83"/>
      <c r="X458" s="84" t="str">
        <f t="shared" si="115"/>
        <v xml:space="preserve"> </v>
      </c>
      <c r="Y458" s="85" t="str">
        <f t="shared" si="108"/>
        <v/>
      </c>
      <c r="AA458" s="86" t="str">
        <f t="shared" ca="1" si="109"/>
        <v/>
      </c>
      <c r="AB458" s="121"/>
      <c r="AC458" s="87" t="str">
        <f t="shared" si="121"/>
        <v/>
      </c>
      <c r="AD458" s="88" t="str">
        <f t="shared" si="116"/>
        <v/>
      </c>
      <c r="AE458" s="89" t="str">
        <f>IF(C458&lt;&gt;"",IF(VLOOKUP(C458,T_UO[#All],3,FALSE)="J",AF458+AG458,VLOOKUP(C458,T_UO[#All],4,FALSE)*G458),"")</f>
        <v/>
      </c>
      <c r="AF458" s="89" t="str">
        <f t="shared" si="110"/>
        <v/>
      </c>
      <c r="AG458" s="6"/>
      <c r="AH458" s="81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  <c r="AY458" s="120"/>
      <c r="AZ458" s="120"/>
      <c r="BA458" s="120"/>
      <c r="BB458" s="120"/>
      <c r="BC458" s="120"/>
      <c r="BD458" s="120"/>
      <c r="BE458" s="120"/>
      <c r="BF458" s="120"/>
      <c r="BG458" s="120"/>
      <c r="BH458" s="120"/>
      <c r="BI458" s="120"/>
      <c r="BJ458" s="120"/>
      <c r="BK458" s="120"/>
      <c r="BL458" s="120"/>
      <c r="BM458" s="120"/>
      <c r="BN458" s="120"/>
      <c r="BO458" s="120"/>
      <c r="BP458" s="120"/>
      <c r="BQ458" s="120"/>
      <c r="BR458" s="120"/>
      <c r="BS458" s="120"/>
      <c r="BT458" s="120"/>
      <c r="BU458" s="120"/>
      <c r="BV458" s="120"/>
      <c r="BW458" s="120"/>
      <c r="BX458" s="120"/>
      <c r="BY458" s="120"/>
      <c r="BZ458" s="120"/>
      <c r="CA458" s="120"/>
      <c r="CB458" s="120"/>
      <c r="CC458" s="120"/>
      <c r="CD458" s="120"/>
      <c r="CE458" s="120"/>
      <c r="CF458" s="120"/>
      <c r="CG458" s="120"/>
      <c r="CH458" s="120"/>
      <c r="CJ458" s="46"/>
      <c r="CK458" s="46"/>
      <c r="CL458" s="46"/>
      <c r="CN458" s="46">
        <f t="shared" ca="1" si="117"/>
        <v>0</v>
      </c>
      <c r="CO458" s="46">
        <f t="shared" si="111"/>
        <v>0</v>
      </c>
      <c r="CP458" s="46"/>
      <c r="CQ458" s="46">
        <f t="shared" si="112"/>
        <v>0</v>
      </c>
      <c r="CR458" s="46"/>
      <c r="CS458" s="46">
        <f>IF(C458&lt;&gt;"",IF(VLOOKUP(C458,T_UO[#All],3,FALSE)="PTS",IF(ISBLANK(G458),1,0),IF(ISBLANK(G458),0,1)),0)</f>
        <v>0</v>
      </c>
      <c r="CT458" s="46">
        <f t="shared" si="118"/>
        <v>0</v>
      </c>
      <c r="CU458" s="46"/>
      <c r="CV458" s="46"/>
      <c r="CW458" s="46"/>
      <c r="CX458" s="46"/>
      <c r="CY458" s="46"/>
      <c r="CZ458" s="46"/>
      <c r="DA458" s="46"/>
      <c r="DB458" s="46">
        <f t="shared" si="119"/>
        <v>0</v>
      </c>
      <c r="DC458" s="46">
        <f t="shared" ca="1" si="113"/>
        <v>0</v>
      </c>
      <c r="DD458" s="46"/>
      <c r="DE458" s="46">
        <f t="shared" si="120"/>
        <v>0</v>
      </c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>
        <f t="array" ref="DS458">IF(MAX(IF($AI458:$CH458&lt;&gt;0,$AI$7:$CH$7))&gt;$S458,1,0)</f>
        <v>0</v>
      </c>
    </row>
    <row r="459" spans="1:123" x14ac:dyDescent="0.25">
      <c r="A459" s="78">
        <v>452</v>
      </c>
      <c r="B459" s="79" t="str">
        <f t="shared" si="114"/>
        <v>K_LE MUT_2023_452</v>
      </c>
      <c r="C459" s="2"/>
      <c r="D459" s="3"/>
      <c r="E459" s="3"/>
      <c r="F459" s="4"/>
      <c r="G459" s="4"/>
      <c r="H459" s="4"/>
      <c r="I459" s="3"/>
      <c r="J459" s="1"/>
      <c r="K459" s="7"/>
      <c r="L459" s="90"/>
      <c r="M459" s="5"/>
      <c r="N459" s="91"/>
      <c r="O459" s="92"/>
      <c r="P459" s="5"/>
      <c r="Q459" s="5"/>
      <c r="R459" s="8"/>
      <c r="S459" s="5"/>
      <c r="T459" s="93"/>
      <c r="U459" s="80"/>
      <c r="V459" s="82"/>
      <c r="W459" s="83"/>
      <c r="X459" s="84" t="str">
        <f t="shared" si="115"/>
        <v xml:space="preserve"> </v>
      </c>
      <c r="Y459" s="85" t="str">
        <f t="shared" si="108"/>
        <v/>
      </c>
      <c r="AA459" s="86" t="str">
        <f t="shared" ca="1" si="109"/>
        <v/>
      </c>
      <c r="AB459" s="121"/>
      <c r="AC459" s="87" t="str">
        <f t="shared" si="121"/>
        <v/>
      </c>
      <c r="AD459" s="88" t="str">
        <f t="shared" si="116"/>
        <v/>
      </c>
      <c r="AE459" s="89" t="str">
        <f>IF(C459&lt;&gt;"",IF(VLOOKUP(C459,T_UO[#All],3,FALSE)="J",AF459+AG459,VLOOKUP(C459,T_UO[#All],4,FALSE)*G459),"")</f>
        <v/>
      </c>
      <c r="AF459" s="89" t="str">
        <f t="shared" si="110"/>
        <v/>
      </c>
      <c r="AG459" s="6"/>
      <c r="AH459" s="81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  <c r="AY459" s="120"/>
      <c r="AZ459" s="120"/>
      <c r="BA459" s="120"/>
      <c r="BB459" s="120"/>
      <c r="BC459" s="120"/>
      <c r="BD459" s="120"/>
      <c r="BE459" s="120"/>
      <c r="BF459" s="120"/>
      <c r="BG459" s="120"/>
      <c r="BH459" s="120"/>
      <c r="BI459" s="120"/>
      <c r="BJ459" s="120"/>
      <c r="BK459" s="120"/>
      <c r="BL459" s="120"/>
      <c r="BM459" s="120"/>
      <c r="BN459" s="120"/>
      <c r="BO459" s="120"/>
      <c r="BP459" s="120"/>
      <c r="BQ459" s="120"/>
      <c r="BR459" s="120"/>
      <c r="BS459" s="120"/>
      <c r="BT459" s="120"/>
      <c r="BU459" s="120"/>
      <c r="BV459" s="120"/>
      <c r="BW459" s="120"/>
      <c r="BX459" s="120"/>
      <c r="BY459" s="120"/>
      <c r="BZ459" s="120"/>
      <c r="CA459" s="120"/>
      <c r="CB459" s="120"/>
      <c r="CC459" s="120"/>
      <c r="CD459" s="120"/>
      <c r="CE459" s="120"/>
      <c r="CF459" s="120"/>
      <c r="CG459" s="120"/>
      <c r="CH459" s="120"/>
      <c r="CJ459" s="46"/>
      <c r="CK459" s="46"/>
      <c r="CL459" s="46"/>
      <c r="CN459" s="46">
        <f t="shared" ca="1" si="117"/>
        <v>0</v>
      </c>
      <c r="CO459" s="46">
        <f t="shared" si="111"/>
        <v>0</v>
      </c>
      <c r="CP459" s="46"/>
      <c r="CQ459" s="46">
        <f t="shared" si="112"/>
        <v>0</v>
      </c>
      <c r="CR459" s="46"/>
      <c r="CS459" s="46">
        <f>IF(C459&lt;&gt;"",IF(VLOOKUP(C459,T_UO[#All],3,FALSE)="PTS",IF(ISBLANK(G459),1,0),IF(ISBLANK(G459),0,1)),0)</f>
        <v>0</v>
      </c>
      <c r="CT459" s="46">
        <f t="shared" si="118"/>
        <v>0</v>
      </c>
      <c r="CU459" s="46"/>
      <c r="CV459" s="46"/>
      <c r="CW459" s="46"/>
      <c r="CX459" s="46"/>
      <c r="CY459" s="46"/>
      <c r="CZ459" s="46"/>
      <c r="DA459" s="46"/>
      <c r="DB459" s="46">
        <f t="shared" si="119"/>
        <v>0</v>
      </c>
      <c r="DC459" s="46">
        <f t="shared" ca="1" si="113"/>
        <v>0</v>
      </c>
      <c r="DD459" s="46"/>
      <c r="DE459" s="46">
        <f t="shared" si="120"/>
        <v>0</v>
      </c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>
        <f t="array" ref="DS459">IF(MAX(IF($AI459:$CH459&lt;&gt;0,$AI$7:$CH$7))&gt;$S459,1,0)</f>
        <v>0</v>
      </c>
    </row>
    <row r="460" spans="1:123" x14ac:dyDescent="0.25">
      <c r="A460" s="78">
        <v>453</v>
      </c>
      <c r="B460" s="79" t="str">
        <f t="shared" si="114"/>
        <v>K_LE MUT_2023_453</v>
      </c>
      <c r="C460" s="2"/>
      <c r="D460" s="3"/>
      <c r="E460" s="3"/>
      <c r="F460" s="4"/>
      <c r="G460" s="4"/>
      <c r="H460" s="4"/>
      <c r="I460" s="3"/>
      <c r="J460" s="1"/>
      <c r="K460" s="7"/>
      <c r="L460" s="90"/>
      <c r="M460" s="5"/>
      <c r="N460" s="91"/>
      <c r="O460" s="92"/>
      <c r="P460" s="5"/>
      <c r="Q460" s="5"/>
      <c r="R460" s="8"/>
      <c r="S460" s="5"/>
      <c r="T460" s="93"/>
      <c r="U460" s="80"/>
      <c r="V460" s="82"/>
      <c r="W460" s="83"/>
      <c r="X460" s="84" t="str">
        <f t="shared" si="115"/>
        <v xml:space="preserve"> </v>
      </c>
      <c r="Y460" s="85" t="str">
        <f t="shared" ref="Y460:Y523" si="122">IF(P460="?","A planifier",IF(P460&lt;&gt;0,IF(OR(AA460&lt;=0,AA460="OK"),IF(OR(X460="Livré",X460="Soldé"),IF(ISBLANK(Q460),IF(S460&lt;=P460,"A l'heure","En retard"),IF(S460&lt;=Q460,"A l'heure","En retard")),"En cours"),"Non livré"),""))</f>
        <v/>
      </c>
      <c r="AA460" s="86" t="str">
        <f t="shared" ref="AA460:AA523" ca="1" si="123">IF(C460&lt;&gt;"",IF(P460="","A planifier",IF(X460="Annulé","Annulé",IF(ISBLANK($S460),-NETWORKDAYS(TODAY(),IF(ISBLANK(Q460),P460,Q460),N_Ferie),"OK"))),"")</f>
        <v/>
      </c>
      <c r="AB460" s="121"/>
      <c r="AC460" s="87" t="str">
        <f t="shared" si="121"/>
        <v/>
      </c>
      <c r="AD460" s="88" t="str">
        <f t="shared" si="116"/>
        <v/>
      </c>
      <c r="AE460" s="89" t="str">
        <f>IF(C460&lt;&gt;"",IF(VLOOKUP(C460,T_UO[#All],3,FALSE)="J",AF460+AG460,VLOOKUP(C460,T_UO[#All],4,FALSE)*G460),"")</f>
        <v/>
      </c>
      <c r="AF460" s="89" t="str">
        <f t="shared" ref="AF460:AF523" si="124">IF(AND(C460&lt;&gt;"",C460&lt;&gt;"CR hebdo"),SUM(AH460:CH460),"")</f>
        <v/>
      </c>
      <c r="AG460" s="6"/>
      <c r="AH460" s="81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  <c r="AY460" s="120"/>
      <c r="AZ460" s="120"/>
      <c r="BA460" s="120"/>
      <c r="BB460" s="120"/>
      <c r="BC460" s="120"/>
      <c r="BD460" s="120"/>
      <c r="BE460" s="120"/>
      <c r="BF460" s="120"/>
      <c r="BG460" s="120"/>
      <c r="BH460" s="120"/>
      <c r="BI460" s="120"/>
      <c r="BJ460" s="120"/>
      <c r="BK460" s="120"/>
      <c r="BL460" s="120"/>
      <c r="BM460" s="120"/>
      <c r="BN460" s="120"/>
      <c r="BO460" s="120"/>
      <c r="BP460" s="120"/>
      <c r="BQ460" s="120"/>
      <c r="BR460" s="120"/>
      <c r="BS460" s="120"/>
      <c r="BT460" s="120"/>
      <c r="BU460" s="120"/>
      <c r="BV460" s="120"/>
      <c r="BW460" s="120"/>
      <c r="BX460" s="120"/>
      <c r="BY460" s="120"/>
      <c r="BZ460" s="120"/>
      <c r="CA460" s="120"/>
      <c r="CB460" s="120"/>
      <c r="CC460" s="120"/>
      <c r="CD460" s="120"/>
      <c r="CE460" s="120"/>
      <c r="CF460" s="120"/>
      <c r="CG460" s="120"/>
      <c r="CH460" s="120"/>
      <c r="CJ460" s="46"/>
      <c r="CK460" s="46"/>
      <c r="CL460" s="46"/>
      <c r="CN460" s="46">
        <f t="shared" ca="1" si="117"/>
        <v>0</v>
      </c>
      <c r="CO460" s="46">
        <f t="shared" ref="CO460:CO523" si="125">IF(C460&lt;&gt;"",0,IF(ABS(COUNTA(D460:W460,AG460,AI460:CH460))&gt;0,1,0))</f>
        <v>0</v>
      </c>
      <c r="CP460" s="46"/>
      <c r="CQ460" s="46">
        <f t="shared" ref="CQ460:CQ523" si="126">IF(C460&lt;&gt;"",ABS(COUNTA(E460)-1),0)</f>
        <v>0</v>
      </c>
      <c r="CR460" s="46"/>
      <c r="CS460" s="46">
        <f>IF(C460&lt;&gt;"",IF(VLOOKUP(C460,T_UO[#All],3,FALSE)="PTS",IF(ISBLANK(G460),1,0),IF(ISBLANK(G460),0,1)),0)</f>
        <v>0</v>
      </c>
      <c r="CT460" s="46">
        <f t="shared" si="118"/>
        <v>0</v>
      </c>
      <c r="CU460" s="46"/>
      <c r="CV460" s="46"/>
      <c r="CW460" s="46"/>
      <c r="CX460" s="46"/>
      <c r="CY460" s="46"/>
      <c r="CZ460" s="46"/>
      <c r="DA460" s="46"/>
      <c r="DB460" s="46">
        <f t="shared" si="119"/>
        <v>0</v>
      </c>
      <c r="DC460" s="46">
        <f t="shared" ref="DC460:DC523" ca="1" si="127">IF(AND(P460&lt;&gt;"",S460=""),IF(NETWORKDAYS(TODAY(),P460,N_Ferie)&gt;AG460,0,1),0)</f>
        <v>0</v>
      </c>
      <c r="DD460" s="46"/>
      <c r="DE460" s="46">
        <f t="shared" si="120"/>
        <v>0</v>
      </c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>
        <f t="array" ref="DS460">IF(MAX(IF($AI460:$CH460&lt;&gt;0,$AI$7:$CH$7))&gt;$S460,1,0)</f>
        <v>0</v>
      </c>
    </row>
    <row r="461" spans="1:123" x14ac:dyDescent="0.25">
      <c r="A461" s="78">
        <v>454</v>
      </c>
      <c r="B461" s="79" t="str">
        <f t="shared" ref="B461:B524" si="128">$E$3&amp;"_"&amp;TEXT(A461,"000")</f>
        <v>K_LE MUT_2023_454</v>
      </c>
      <c r="C461" s="2"/>
      <c r="D461" s="3"/>
      <c r="E461" s="3"/>
      <c r="F461" s="4"/>
      <c r="G461" s="4"/>
      <c r="H461" s="4"/>
      <c r="I461" s="3"/>
      <c r="J461" s="1"/>
      <c r="K461" s="7"/>
      <c r="L461" s="90"/>
      <c r="M461" s="5"/>
      <c r="N461" s="91"/>
      <c r="O461" s="92"/>
      <c r="P461" s="5"/>
      <c r="Q461" s="5"/>
      <c r="R461" s="8"/>
      <c r="S461" s="5"/>
      <c r="T461" s="93"/>
      <c r="U461" s="80"/>
      <c r="V461" s="82"/>
      <c r="W461" s="83"/>
      <c r="X461" s="84" t="str">
        <f t="shared" ref="X461:X524" si="129">IF(P461="?","A planifier",IF(AND(S461&lt;&gt;"",ISBLANK(W461)),"Livré",IF(AND(S461&lt;&gt;"",V461&lt;&gt;"",W461&lt;&gt;""),"Soldé",IF(E461="Travail annulé","Annulé"," "))))</f>
        <v xml:space="preserve"> </v>
      </c>
      <c r="Y461" s="85" t="str">
        <f t="shared" si="122"/>
        <v/>
      </c>
      <c r="AA461" s="86" t="str">
        <f t="shared" ca="1" si="123"/>
        <v/>
      </c>
      <c r="AB461" s="121"/>
      <c r="AC461" s="87" t="str">
        <f t="shared" si="121"/>
        <v/>
      </c>
      <c r="AD461" s="88" t="str">
        <f t="shared" ref="AD461:AD524" si="130">IF(OR(ISBLANK(C461),AF461=""),"",AF461/(AF461+AG461))</f>
        <v/>
      </c>
      <c r="AE461" s="89" t="str">
        <f>IF(C461&lt;&gt;"",IF(VLOOKUP(C461,T_UO[#All],3,FALSE)="J",AF461+AG461,VLOOKUP(C461,T_UO[#All],4,FALSE)*G461),"")</f>
        <v/>
      </c>
      <c r="AF461" s="89" t="str">
        <f t="shared" si="124"/>
        <v/>
      </c>
      <c r="AG461" s="6"/>
      <c r="AH461" s="81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  <c r="AY461" s="120"/>
      <c r="AZ461" s="120"/>
      <c r="BA461" s="120"/>
      <c r="BB461" s="120"/>
      <c r="BC461" s="120"/>
      <c r="BD461" s="120"/>
      <c r="BE461" s="120"/>
      <c r="BF461" s="120"/>
      <c r="BG461" s="120"/>
      <c r="BH461" s="120"/>
      <c r="BI461" s="120"/>
      <c r="BJ461" s="120"/>
      <c r="BK461" s="120"/>
      <c r="BL461" s="120"/>
      <c r="BM461" s="120"/>
      <c r="BN461" s="120"/>
      <c r="BO461" s="120"/>
      <c r="BP461" s="120"/>
      <c r="BQ461" s="120"/>
      <c r="BR461" s="120"/>
      <c r="BS461" s="120"/>
      <c r="BT461" s="120"/>
      <c r="BU461" s="120"/>
      <c r="BV461" s="120"/>
      <c r="BW461" s="120"/>
      <c r="BX461" s="120"/>
      <c r="BY461" s="120"/>
      <c r="BZ461" s="120"/>
      <c r="CA461" s="120"/>
      <c r="CB461" s="120"/>
      <c r="CC461" s="120"/>
      <c r="CD461" s="120"/>
      <c r="CE461" s="120"/>
      <c r="CF461" s="120"/>
      <c r="CG461" s="120"/>
      <c r="CH461" s="120"/>
      <c r="CJ461" s="46"/>
      <c r="CK461" s="46"/>
      <c r="CL461" s="46"/>
      <c r="CN461" s="46">
        <f t="shared" ref="CN461:CN524" ca="1" si="131">SUM(CO461:DS461)</f>
        <v>0</v>
      </c>
      <c r="CO461" s="46">
        <f t="shared" si="125"/>
        <v>0</v>
      </c>
      <c r="CP461" s="46"/>
      <c r="CQ461" s="46">
        <f t="shared" si="126"/>
        <v>0</v>
      </c>
      <c r="CR461" s="46"/>
      <c r="CS461" s="46">
        <f>IF(C461&lt;&gt;"",IF(VLOOKUP(C461,T_UO[#All],3,FALSE)="PTS",IF(ISBLANK(G461),1,0),IF(ISBLANK(G461),0,1)),0)</f>
        <v>0</v>
      </c>
      <c r="CT461" s="46">
        <f t="shared" ref="CT461:CT524" si="132">IF(S461&lt;&gt;"",IF(ISBLANK(H461),1,0),IF(ISBLANK(H461),0,1))</f>
        <v>0</v>
      </c>
      <c r="CU461" s="46"/>
      <c r="CV461" s="46"/>
      <c r="CW461" s="46"/>
      <c r="CX461" s="46"/>
      <c r="CY461" s="46"/>
      <c r="CZ461" s="46"/>
      <c r="DA461" s="46"/>
      <c r="DB461" s="46">
        <f t="shared" ref="DB461:DB524" si="133">IF(C461&lt;&gt;"",ABS(COUNTA(P461)-1),0)</f>
        <v>0</v>
      </c>
      <c r="DC461" s="46">
        <f t="shared" ca="1" si="127"/>
        <v>0</v>
      </c>
      <c r="DD461" s="46"/>
      <c r="DE461" s="46">
        <f t="shared" ref="DE461:DE524" si="134">IF(AND(C461&lt;&gt;"",ISBLANK(S461),AG461=0),1,0)</f>
        <v>0</v>
      </c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>
        <f t="array" ref="DS461">IF(MAX(IF($AI461:$CH461&lt;&gt;0,$AI$7:$CH$7))&gt;$S461,1,0)</f>
        <v>0</v>
      </c>
    </row>
    <row r="462" spans="1:123" x14ac:dyDescent="0.25">
      <c r="A462" s="78">
        <v>455</v>
      </c>
      <c r="B462" s="79" t="str">
        <f t="shared" si="128"/>
        <v>K_LE MUT_2023_455</v>
      </c>
      <c r="C462" s="2"/>
      <c r="D462" s="3"/>
      <c r="E462" s="3"/>
      <c r="F462" s="4"/>
      <c r="G462" s="4"/>
      <c r="H462" s="4"/>
      <c r="I462" s="3"/>
      <c r="J462" s="1"/>
      <c r="K462" s="7"/>
      <c r="L462" s="90"/>
      <c r="M462" s="5"/>
      <c r="N462" s="91"/>
      <c r="O462" s="92"/>
      <c r="P462" s="5"/>
      <c r="Q462" s="5"/>
      <c r="R462" s="8"/>
      <c r="S462" s="5"/>
      <c r="T462" s="93"/>
      <c r="U462" s="80"/>
      <c r="V462" s="82"/>
      <c r="W462" s="83"/>
      <c r="X462" s="84" t="str">
        <f t="shared" si="129"/>
        <v xml:space="preserve"> </v>
      </c>
      <c r="Y462" s="85" t="str">
        <f t="shared" si="122"/>
        <v/>
      </c>
      <c r="AA462" s="86" t="str">
        <f t="shared" ca="1" si="123"/>
        <v/>
      </c>
      <c r="AB462" s="121"/>
      <c r="AC462" s="87" t="str">
        <f t="shared" si="121"/>
        <v/>
      </c>
      <c r="AD462" s="88" t="str">
        <f t="shared" si="130"/>
        <v/>
      </c>
      <c r="AE462" s="89" t="str">
        <f>IF(C462&lt;&gt;"",IF(VLOOKUP(C462,T_UO[#All],3,FALSE)="J",AF462+AG462,VLOOKUP(C462,T_UO[#All],4,FALSE)*G462),"")</f>
        <v/>
      </c>
      <c r="AF462" s="89" t="str">
        <f t="shared" si="124"/>
        <v/>
      </c>
      <c r="AG462" s="6"/>
      <c r="AH462" s="81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  <c r="AY462" s="120"/>
      <c r="AZ462" s="120"/>
      <c r="BA462" s="120"/>
      <c r="BB462" s="120"/>
      <c r="BC462" s="120"/>
      <c r="BD462" s="120"/>
      <c r="BE462" s="120"/>
      <c r="BF462" s="120"/>
      <c r="BG462" s="120"/>
      <c r="BH462" s="120"/>
      <c r="BI462" s="120"/>
      <c r="BJ462" s="120"/>
      <c r="BK462" s="120"/>
      <c r="BL462" s="120"/>
      <c r="BM462" s="120"/>
      <c r="BN462" s="120"/>
      <c r="BO462" s="120"/>
      <c r="BP462" s="120"/>
      <c r="BQ462" s="120"/>
      <c r="BR462" s="120"/>
      <c r="BS462" s="120"/>
      <c r="BT462" s="120"/>
      <c r="BU462" s="120"/>
      <c r="BV462" s="120"/>
      <c r="BW462" s="120"/>
      <c r="BX462" s="120"/>
      <c r="BY462" s="120"/>
      <c r="BZ462" s="120"/>
      <c r="CA462" s="120"/>
      <c r="CB462" s="120"/>
      <c r="CC462" s="120"/>
      <c r="CD462" s="120"/>
      <c r="CE462" s="120"/>
      <c r="CF462" s="120"/>
      <c r="CG462" s="120"/>
      <c r="CH462" s="120"/>
      <c r="CJ462" s="46"/>
      <c r="CK462" s="46"/>
      <c r="CL462" s="46"/>
      <c r="CN462" s="46">
        <f t="shared" ca="1" si="131"/>
        <v>0</v>
      </c>
      <c r="CO462" s="46">
        <f t="shared" si="125"/>
        <v>0</v>
      </c>
      <c r="CP462" s="46"/>
      <c r="CQ462" s="46">
        <f t="shared" si="126"/>
        <v>0</v>
      </c>
      <c r="CR462" s="46"/>
      <c r="CS462" s="46">
        <f>IF(C462&lt;&gt;"",IF(VLOOKUP(C462,T_UO[#All],3,FALSE)="PTS",IF(ISBLANK(G462),1,0),IF(ISBLANK(G462),0,1)),0)</f>
        <v>0</v>
      </c>
      <c r="CT462" s="46">
        <f t="shared" si="132"/>
        <v>0</v>
      </c>
      <c r="CU462" s="46"/>
      <c r="CV462" s="46"/>
      <c r="CW462" s="46"/>
      <c r="CX462" s="46"/>
      <c r="CY462" s="46"/>
      <c r="CZ462" s="46"/>
      <c r="DA462" s="46"/>
      <c r="DB462" s="46">
        <f t="shared" si="133"/>
        <v>0</v>
      </c>
      <c r="DC462" s="46">
        <f t="shared" ca="1" si="127"/>
        <v>0</v>
      </c>
      <c r="DD462" s="46"/>
      <c r="DE462" s="46">
        <f t="shared" si="134"/>
        <v>0</v>
      </c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>
        <f t="array" ref="DS462">IF(MAX(IF($AI462:$CH462&lt;&gt;0,$AI$7:$CH$7))&gt;$S462,1,0)</f>
        <v>0</v>
      </c>
    </row>
    <row r="463" spans="1:123" x14ac:dyDescent="0.25">
      <c r="A463" s="78">
        <v>456</v>
      </c>
      <c r="B463" s="79" t="str">
        <f t="shared" si="128"/>
        <v>K_LE MUT_2023_456</v>
      </c>
      <c r="C463" s="2"/>
      <c r="D463" s="3"/>
      <c r="E463" s="3"/>
      <c r="F463" s="4"/>
      <c r="G463" s="4"/>
      <c r="H463" s="4"/>
      <c r="I463" s="3"/>
      <c r="J463" s="1"/>
      <c r="K463" s="7"/>
      <c r="L463" s="90"/>
      <c r="M463" s="5"/>
      <c r="N463" s="91"/>
      <c r="O463" s="92"/>
      <c r="P463" s="5"/>
      <c r="Q463" s="5"/>
      <c r="R463" s="8"/>
      <c r="S463" s="5"/>
      <c r="T463" s="93"/>
      <c r="U463" s="80"/>
      <c r="V463" s="82"/>
      <c r="W463" s="83"/>
      <c r="X463" s="84" t="str">
        <f t="shared" si="129"/>
        <v xml:space="preserve"> </v>
      </c>
      <c r="Y463" s="85" t="str">
        <f t="shared" si="122"/>
        <v/>
      </c>
      <c r="AA463" s="86" t="str">
        <f t="shared" ca="1" si="123"/>
        <v/>
      </c>
      <c r="AB463" s="121"/>
      <c r="AC463" s="87" t="str">
        <f t="shared" ref="AC463:AC526" si="135">IF(C463&lt;&gt;"",(AF463+AG463)/AE463,"")</f>
        <v/>
      </c>
      <c r="AD463" s="88" t="str">
        <f t="shared" si="130"/>
        <v/>
      </c>
      <c r="AE463" s="89" t="str">
        <f>IF(C463&lt;&gt;"",IF(VLOOKUP(C463,T_UO[#All],3,FALSE)="J",AF463+AG463,VLOOKUP(C463,T_UO[#All],4,FALSE)*G463),"")</f>
        <v/>
      </c>
      <c r="AF463" s="89" t="str">
        <f t="shared" si="124"/>
        <v/>
      </c>
      <c r="AG463" s="6"/>
      <c r="AH463" s="81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  <c r="AY463" s="120"/>
      <c r="AZ463" s="120"/>
      <c r="BA463" s="120"/>
      <c r="BB463" s="120"/>
      <c r="BC463" s="120"/>
      <c r="BD463" s="120"/>
      <c r="BE463" s="120"/>
      <c r="BF463" s="120"/>
      <c r="BG463" s="120"/>
      <c r="BH463" s="120"/>
      <c r="BI463" s="120"/>
      <c r="BJ463" s="120"/>
      <c r="BK463" s="120"/>
      <c r="BL463" s="120"/>
      <c r="BM463" s="120"/>
      <c r="BN463" s="120"/>
      <c r="BO463" s="120"/>
      <c r="BP463" s="120"/>
      <c r="BQ463" s="120"/>
      <c r="BR463" s="120"/>
      <c r="BS463" s="120"/>
      <c r="BT463" s="120"/>
      <c r="BU463" s="120"/>
      <c r="BV463" s="120"/>
      <c r="BW463" s="120"/>
      <c r="BX463" s="120"/>
      <c r="BY463" s="120"/>
      <c r="BZ463" s="120"/>
      <c r="CA463" s="120"/>
      <c r="CB463" s="120"/>
      <c r="CC463" s="120"/>
      <c r="CD463" s="120"/>
      <c r="CE463" s="120"/>
      <c r="CF463" s="120"/>
      <c r="CG463" s="120"/>
      <c r="CH463" s="120"/>
      <c r="CJ463" s="46"/>
      <c r="CK463" s="46"/>
      <c r="CL463" s="46"/>
      <c r="CN463" s="46">
        <f t="shared" ca="1" si="131"/>
        <v>0</v>
      </c>
      <c r="CO463" s="46">
        <f t="shared" si="125"/>
        <v>0</v>
      </c>
      <c r="CP463" s="46"/>
      <c r="CQ463" s="46">
        <f t="shared" si="126"/>
        <v>0</v>
      </c>
      <c r="CR463" s="46"/>
      <c r="CS463" s="46">
        <f>IF(C463&lt;&gt;"",IF(VLOOKUP(C463,T_UO[#All],3,FALSE)="PTS",IF(ISBLANK(G463),1,0),IF(ISBLANK(G463),0,1)),0)</f>
        <v>0</v>
      </c>
      <c r="CT463" s="46">
        <f t="shared" si="132"/>
        <v>0</v>
      </c>
      <c r="CU463" s="46"/>
      <c r="CV463" s="46"/>
      <c r="CW463" s="46"/>
      <c r="CX463" s="46"/>
      <c r="CY463" s="46"/>
      <c r="CZ463" s="46"/>
      <c r="DA463" s="46"/>
      <c r="DB463" s="46">
        <f t="shared" si="133"/>
        <v>0</v>
      </c>
      <c r="DC463" s="46">
        <f t="shared" ca="1" si="127"/>
        <v>0</v>
      </c>
      <c r="DD463" s="46"/>
      <c r="DE463" s="46">
        <f t="shared" si="134"/>
        <v>0</v>
      </c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>
        <f t="array" ref="DS463">IF(MAX(IF($AI463:$CH463&lt;&gt;0,$AI$7:$CH$7))&gt;$S463,1,0)</f>
        <v>0</v>
      </c>
    </row>
    <row r="464" spans="1:123" x14ac:dyDescent="0.25">
      <c r="A464" s="78">
        <v>457</v>
      </c>
      <c r="B464" s="79" t="str">
        <f t="shared" si="128"/>
        <v>K_LE MUT_2023_457</v>
      </c>
      <c r="C464" s="2"/>
      <c r="D464" s="3"/>
      <c r="E464" s="3"/>
      <c r="F464" s="4"/>
      <c r="G464" s="4"/>
      <c r="H464" s="4"/>
      <c r="I464" s="3"/>
      <c r="J464" s="1"/>
      <c r="K464" s="7"/>
      <c r="L464" s="90"/>
      <c r="M464" s="5"/>
      <c r="N464" s="91"/>
      <c r="O464" s="92"/>
      <c r="P464" s="5"/>
      <c r="Q464" s="5"/>
      <c r="R464" s="8"/>
      <c r="S464" s="5"/>
      <c r="T464" s="93"/>
      <c r="U464" s="80"/>
      <c r="V464" s="82"/>
      <c r="W464" s="83"/>
      <c r="X464" s="84" t="str">
        <f t="shared" si="129"/>
        <v xml:space="preserve"> </v>
      </c>
      <c r="Y464" s="85" t="str">
        <f t="shared" si="122"/>
        <v/>
      </c>
      <c r="AA464" s="86" t="str">
        <f t="shared" ca="1" si="123"/>
        <v/>
      </c>
      <c r="AB464" s="121"/>
      <c r="AC464" s="87" t="str">
        <f t="shared" si="135"/>
        <v/>
      </c>
      <c r="AD464" s="88" t="str">
        <f t="shared" si="130"/>
        <v/>
      </c>
      <c r="AE464" s="89" t="str">
        <f>IF(C464&lt;&gt;"",IF(VLOOKUP(C464,T_UO[#All],3,FALSE)="J",AF464+AG464,VLOOKUP(C464,T_UO[#All],4,FALSE)*G464),"")</f>
        <v/>
      </c>
      <c r="AF464" s="89" t="str">
        <f t="shared" si="124"/>
        <v/>
      </c>
      <c r="AG464" s="6"/>
      <c r="AH464" s="81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  <c r="AY464" s="120"/>
      <c r="AZ464" s="120"/>
      <c r="BA464" s="120"/>
      <c r="BB464" s="120"/>
      <c r="BC464" s="120"/>
      <c r="BD464" s="120"/>
      <c r="BE464" s="120"/>
      <c r="BF464" s="120"/>
      <c r="BG464" s="120"/>
      <c r="BH464" s="120"/>
      <c r="BI464" s="120"/>
      <c r="BJ464" s="120"/>
      <c r="BK464" s="120"/>
      <c r="BL464" s="120"/>
      <c r="BM464" s="120"/>
      <c r="BN464" s="120"/>
      <c r="BO464" s="120"/>
      <c r="BP464" s="120"/>
      <c r="BQ464" s="120"/>
      <c r="BR464" s="120"/>
      <c r="BS464" s="120"/>
      <c r="BT464" s="120"/>
      <c r="BU464" s="120"/>
      <c r="BV464" s="120"/>
      <c r="BW464" s="120"/>
      <c r="BX464" s="120"/>
      <c r="BY464" s="120"/>
      <c r="BZ464" s="120"/>
      <c r="CA464" s="120"/>
      <c r="CB464" s="120"/>
      <c r="CC464" s="120"/>
      <c r="CD464" s="120"/>
      <c r="CE464" s="120"/>
      <c r="CF464" s="120"/>
      <c r="CG464" s="120"/>
      <c r="CH464" s="120"/>
      <c r="CJ464" s="46"/>
      <c r="CK464" s="46"/>
      <c r="CL464" s="46"/>
      <c r="CN464" s="46">
        <f t="shared" ca="1" si="131"/>
        <v>0</v>
      </c>
      <c r="CO464" s="46">
        <f t="shared" si="125"/>
        <v>0</v>
      </c>
      <c r="CP464" s="46"/>
      <c r="CQ464" s="46">
        <f t="shared" si="126"/>
        <v>0</v>
      </c>
      <c r="CR464" s="46"/>
      <c r="CS464" s="46">
        <f>IF(C464&lt;&gt;"",IF(VLOOKUP(C464,T_UO[#All],3,FALSE)="PTS",IF(ISBLANK(G464),1,0),IF(ISBLANK(G464),0,1)),0)</f>
        <v>0</v>
      </c>
      <c r="CT464" s="46">
        <f t="shared" si="132"/>
        <v>0</v>
      </c>
      <c r="CU464" s="46"/>
      <c r="CV464" s="46"/>
      <c r="CW464" s="46"/>
      <c r="CX464" s="46"/>
      <c r="CY464" s="46"/>
      <c r="CZ464" s="46"/>
      <c r="DA464" s="46"/>
      <c r="DB464" s="46">
        <f t="shared" si="133"/>
        <v>0</v>
      </c>
      <c r="DC464" s="46">
        <f t="shared" ca="1" si="127"/>
        <v>0</v>
      </c>
      <c r="DD464" s="46"/>
      <c r="DE464" s="46">
        <f t="shared" si="134"/>
        <v>0</v>
      </c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>
        <f t="array" ref="DS464">IF(MAX(IF($AI464:$CH464&lt;&gt;0,$AI$7:$CH$7))&gt;$S464,1,0)</f>
        <v>0</v>
      </c>
    </row>
    <row r="465" spans="1:123" x14ac:dyDescent="0.25">
      <c r="A465" s="78">
        <v>458</v>
      </c>
      <c r="B465" s="79" t="str">
        <f t="shared" si="128"/>
        <v>K_LE MUT_2023_458</v>
      </c>
      <c r="C465" s="2"/>
      <c r="D465" s="3"/>
      <c r="E465" s="3"/>
      <c r="F465" s="4"/>
      <c r="G465" s="4"/>
      <c r="H465" s="4"/>
      <c r="I465" s="3"/>
      <c r="J465" s="1"/>
      <c r="K465" s="7"/>
      <c r="L465" s="90"/>
      <c r="M465" s="5"/>
      <c r="N465" s="91"/>
      <c r="O465" s="92"/>
      <c r="P465" s="5"/>
      <c r="Q465" s="5"/>
      <c r="R465" s="8"/>
      <c r="S465" s="5"/>
      <c r="T465" s="93"/>
      <c r="U465" s="80"/>
      <c r="V465" s="82"/>
      <c r="W465" s="83"/>
      <c r="X465" s="84" t="str">
        <f t="shared" si="129"/>
        <v xml:space="preserve"> </v>
      </c>
      <c r="Y465" s="85" t="str">
        <f t="shared" si="122"/>
        <v/>
      </c>
      <c r="AA465" s="86" t="str">
        <f t="shared" ca="1" si="123"/>
        <v/>
      </c>
      <c r="AB465" s="121"/>
      <c r="AC465" s="87" t="str">
        <f t="shared" si="135"/>
        <v/>
      </c>
      <c r="AD465" s="88" t="str">
        <f t="shared" si="130"/>
        <v/>
      </c>
      <c r="AE465" s="89" t="str">
        <f>IF(C465&lt;&gt;"",IF(VLOOKUP(C465,T_UO[#All],3,FALSE)="J",AF465+AG465,VLOOKUP(C465,T_UO[#All],4,FALSE)*G465),"")</f>
        <v/>
      </c>
      <c r="AF465" s="89" t="str">
        <f t="shared" si="124"/>
        <v/>
      </c>
      <c r="AG465" s="6"/>
      <c r="AH465" s="81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  <c r="AY465" s="120"/>
      <c r="AZ465" s="120"/>
      <c r="BA465" s="120"/>
      <c r="BB465" s="120"/>
      <c r="BC465" s="120"/>
      <c r="BD465" s="120"/>
      <c r="BE465" s="120"/>
      <c r="BF465" s="120"/>
      <c r="BG465" s="120"/>
      <c r="BH465" s="120"/>
      <c r="BI465" s="120"/>
      <c r="BJ465" s="120"/>
      <c r="BK465" s="120"/>
      <c r="BL465" s="120"/>
      <c r="BM465" s="120"/>
      <c r="BN465" s="120"/>
      <c r="BO465" s="120"/>
      <c r="BP465" s="120"/>
      <c r="BQ465" s="120"/>
      <c r="BR465" s="120"/>
      <c r="BS465" s="120"/>
      <c r="BT465" s="120"/>
      <c r="BU465" s="120"/>
      <c r="BV465" s="120"/>
      <c r="BW465" s="120"/>
      <c r="BX465" s="120"/>
      <c r="BY465" s="120"/>
      <c r="BZ465" s="120"/>
      <c r="CA465" s="120"/>
      <c r="CB465" s="120"/>
      <c r="CC465" s="120"/>
      <c r="CD465" s="120"/>
      <c r="CE465" s="120"/>
      <c r="CF465" s="120"/>
      <c r="CG465" s="120"/>
      <c r="CH465" s="120"/>
      <c r="CJ465" s="46"/>
      <c r="CK465" s="46"/>
      <c r="CL465" s="46"/>
      <c r="CN465" s="46">
        <f t="shared" ca="1" si="131"/>
        <v>0</v>
      </c>
      <c r="CO465" s="46">
        <f t="shared" si="125"/>
        <v>0</v>
      </c>
      <c r="CP465" s="46"/>
      <c r="CQ465" s="46">
        <f t="shared" si="126"/>
        <v>0</v>
      </c>
      <c r="CR465" s="46"/>
      <c r="CS465" s="46">
        <f>IF(C465&lt;&gt;"",IF(VLOOKUP(C465,T_UO[#All],3,FALSE)="PTS",IF(ISBLANK(G465),1,0),IF(ISBLANK(G465),0,1)),0)</f>
        <v>0</v>
      </c>
      <c r="CT465" s="46">
        <f t="shared" si="132"/>
        <v>0</v>
      </c>
      <c r="CU465" s="46"/>
      <c r="CV465" s="46"/>
      <c r="CW465" s="46"/>
      <c r="CX465" s="46"/>
      <c r="CY465" s="46"/>
      <c r="CZ465" s="46"/>
      <c r="DA465" s="46"/>
      <c r="DB465" s="46">
        <f t="shared" si="133"/>
        <v>0</v>
      </c>
      <c r="DC465" s="46">
        <f t="shared" ca="1" si="127"/>
        <v>0</v>
      </c>
      <c r="DD465" s="46"/>
      <c r="DE465" s="46">
        <f t="shared" si="134"/>
        <v>0</v>
      </c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>
        <f t="array" ref="DS465">IF(MAX(IF($AI465:$CH465&lt;&gt;0,$AI$7:$CH$7))&gt;$S465,1,0)</f>
        <v>0</v>
      </c>
    </row>
    <row r="466" spans="1:123" x14ac:dyDescent="0.25">
      <c r="A466" s="78">
        <v>459</v>
      </c>
      <c r="B466" s="79" t="str">
        <f t="shared" si="128"/>
        <v>K_LE MUT_2023_459</v>
      </c>
      <c r="C466" s="2"/>
      <c r="D466" s="3"/>
      <c r="E466" s="3"/>
      <c r="F466" s="4"/>
      <c r="G466" s="4"/>
      <c r="H466" s="4"/>
      <c r="I466" s="3"/>
      <c r="J466" s="1"/>
      <c r="K466" s="7"/>
      <c r="L466" s="90"/>
      <c r="M466" s="5"/>
      <c r="N466" s="91"/>
      <c r="O466" s="92"/>
      <c r="P466" s="5"/>
      <c r="Q466" s="5"/>
      <c r="R466" s="8"/>
      <c r="S466" s="5"/>
      <c r="T466" s="93"/>
      <c r="U466" s="80"/>
      <c r="V466" s="82"/>
      <c r="W466" s="83"/>
      <c r="X466" s="84" t="str">
        <f t="shared" si="129"/>
        <v xml:space="preserve"> </v>
      </c>
      <c r="Y466" s="85" t="str">
        <f t="shared" si="122"/>
        <v/>
      </c>
      <c r="AA466" s="86" t="str">
        <f t="shared" ca="1" si="123"/>
        <v/>
      </c>
      <c r="AB466" s="121"/>
      <c r="AC466" s="87" t="str">
        <f t="shared" si="135"/>
        <v/>
      </c>
      <c r="AD466" s="88" t="str">
        <f t="shared" si="130"/>
        <v/>
      </c>
      <c r="AE466" s="89" t="str">
        <f>IF(C466&lt;&gt;"",IF(VLOOKUP(C466,T_UO[#All],3,FALSE)="J",AF466+AG466,VLOOKUP(C466,T_UO[#All],4,FALSE)*G466),"")</f>
        <v/>
      </c>
      <c r="AF466" s="89" t="str">
        <f t="shared" si="124"/>
        <v/>
      </c>
      <c r="AG466" s="6"/>
      <c r="AH466" s="81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  <c r="AY466" s="120"/>
      <c r="AZ466" s="120"/>
      <c r="BA466" s="120"/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  <c r="BU466" s="120"/>
      <c r="BV466" s="120"/>
      <c r="BW466" s="120"/>
      <c r="BX466" s="120"/>
      <c r="BY466" s="120"/>
      <c r="BZ466" s="120"/>
      <c r="CA466" s="120"/>
      <c r="CB466" s="120"/>
      <c r="CC466" s="120"/>
      <c r="CD466" s="120"/>
      <c r="CE466" s="120"/>
      <c r="CF466" s="120"/>
      <c r="CG466" s="120"/>
      <c r="CH466" s="120"/>
      <c r="CJ466" s="46"/>
      <c r="CK466" s="46"/>
      <c r="CL466" s="46"/>
      <c r="CN466" s="46">
        <f t="shared" ca="1" si="131"/>
        <v>0</v>
      </c>
      <c r="CO466" s="46">
        <f t="shared" si="125"/>
        <v>0</v>
      </c>
      <c r="CP466" s="46"/>
      <c r="CQ466" s="46">
        <f t="shared" si="126"/>
        <v>0</v>
      </c>
      <c r="CR466" s="46"/>
      <c r="CS466" s="46">
        <f>IF(C466&lt;&gt;"",IF(VLOOKUP(C466,T_UO[#All],3,FALSE)="PTS",IF(ISBLANK(G466),1,0),IF(ISBLANK(G466),0,1)),0)</f>
        <v>0</v>
      </c>
      <c r="CT466" s="46">
        <f t="shared" si="132"/>
        <v>0</v>
      </c>
      <c r="CU466" s="46"/>
      <c r="CV466" s="46"/>
      <c r="CW466" s="46"/>
      <c r="CX466" s="46"/>
      <c r="CY466" s="46"/>
      <c r="CZ466" s="46"/>
      <c r="DA466" s="46"/>
      <c r="DB466" s="46">
        <f t="shared" si="133"/>
        <v>0</v>
      </c>
      <c r="DC466" s="46">
        <f t="shared" ca="1" si="127"/>
        <v>0</v>
      </c>
      <c r="DD466" s="46"/>
      <c r="DE466" s="46">
        <f t="shared" si="134"/>
        <v>0</v>
      </c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>
        <f t="array" ref="DS466">IF(MAX(IF($AI466:$CH466&lt;&gt;0,$AI$7:$CH$7))&gt;$S466,1,0)</f>
        <v>0</v>
      </c>
    </row>
    <row r="467" spans="1:123" x14ac:dyDescent="0.25">
      <c r="A467" s="78">
        <v>460</v>
      </c>
      <c r="B467" s="79" t="str">
        <f t="shared" si="128"/>
        <v>K_LE MUT_2023_460</v>
      </c>
      <c r="C467" s="2"/>
      <c r="D467" s="3"/>
      <c r="E467" s="3"/>
      <c r="F467" s="4"/>
      <c r="G467" s="4"/>
      <c r="H467" s="4"/>
      <c r="I467" s="3"/>
      <c r="J467" s="1"/>
      <c r="K467" s="7"/>
      <c r="L467" s="90"/>
      <c r="M467" s="5"/>
      <c r="N467" s="91"/>
      <c r="O467" s="92"/>
      <c r="P467" s="5"/>
      <c r="Q467" s="5"/>
      <c r="R467" s="8"/>
      <c r="S467" s="5"/>
      <c r="T467" s="93"/>
      <c r="U467" s="80"/>
      <c r="V467" s="82"/>
      <c r="W467" s="83"/>
      <c r="X467" s="84" t="str">
        <f t="shared" si="129"/>
        <v xml:space="preserve"> </v>
      </c>
      <c r="Y467" s="85" t="str">
        <f t="shared" si="122"/>
        <v/>
      </c>
      <c r="AA467" s="86" t="str">
        <f t="shared" ca="1" si="123"/>
        <v/>
      </c>
      <c r="AB467" s="121"/>
      <c r="AC467" s="87" t="str">
        <f t="shared" si="135"/>
        <v/>
      </c>
      <c r="AD467" s="88" t="str">
        <f t="shared" si="130"/>
        <v/>
      </c>
      <c r="AE467" s="89" t="str">
        <f>IF(C467&lt;&gt;"",IF(VLOOKUP(C467,T_UO[#All],3,FALSE)="J",AF467+AG467,VLOOKUP(C467,T_UO[#All],4,FALSE)*G467),"")</f>
        <v/>
      </c>
      <c r="AF467" s="89" t="str">
        <f t="shared" si="124"/>
        <v/>
      </c>
      <c r="AG467" s="6"/>
      <c r="AH467" s="81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  <c r="AY467" s="120"/>
      <c r="AZ467" s="120"/>
      <c r="BA467" s="120"/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  <c r="BU467" s="120"/>
      <c r="BV467" s="120"/>
      <c r="BW467" s="120"/>
      <c r="BX467" s="120"/>
      <c r="BY467" s="120"/>
      <c r="BZ467" s="120"/>
      <c r="CA467" s="120"/>
      <c r="CB467" s="120"/>
      <c r="CC467" s="120"/>
      <c r="CD467" s="120"/>
      <c r="CE467" s="120"/>
      <c r="CF467" s="120"/>
      <c r="CG467" s="120"/>
      <c r="CH467" s="120"/>
      <c r="CJ467" s="46"/>
      <c r="CK467" s="46"/>
      <c r="CL467" s="46"/>
      <c r="CN467" s="46">
        <f t="shared" ca="1" si="131"/>
        <v>0</v>
      </c>
      <c r="CO467" s="46">
        <f t="shared" si="125"/>
        <v>0</v>
      </c>
      <c r="CP467" s="46"/>
      <c r="CQ467" s="46">
        <f t="shared" si="126"/>
        <v>0</v>
      </c>
      <c r="CR467" s="46"/>
      <c r="CS467" s="46">
        <f>IF(C467&lt;&gt;"",IF(VLOOKUP(C467,T_UO[#All],3,FALSE)="PTS",IF(ISBLANK(G467),1,0),IF(ISBLANK(G467),0,1)),0)</f>
        <v>0</v>
      </c>
      <c r="CT467" s="46">
        <f t="shared" si="132"/>
        <v>0</v>
      </c>
      <c r="CU467" s="46"/>
      <c r="CV467" s="46"/>
      <c r="CW467" s="46"/>
      <c r="CX467" s="46"/>
      <c r="CY467" s="46"/>
      <c r="CZ467" s="46"/>
      <c r="DA467" s="46"/>
      <c r="DB467" s="46">
        <f t="shared" si="133"/>
        <v>0</v>
      </c>
      <c r="DC467" s="46">
        <f t="shared" ca="1" si="127"/>
        <v>0</v>
      </c>
      <c r="DD467" s="46"/>
      <c r="DE467" s="46">
        <f t="shared" si="134"/>
        <v>0</v>
      </c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>
        <f t="array" ref="DS467">IF(MAX(IF($AI467:$CH467&lt;&gt;0,$AI$7:$CH$7))&gt;$S467,1,0)</f>
        <v>0</v>
      </c>
    </row>
    <row r="468" spans="1:123" x14ac:dyDescent="0.25">
      <c r="A468" s="78">
        <v>461</v>
      </c>
      <c r="B468" s="79" t="str">
        <f t="shared" si="128"/>
        <v>K_LE MUT_2023_461</v>
      </c>
      <c r="C468" s="2"/>
      <c r="D468" s="3"/>
      <c r="E468" s="3"/>
      <c r="F468" s="4"/>
      <c r="G468" s="4"/>
      <c r="H468" s="4"/>
      <c r="I468" s="3"/>
      <c r="J468" s="1"/>
      <c r="K468" s="7"/>
      <c r="L468" s="90"/>
      <c r="M468" s="5"/>
      <c r="N468" s="91"/>
      <c r="O468" s="92"/>
      <c r="P468" s="5"/>
      <c r="Q468" s="5"/>
      <c r="R468" s="8"/>
      <c r="S468" s="5"/>
      <c r="T468" s="93"/>
      <c r="U468" s="80"/>
      <c r="V468" s="82"/>
      <c r="W468" s="83"/>
      <c r="X468" s="84" t="str">
        <f t="shared" si="129"/>
        <v xml:space="preserve"> </v>
      </c>
      <c r="Y468" s="85" t="str">
        <f t="shared" si="122"/>
        <v/>
      </c>
      <c r="AA468" s="86" t="str">
        <f t="shared" ca="1" si="123"/>
        <v/>
      </c>
      <c r="AB468" s="121"/>
      <c r="AC468" s="87" t="str">
        <f t="shared" si="135"/>
        <v/>
      </c>
      <c r="AD468" s="88" t="str">
        <f t="shared" si="130"/>
        <v/>
      </c>
      <c r="AE468" s="89" t="str">
        <f>IF(C468&lt;&gt;"",IF(VLOOKUP(C468,T_UO[#All],3,FALSE)="J",AF468+AG468,VLOOKUP(C468,T_UO[#All],4,FALSE)*G468),"")</f>
        <v/>
      </c>
      <c r="AF468" s="89" t="str">
        <f t="shared" si="124"/>
        <v/>
      </c>
      <c r="AG468" s="6"/>
      <c r="AH468" s="81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120"/>
      <c r="BA468" s="120"/>
      <c r="BB468" s="120"/>
      <c r="BC468" s="120"/>
      <c r="BD468" s="120"/>
      <c r="BE468" s="120"/>
      <c r="BF468" s="120"/>
      <c r="BG468" s="120"/>
      <c r="BH468" s="120"/>
      <c r="BI468" s="120"/>
      <c r="BJ468" s="120"/>
      <c r="BK468" s="120"/>
      <c r="BL468" s="120"/>
      <c r="BM468" s="120"/>
      <c r="BN468" s="120"/>
      <c r="BO468" s="120"/>
      <c r="BP468" s="120"/>
      <c r="BQ468" s="120"/>
      <c r="BR468" s="120"/>
      <c r="BS468" s="120"/>
      <c r="BT468" s="120"/>
      <c r="BU468" s="120"/>
      <c r="BV468" s="120"/>
      <c r="BW468" s="120"/>
      <c r="BX468" s="120"/>
      <c r="BY468" s="120"/>
      <c r="BZ468" s="120"/>
      <c r="CA468" s="120"/>
      <c r="CB468" s="120"/>
      <c r="CC468" s="120"/>
      <c r="CD468" s="120"/>
      <c r="CE468" s="120"/>
      <c r="CF468" s="120"/>
      <c r="CG468" s="120"/>
      <c r="CH468" s="120"/>
      <c r="CJ468" s="46"/>
      <c r="CK468" s="46"/>
      <c r="CL468" s="46"/>
      <c r="CN468" s="46">
        <f t="shared" ca="1" si="131"/>
        <v>0</v>
      </c>
      <c r="CO468" s="46">
        <f t="shared" si="125"/>
        <v>0</v>
      </c>
      <c r="CP468" s="46"/>
      <c r="CQ468" s="46">
        <f t="shared" si="126"/>
        <v>0</v>
      </c>
      <c r="CR468" s="46"/>
      <c r="CS468" s="46">
        <f>IF(C468&lt;&gt;"",IF(VLOOKUP(C468,T_UO[#All],3,FALSE)="PTS",IF(ISBLANK(G468),1,0),IF(ISBLANK(G468),0,1)),0)</f>
        <v>0</v>
      </c>
      <c r="CT468" s="46">
        <f t="shared" si="132"/>
        <v>0</v>
      </c>
      <c r="CU468" s="46"/>
      <c r="CV468" s="46"/>
      <c r="CW468" s="46"/>
      <c r="CX468" s="46"/>
      <c r="CY468" s="46"/>
      <c r="CZ468" s="46"/>
      <c r="DA468" s="46"/>
      <c r="DB468" s="46">
        <f t="shared" si="133"/>
        <v>0</v>
      </c>
      <c r="DC468" s="46">
        <f t="shared" ca="1" si="127"/>
        <v>0</v>
      </c>
      <c r="DD468" s="46"/>
      <c r="DE468" s="46">
        <f t="shared" si="134"/>
        <v>0</v>
      </c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>
        <f t="array" ref="DS468">IF(MAX(IF($AI468:$CH468&lt;&gt;0,$AI$7:$CH$7))&gt;$S468,1,0)</f>
        <v>0</v>
      </c>
    </row>
    <row r="469" spans="1:123" x14ac:dyDescent="0.25">
      <c r="A469" s="78">
        <v>462</v>
      </c>
      <c r="B469" s="79" t="str">
        <f t="shared" si="128"/>
        <v>K_LE MUT_2023_462</v>
      </c>
      <c r="C469" s="2"/>
      <c r="D469" s="3"/>
      <c r="E469" s="3"/>
      <c r="F469" s="4"/>
      <c r="G469" s="4"/>
      <c r="H469" s="4"/>
      <c r="I469" s="3"/>
      <c r="J469" s="1"/>
      <c r="K469" s="7"/>
      <c r="L469" s="90"/>
      <c r="M469" s="5"/>
      <c r="N469" s="91"/>
      <c r="O469" s="92"/>
      <c r="P469" s="5"/>
      <c r="Q469" s="5"/>
      <c r="R469" s="8"/>
      <c r="S469" s="5"/>
      <c r="T469" s="93"/>
      <c r="U469" s="80"/>
      <c r="V469" s="82"/>
      <c r="W469" s="83"/>
      <c r="X469" s="84" t="str">
        <f t="shared" si="129"/>
        <v xml:space="preserve"> </v>
      </c>
      <c r="Y469" s="85" t="str">
        <f t="shared" si="122"/>
        <v/>
      </c>
      <c r="AA469" s="86" t="str">
        <f t="shared" ca="1" si="123"/>
        <v/>
      </c>
      <c r="AB469" s="121"/>
      <c r="AC469" s="87" t="str">
        <f t="shared" si="135"/>
        <v/>
      </c>
      <c r="AD469" s="88" t="str">
        <f t="shared" si="130"/>
        <v/>
      </c>
      <c r="AE469" s="89" t="str">
        <f>IF(C469&lt;&gt;"",IF(VLOOKUP(C469,T_UO[#All],3,FALSE)="J",AF469+AG469,VLOOKUP(C469,T_UO[#All],4,FALSE)*G469),"")</f>
        <v/>
      </c>
      <c r="AF469" s="89" t="str">
        <f t="shared" si="124"/>
        <v/>
      </c>
      <c r="AG469" s="6"/>
      <c r="AH469" s="81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  <c r="BZ469" s="120"/>
      <c r="CA469" s="120"/>
      <c r="CB469" s="120"/>
      <c r="CC469" s="120"/>
      <c r="CD469" s="120"/>
      <c r="CE469" s="120"/>
      <c r="CF469" s="120"/>
      <c r="CG469" s="120"/>
      <c r="CH469" s="120"/>
      <c r="CJ469" s="46"/>
      <c r="CK469" s="46"/>
      <c r="CL469" s="46"/>
      <c r="CN469" s="46">
        <f t="shared" ca="1" si="131"/>
        <v>0</v>
      </c>
      <c r="CO469" s="46">
        <f t="shared" si="125"/>
        <v>0</v>
      </c>
      <c r="CP469" s="46"/>
      <c r="CQ469" s="46">
        <f t="shared" si="126"/>
        <v>0</v>
      </c>
      <c r="CR469" s="46"/>
      <c r="CS469" s="46">
        <f>IF(C469&lt;&gt;"",IF(VLOOKUP(C469,T_UO[#All],3,FALSE)="PTS",IF(ISBLANK(G469),1,0),IF(ISBLANK(G469),0,1)),0)</f>
        <v>0</v>
      </c>
      <c r="CT469" s="46">
        <f t="shared" si="132"/>
        <v>0</v>
      </c>
      <c r="CU469" s="46"/>
      <c r="CV469" s="46"/>
      <c r="CW469" s="46"/>
      <c r="CX469" s="46"/>
      <c r="CY469" s="46"/>
      <c r="CZ469" s="46"/>
      <c r="DA469" s="46"/>
      <c r="DB469" s="46">
        <f t="shared" si="133"/>
        <v>0</v>
      </c>
      <c r="DC469" s="46">
        <f t="shared" ca="1" si="127"/>
        <v>0</v>
      </c>
      <c r="DD469" s="46"/>
      <c r="DE469" s="46">
        <f t="shared" si="134"/>
        <v>0</v>
      </c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>
        <f t="array" ref="DS469">IF(MAX(IF($AI469:$CH469&lt;&gt;0,$AI$7:$CH$7))&gt;$S469,1,0)</f>
        <v>0</v>
      </c>
    </row>
    <row r="470" spans="1:123" x14ac:dyDescent="0.25">
      <c r="A470" s="78">
        <v>463</v>
      </c>
      <c r="B470" s="79" t="str">
        <f t="shared" si="128"/>
        <v>K_LE MUT_2023_463</v>
      </c>
      <c r="C470" s="2"/>
      <c r="D470" s="3"/>
      <c r="E470" s="3"/>
      <c r="F470" s="4"/>
      <c r="G470" s="4"/>
      <c r="H470" s="4"/>
      <c r="I470" s="3"/>
      <c r="J470" s="1"/>
      <c r="K470" s="7"/>
      <c r="L470" s="90"/>
      <c r="M470" s="5"/>
      <c r="N470" s="91"/>
      <c r="O470" s="92"/>
      <c r="P470" s="5"/>
      <c r="Q470" s="5"/>
      <c r="R470" s="8"/>
      <c r="S470" s="5"/>
      <c r="T470" s="93"/>
      <c r="U470" s="80"/>
      <c r="V470" s="82"/>
      <c r="W470" s="83"/>
      <c r="X470" s="84" t="str">
        <f t="shared" si="129"/>
        <v xml:space="preserve"> </v>
      </c>
      <c r="Y470" s="85" t="str">
        <f t="shared" si="122"/>
        <v/>
      </c>
      <c r="AA470" s="86" t="str">
        <f t="shared" ca="1" si="123"/>
        <v/>
      </c>
      <c r="AB470" s="121"/>
      <c r="AC470" s="87" t="str">
        <f t="shared" si="135"/>
        <v/>
      </c>
      <c r="AD470" s="88" t="str">
        <f t="shared" si="130"/>
        <v/>
      </c>
      <c r="AE470" s="89" t="str">
        <f>IF(C470&lt;&gt;"",IF(VLOOKUP(C470,T_UO[#All],3,FALSE)="J",AF470+AG470,VLOOKUP(C470,T_UO[#All],4,FALSE)*G470),"")</f>
        <v/>
      </c>
      <c r="AF470" s="89" t="str">
        <f t="shared" si="124"/>
        <v/>
      </c>
      <c r="AG470" s="6"/>
      <c r="AH470" s="81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  <c r="AY470" s="120"/>
      <c r="AZ470" s="120"/>
      <c r="BA470" s="120"/>
      <c r="BB470" s="120"/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  <c r="BZ470" s="120"/>
      <c r="CA470" s="120"/>
      <c r="CB470" s="120"/>
      <c r="CC470" s="120"/>
      <c r="CD470" s="120"/>
      <c r="CE470" s="120"/>
      <c r="CF470" s="120"/>
      <c r="CG470" s="120"/>
      <c r="CH470" s="120"/>
      <c r="CJ470" s="46"/>
      <c r="CK470" s="46"/>
      <c r="CL470" s="46"/>
      <c r="CN470" s="46">
        <f t="shared" ca="1" si="131"/>
        <v>0</v>
      </c>
      <c r="CO470" s="46">
        <f t="shared" si="125"/>
        <v>0</v>
      </c>
      <c r="CP470" s="46"/>
      <c r="CQ470" s="46">
        <f t="shared" si="126"/>
        <v>0</v>
      </c>
      <c r="CR470" s="46"/>
      <c r="CS470" s="46">
        <f>IF(C470&lt;&gt;"",IF(VLOOKUP(C470,T_UO[#All],3,FALSE)="PTS",IF(ISBLANK(G470),1,0),IF(ISBLANK(G470),0,1)),0)</f>
        <v>0</v>
      </c>
      <c r="CT470" s="46">
        <f t="shared" si="132"/>
        <v>0</v>
      </c>
      <c r="CU470" s="46"/>
      <c r="CV470" s="46"/>
      <c r="CW470" s="46"/>
      <c r="CX470" s="46"/>
      <c r="CY470" s="46"/>
      <c r="CZ470" s="46"/>
      <c r="DA470" s="46"/>
      <c r="DB470" s="46">
        <f t="shared" si="133"/>
        <v>0</v>
      </c>
      <c r="DC470" s="46">
        <f t="shared" ca="1" si="127"/>
        <v>0</v>
      </c>
      <c r="DD470" s="46"/>
      <c r="DE470" s="46">
        <f t="shared" si="134"/>
        <v>0</v>
      </c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>
        <f t="array" ref="DS470">IF(MAX(IF($AI470:$CH470&lt;&gt;0,$AI$7:$CH$7))&gt;$S470,1,0)</f>
        <v>0</v>
      </c>
    </row>
    <row r="471" spans="1:123" x14ac:dyDescent="0.25">
      <c r="A471" s="78">
        <v>464</v>
      </c>
      <c r="B471" s="79" t="str">
        <f t="shared" si="128"/>
        <v>K_LE MUT_2023_464</v>
      </c>
      <c r="C471" s="2"/>
      <c r="D471" s="3"/>
      <c r="E471" s="3"/>
      <c r="F471" s="4"/>
      <c r="G471" s="4"/>
      <c r="H471" s="4"/>
      <c r="I471" s="3"/>
      <c r="J471" s="1"/>
      <c r="K471" s="7"/>
      <c r="L471" s="90"/>
      <c r="M471" s="5"/>
      <c r="N471" s="91"/>
      <c r="O471" s="92"/>
      <c r="P471" s="5"/>
      <c r="Q471" s="5"/>
      <c r="R471" s="8"/>
      <c r="S471" s="5"/>
      <c r="T471" s="93"/>
      <c r="U471" s="80"/>
      <c r="V471" s="82"/>
      <c r="W471" s="83"/>
      <c r="X471" s="84" t="str">
        <f t="shared" si="129"/>
        <v xml:space="preserve"> </v>
      </c>
      <c r="Y471" s="85" t="str">
        <f t="shared" si="122"/>
        <v/>
      </c>
      <c r="AA471" s="86" t="str">
        <f t="shared" ca="1" si="123"/>
        <v/>
      </c>
      <c r="AB471" s="121"/>
      <c r="AC471" s="87" t="str">
        <f t="shared" si="135"/>
        <v/>
      </c>
      <c r="AD471" s="88" t="str">
        <f t="shared" si="130"/>
        <v/>
      </c>
      <c r="AE471" s="89" t="str">
        <f>IF(C471&lt;&gt;"",IF(VLOOKUP(C471,T_UO[#All],3,FALSE)="J",AF471+AG471,VLOOKUP(C471,T_UO[#All],4,FALSE)*G471),"")</f>
        <v/>
      </c>
      <c r="AF471" s="89" t="str">
        <f t="shared" si="124"/>
        <v/>
      </c>
      <c r="AG471" s="6"/>
      <c r="AH471" s="81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  <c r="AY471" s="120"/>
      <c r="AZ471" s="120"/>
      <c r="BA471" s="120"/>
      <c r="BB471" s="120"/>
      <c r="BC471" s="120"/>
      <c r="BD471" s="120"/>
      <c r="BE471" s="120"/>
      <c r="BF471" s="120"/>
      <c r="BG471" s="120"/>
      <c r="BH471" s="120"/>
      <c r="BI471" s="120"/>
      <c r="BJ471" s="120"/>
      <c r="BK471" s="120"/>
      <c r="BL471" s="120"/>
      <c r="BM471" s="120"/>
      <c r="BN471" s="120"/>
      <c r="BO471" s="120"/>
      <c r="BP471" s="120"/>
      <c r="BQ471" s="120"/>
      <c r="BR471" s="120"/>
      <c r="BS471" s="120"/>
      <c r="BT471" s="120"/>
      <c r="BU471" s="120"/>
      <c r="BV471" s="120"/>
      <c r="BW471" s="120"/>
      <c r="BX471" s="120"/>
      <c r="BY471" s="120"/>
      <c r="BZ471" s="120"/>
      <c r="CA471" s="120"/>
      <c r="CB471" s="120"/>
      <c r="CC471" s="120"/>
      <c r="CD471" s="120"/>
      <c r="CE471" s="120"/>
      <c r="CF471" s="120"/>
      <c r="CG471" s="120"/>
      <c r="CH471" s="120"/>
      <c r="CJ471" s="46"/>
      <c r="CK471" s="46"/>
      <c r="CL471" s="46"/>
      <c r="CN471" s="46">
        <f t="shared" ca="1" si="131"/>
        <v>0</v>
      </c>
      <c r="CO471" s="46">
        <f t="shared" si="125"/>
        <v>0</v>
      </c>
      <c r="CP471" s="46"/>
      <c r="CQ471" s="46">
        <f t="shared" si="126"/>
        <v>0</v>
      </c>
      <c r="CR471" s="46"/>
      <c r="CS471" s="46">
        <f>IF(C471&lt;&gt;"",IF(VLOOKUP(C471,T_UO[#All],3,FALSE)="PTS",IF(ISBLANK(G471),1,0),IF(ISBLANK(G471),0,1)),0)</f>
        <v>0</v>
      </c>
      <c r="CT471" s="46">
        <f t="shared" si="132"/>
        <v>0</v>
      </c>
      <c r="CU471" s="46"/>
      <c r="CV471" s="46"/>
      <c r="CW471" s="46"/>
      <c r="CX471" s="46"/>
      <c r="CY471" s="46"/>
      <c r="CZ471" s="46"/>
      <c r="DA471" s="46"/>
      <c r="DB471" s="46">
        <f t="shared" si="133"/>
        <v>0</v>
      </c>
      <c r="DC471" s="46">
        <f t="shared" ca="1" si="127"/>
        <v>0</v>
      </c>
      <c r="DD471" s="46"/>
      <c r="DE471" s="46">
        <f t="shared" si="134"/>
        <v>0</v>
      </c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>
        <f t="array" ref="DS471">IF(MAX(IF($AI471:$CH471&lt;&gt;0,$AI$7:$CH$7))&gt;$S471,1,0)</f>
        <v>0</v>
      </c>
    </row>
    <row r="472" spans="1:123" x14ac:dyDescent="0.25">
      <c r="A472" s="78">
        <v>465</v>
      </c>
      <c r="B472" s="79" t="str">
        <f t="shared" si="128"/>
        <v>K_LE MUT_2023_465</v>
      </c>
      <c r="C472" s="2"/>
      <c r="D472" s="3"/>
      <c r="E472" s="3"/>
      <c r="F472" s="4"/>
      <c r="G472" s="4"/>
      <c r="H472" s="4"/>
      <c r="I472" s="3"/>
      <c r="J472" s="1"/>
      <c r="K472" s="7"/>
      <c r="L472" s="90"/>
      <c r="M472" s="5"/>
      <c r="N472" s="91"/>
      <c r="O472" s="92"/>
      <c r="P472" s="5"/>
      <c r="Q472" s="5"/>
      <c r="R472" s="8"/>
      <c r="S472" s="5"/>
      <c r="T472" s="93"/>
      <c r="U472" s="80"/>
      <c r="V472" s="82"/>
      <c r="W472" s="83"/>
      <c r="X472" s="84" t="str">
        <f t="shared" si="129"/>
        <v xml:space="preserve"> </v>
      </c>
      <c r="Y472" s="85" t="str">
        <f t="shared" si="122"/>
        <v/>
      </c>
      <c r="AA472" s="86" t="str">
        <f t="shared" ca="1" si="123"/>
        <v/>
      </c>
      <c r="AB472" s="121"/>
      <c r="AC472" s="87" t="str">
        <f t="shared" si="135"/>
        <v/>
      </c>
      <c r="AD472" s="88" t="str">
        <f t="shared" si="130"/>
        <v/>
      </c>
      <c r="AE472" s="89" t="str">
        <f>IF(C472&lt;&gt;"",IF(VLOOKUP(C472,T_UO[#All],3,FALSE)="J",AF472+AG472,VLOOKUP(C472,T_UO[#All],4,FALSE)*G472),"")</f>
        <v/>
      </c>
      <c r="AF472" s="89" t="str">
        <f t="shared" si="124"/>
        <v/>
      </c>
      <c r="AG472" s="6"/>
      <c r="AH472" s="81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  <c r="AY472" s="120"/>
      <c r="AZ472" s="120"/>
      <c r="BA472" s="120"/>
      <c r="BB472" s="120"/>
      <c r="BC472" s="120"/>
      <c r="BD472" s="120"/>
      <c r="BE472" s="120"/>
      <c r="BF472" s="120"/>
      <c r="BG472" s="120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0"/>
      <c r="CD472" s="120"/>
      <c r="CE472" s="120"/>
      <c r="CF472" s="120"/>
      <c r="CG472" s="120"/>
      <c r="CH472" s="120"/>
      <c r="CJ472" s="46"/>
      <c r="CK472" s="46"/>
      <c r="CL472" s="46"/>
      <c r="CN472" s="46">
        <f t="shared" ca="1" si="131"/>
        <v>0</v>
      </c>
      <c r="CO472" s="46">
        <f t="shared" si="125"/>
        <v>0</v>
      </c>
      <c r="CP472" s="46"/>
      <c r="CQ472" s="46">
        <f t="shared" si="126"/>
        <v>0</v>
      </c>
      <c r="CR472" s="46"/>
      <c r="CS472" s="46">
        <f>IF(C472&lt;&gt;"",IF(VLOOKUP(C472,T_UO[#All],3,FALSE)="PTS",IF(ISBLANK(G472),1,0),IF(ISBLANK(G472),0,1)),0)</f>
        <v>0</v>
      </c>
      <c r="CT472" s="46">
        <f t="shared" si="132"/>
        <v>0</v>
      </c>
      <c r="CU472" s="46"/>
      <c r="CV472" s="46"/>
      <c r="CW472" s="46"/>
      <c r="CX472" s="46"/>
      <c r="CY472" s="46"/>
      <c r="CZ472" s="46"/>
      <c r="DA472" s="46"/>
      <c r="DB472" s="46">
        <f t="shared" si="133"/>
        <v>0</v>
      </c>
      <c r="DC472" s="46">
        <f t="shared" ca="1" si="127"/>
        <v>0</v>
      </c>
      <c r="DD472" s="46"/>
      <c r="DE472" s="46">
        <f t="shared" si="134"/>
        <v>0</v>
      </c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>
        <f t="array" ref="DS472">IF(MAX(IF($AI472:$CH472&lt;&gt;0,$AI$7:$CH$7))&gt;$S472,1,0)</f>
        <v>0</v>
      </c>
    </row>
    <row r="473" spans="1:123" x14ac:dyDescent="0.25">
      <c r="A473" s="78">
        <v>466</v>
      </c>
      <c r="B473" s="79" t="str">
        <f t="shared" si="128"/>
        <v>K_LE MUT_2023_466</v>
      </c>
      <c r="C473" s="2"/>
      <c r="D473" s="3"/>
      <c r="E473" s="3"/>
      <c r="F473" s="4"/>
      <c r="G473" s="4"/>
      <c r="H473" s="4"/>
      <c r="I473" s="3"/>
      <c r="J473" s="1"/>
      <c r="K473" s="7"/>
      <c r="L473" s="90"/>
      <c r="M473" s="5"/>
      <c r="N473" s="91"/>
      <c r="O473" s="92"/>
      <c r="P473" s="5"/>
      <c r="Q473" s="5"/>
      <c r="R473" s="8"/>
      <c r="S473" s="5"/>
      <c r="T473" s="93"/>
      <c r="U473" s="80"/>
      <c r="V473" s="82"/>
      <c r="W473" s="83"/>
      <c r="X473" s="84" t="str">
        <f t="shared" si="129"/>
        <v xml:space="preserve"> </v>
      </c>
      <c r="Y473" s="85" t="str">
        <f t="shared" si="122"/>
        <v/>
      </c>
      <c r="AA473" s="86" t="str">
        <f t="shared" ca="1" si="123"/>
        <v/>
      </c>
      <c r="AB473" s="121"/>
      <c r="AC473" s="87" t="str">
        <f t="shared" si="135"/>
        <v/>
      </c>
      <c r="AD473" s="88" t="str">
        <f t="shared" si="130"/>
        <v/>
      </c>
      <c r="AE473" s="89" t="str">
        <f>IF(C473&lt;&gt;"",IF(VLOOKUP(C473,T_UO[#All],3,FALSE)="J",AF473+AG473,VLOOKUP(C473,T_UO[#All],4,FALSE)*G473),"")</f>
        <v/>
      </c>
      <c r="AF473" s="89" t="str">
        <f t="shared" si="124"/>
        <v/>
      </c>
      <c r="AG473" s="6"/>
      <c r="AH473" s="81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  <c r="AY473" s="120"/>
      <c r="AZ473" s="120"/>
      <c r="BA473" s="120"/>
      <c r="BB473" s="120"/>
      <c r="BC473" s="120"/>
      <c r="BD473" s="120"/>
      <c r="BE473" s="120"/>
      <c r="BF473" s="120"/>
      <c r="BG473" s="120"/>
      <c r="BH473" s="120"/>
      <c r="BI473" s="120"/>
      <c r="BJ473" s="120"/>
      <c r="BK473" s="120"/>
      <c r="BL473" s="120"/>
      <c r="BM473" s="120"/>
      <c r="BN473" s="120"/>
      <c r="BO473" s="120"/>
      <c r="BP473" s="120"/>
      <c r="BQ473" s="120"/>
      <c r="BR473" s="120"/>
      <c r="BS473" s="120"/>
      <c r="BT473" s="120"/>
      <c r="BU473" s="120"/>
      <c r="BV473" s="120"/>
      <c r="BW473" s="120"/>
      <c r="BX473" s="120"/>
      <c r="BY473" s="120"/>
      <c r="BZ473" s="120"/>
      <c r="CA473" s="120"/>
      <c r="CB473" s="120"/>
      <c r="CC473" s="120"/>
      <c r="CD473" s="120"/>
      <c r="CE473" s="120"/>
      <c r="CF473" s="120"/>
      <c r="CG473" s="120"/>
      <c r="CH473" s="120"/>
      <c r="CJ473" s="46"/>
      <c r="CK473" s="46"/>
      <c r="CL473" s="46"/>
      <c r="CN473" s="46">
        <f t="shared" ca="1" si="131"/>
        <v>0</v>
      </c>
      <c r="CO473" s="46">
        <f t="shared" si="125"/>
        <v>0</v>
      </c>
      <c r="CP473" s="46"/>
      <c r="CQ473" s="46">
        <f t="shared" si="126"/>
        <v>0</v>
      </c>
      <c r="CR473" s="46"/>
      <c r="CS473" s="46">
        <f>IF(C473&lt;&gt;"",IF(VLOOKUP(C473,T_UO[#All],3,FALSE)="PTS",IF(ISBLANK(G473),1,0),IF(ISBLANK(G473),0,1)),0)</f>
        <v>0</v>
      </c>
      <c r="CT473" s="46">
        <f t="shared" si="132"/>
        <v>0</v>
      </c>
      <c r="CU473" s="46"/>
      <c r="CV473" s="46"/>
      <c r="CW473" s="46"/>
      <c r="CX473" s="46"/>
      <c r="CY473" s="46"/>
      <c r="CZ473" s="46"/>
      <c r="DA473" s="46"/>
      <c r="DB473" s="46">
        <f t="shared" si="133"/>
        <v>0</v>
      </c>
      <c r="DC473" s="46">
        <f t="shared" ca="1" si="127"/>
        <v>0</v>
      </c>
      <c r="DD473" s="46"/>
      <c r="DE473" s="46">
        <f t="shared" si="134"/>
        <v>0</v>
      </c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>
        <f t="array" ref="DS473">IF(MAX(IF($AI473:$CH473&lt;&gt;0,$AI$7:$CH$7))&gt;$S473,1,0)</f>
        <v>0</v>
      </c>
    </row>
    <row r="474" spans="1:123" x14ac:dyDescent="0.25">
      <c r="A474" s="78">
        <v>467</v>
      </c>
      <c r="B474" s="79" t="str">
        <f t="shared" si="128"/>
        <v>K_LE MUT_2023_467</v>
      </c>
      <c r="C474" s="2"/>
      <c r="D474" s="3"/>
      <c r="E474" s="3"/>
      <c r="F474" s="4"/>
      <c r="G474" s="4"/>
      <c r="H474" s="4"/>
      <c r="I474" s="3"/>
      <c r="J474" s="1"/>
      <c r="K474" s="7"/>
      <c r="L474" s="90"/>
      <c r="M474" s="5"/>
      <c r="N474" s="91"/>
      <c r="O474" s="92"/>
      <c r="P474" s="5"/>
      <c r="Q474" s="5"/>
      <c r="R474" s="8"/>
      <c r="S474" s="5"/>
      <c r="T474" s="93"/>
      <c r="U474" s="80"/>
      <c r="V474" s="82"/>
      <c r="W474" s="83"/>
      <c r="X474" s="84" t="str">
        <f t="shared" si="129"/>
        <v xml:space="preserve"> </v>
      </c>
      <c r="Y474" s="85" t="str">
        <f t="shared" si="122"/>
        <v/>
      </c>
      <c r="AA474" s="86" t="str">
        <f t="shared" ca="1" si="123"/>
        <v/>
      </c>
      <c r="AB474" s="121"/>
      <c r="AC474" s="87" t="str">
        <f t="shared" si="135"/>
        <v/>
      </c>
      <c r="AD474" s="88" t="str">
        <f t="shared" si="130"/>
        <v/>
      </c>
      <c r="AE474" s="89" t="str">
        <f>IF(C474&lt;&gt;"",IF(VLOOKUP(C474,T_UO[#All],3,FALSE)="J",AF474+AG474,VLOOKUP(C474,T_UO[#All],4,FALSE)*G474),"")</f>
        <v/>
      </c>
      <c r="AF474" s="89" t="str">
        <f t="shared" si="124"/>
        <v/>
      </c>
      <c r="AG474" s="6"/>
      <c r="AH474" s="81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  <c r="AY474" s="120"/>
      <c r="AZ474" s="120"/>
      <c r="BA474" s="120"/>
      <c r="BB474" s="120"/>
      <c r="BC474" s="120"/>
      <c r="BD474" s="120"/>
      <c r="BE474" s="120"/>
      <c r="BF474" s="120"/>
      <c r="BG474" s="120"/>
      <c r="BH474" s="120"/>
      <c r="BI474" s="120"/>
      <c r="BJ474" s="120"/>
      <c r="BK474" s="120"/>
      <c r="BL474" s="120"/>
      <c r="BM474" s="120"/>
      <c r="BN474" s="120"/>
      <c r="BO474" s="120"/>
      <c r="BP474" s="120"/>
      <c r="BQ474" s="120"/>
      <c r="BR474" s="120"/>
      <c r="BS474" s="120"/>
      <c r="BT474" s="120"/>
      <c r="BU474" s="120"/>
      <c r="BV474" s="120"/>
      <c r="BW474" s="120"/>
      <c r="BX474" s="120"/>
      <c r="BY474" s="120"/>
      <c r="BZ474" s="120"/>
      <c r="CA474" s="120"/>
      <c r="CB474" s="120"/>
      <c r="CC474" s="120"/>
      <c r="CD474" s="120"/>
      <c r="CE474" s="120"/>
      <c r="CF474" s="120"/>
      <c r="CG474" s="120"/>
      <c r="CH474" s="120"/>
      <c r="CJ474" s="46"/>
      <c r="CK474" s="46"/>
      <c r="CL474" s="46"/>
      <c r="CN474" s="46">
        <f t="shared" ca="1" si="131"/>
        <v>0</v>
      </c>
      <c r="CO474" s="46">
        <f t="shared" si="125"/>
        <v>0</v>
      </c>
      <c r="CP474" s="46"/>
      <c r="CQ474" s="46">
        <f t="shared" si="126"/>
        <v>0</v>
      </c>
      <c r="CR474" s="46"/>
      <c r="CS474" s="46">
        <f>IF(C474&lt;&gt;"",IF(VLOOKUP(C474,T_UO[#All],3,FALSE)="PTS",IF(ISBLANK(G474),1,0),IF(ISBLANK(G474),0,1)),0)</f>
        <v>0</v>
      </c>
      <c r="CT474" s="46">
        <f t="shared" si="132"/>
        <v>0</v>
      </c>
      <c r="CU474" s="46"/>
      <c r="CV474" s="46"/>
      <c r="CW474" s="46"/>
      <c r="CX474" s="46"/>
      <c r="CY474" s="46"/>
      <c r="CZ474" s="46"/>
      <c r="DA474" s="46"/>
      <c r="DB474" s="46">
        <f t="shared" si="133"/>
        <v>0</v>
      </c>
      <c r="DC474" s="46">
        <f t="shared" ca="1" si="127"/>
        <v>0</v>
      </c>
      <c r="DD474" s="46"/>
      <c r="DE474" s="46">
        <f t="shared" si="134"/>
        <v>0</v>
      </c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>
        <f t="array" ref="DS474">IF(MAX(IF($AI474:$CH474&lt;&gt;0,$AI$7:$CH$7))&gt;$S474,1,0)</f>
        <v>0</v>
      </c>
    </row>
    <row r="475" spans="1:123" x14ac:dyDescent="0.25">
      <c r="A475" s="78">
        <v>468</v>
      </c>
      <c r="B475" s="79" t="str">
        <f t="shared" si="128"/>
        <v>K_LE MUT_2023_468</v>
      </c>
      <c r="C475" s="2"/>
      <c r="D475" s="3"/>
      <c r="E475" s="3"/>
      <c r="F475" s="4"/>
      <c r="G475" s="4"/>
      <c r="H475" s="4"/>
      <c r="I475" s="3"/>
      <c r="J475" s="1"/>
      <c r="K475" s="7"/>
      <c r="L475" s="90"/>
      <c r="M475" s="5"/>
      <c r="N475" s="91"/>
      <c r="O475" s="92"/>
      <c r="P475" s="5"/>
      <c r="Q475" s="5"/>
      <c r="R475" s="8"/>
      <c r="S475" s="5"/>
      <c r="T475" s="93"/>
      <c r="U475" s="80"/>
      <c r="V475" s="82"/>
      <c r="W475" s="83"/>
      <c r="X475" s="84" t="str">
        <f t="shared" si="129"/>
        <v xml:space="preserve"> </v>
      </c>
      <c r="Y475" s="85" t="str">
        <f t="shared" si="122"/>
        <v/>
      </c>
      <c r="AA475" s="86" t="str">
        <f t="shared" ca="1" si="123"/>
        <v/>
      </c>
      <c r="AB475" s="121"/>
      <c r="AC475" s="87" t="str">
        <f t="shared" si="135"/>
        <v/>
      </c>
      <c r="AD475" s="88" t="str">
        <f t="shared" si="130"/>
        <v/>
      </c>
      <c r="AE475" s="89" t="str">
        <f>IF(C475&lt;&gt;"",IF(VLOOKUP(C475,T_UO[#All],3,FALSE)="J",AF475+AG475,VLOOKUP(C475,T_UO[#All],4,FALSE)*G475),"")</f>
        <v/>
      </c>
      <c r="AF475" s="89" t="str">
        <f t="shared" si="124"/>
        <v/>
      </c>
      <c r="AG475" s="6"/>
      <c r="AH475" s="81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  <c r="AY475" s="120"/>
      <c r="AZ475" s="120"/>
      <c r="BA475" s="120"/>
      <c r="BB475" s="120"/>
      <c r="BC475" s="120"/>
      <c r="BD475" s="120"/>
      <c r="BE475" s="120"/>
      <c r="BF475" s="120"/>
      <c r="BG475" s="120"/>
      <c r="BH475" s="120"/>
      <c r="BI475" s="120"/>
      <c r="BJ475" s="120"/>
      <c r="BK475" s="120"/>
      <c r="BL475" s="120"/>
      <c r="BM475" s="120"/>
      <c r="BN475" s="120"/>
      <c r="BO475" s="120"/>
      <c r="BP475" s="120"/>
      <c r="BQ475" s="120"/>
      <c r="BR475" s="120"/>
      <c r="BS475" s="120"/>
      <c r="BT475" s="120"/>
      <c r="BU475" s="120"/>
      <c r="BV475" s="120"/>
      <c r="BW475" s="120"/>
      <c r="BX475" s="120"/>
      <c r="BY475" s="120"/>
      <c r="BZ475" s="120"/>
      <c r="CA475" s="120"/>
      <c r="CB475" s="120"/>
      <c r="CC475" s="120"/>
      <c r="CD475" s="120"/>
      <c r="CE475" s="120"/>
      <c r="CF475" s="120"/>
      <c r="CG475" s="120"/>
      <c r="CH475" s="120"/>
      <c r="CJ475" s="46"/>
      <c r="CK475" s="46"/>
      <c r="CL475" s="46"/>
      <c r="CN475" s="46">
        <f t="shared" ca="1" si="131"/>
        <v>0</v>
      </c>
      <c r="CO475" s="46">
        <f t="shared" si="125"/>
        <v>0</v>
      </c>
      <c r="CP475" s="46"/>
      <c r="CQ475" s="46">
        <f t="shared" si="126"/>
        <v>0</v>
      </c>
      <c r="CR475" s="46"/>
      <c r="CS475" s="46">
        <f>IF(C475&lt;&gt;"",IF(VLOOKUP(C475,T_UO[#All],3,FALSE)="PTS",IF(ISBLANK(G475),1,0),IF(ISBLANK(G475),0,1)),0)</f>
        <v>0</v>
      </c>
      <c r="CT475" s="46">
        <f t="shared" si="132"/>
        <v>0</v>
      </c>
      <c r="CU475" s="46"/>
      <c r="CV475" s="46"/>
      <c r="CW475" s="46"/>
      <c r="CX475" s="46"/>
      <c r="CY475" s="46"/>
      <c r="CZ475" s="46"/>
      <c r="DA475" s="46"/>
      <c r="DB475" s="46">
        <f t="shared" si="133"/>
        <v>0</v>
      </c>
      <c r="DC475" s="46">
        <f t="shared" ca="1" si="127"/>
        <v>0</v>
      </c>
      <c r="DD475" s="46"/>
      <c r="DE475" s="46">
        <f t="shared" si="134"/>
        <v>0</v>
      </c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>
        <f t="array" ref="DS475">IF(MAX(IF($AI475:$CH475&lt;&gt;0,$AI$7:$CH$7))&gt;$S475,1,0)</f>
        <v>0</v>
      </c>
    </row>
    <row r="476" spans="1:123" x14ac:dyDescent="0.25">
      <c r="A476" s="78">
        <v>469</v>
      </c>
      <c r="B476" s="79" t="str">
        <f t="shared" si="128"/>
        <v>K_LE MUT_2023_469</v>
      </c>
      <c r="C476" s="2"/>
      <c r="D476" s="3"/>
      <c r="E476" s="3"/>
      <c r="F476" s="4"/>
      <c r="G476" s="4"/>
      <c r="H476" s="4"/>
      <c r="I476" s="3"/>
      <c r="J476" s="1"/>
      <c r="K476" s="7"/>
      <c r="L476" s="90"/>
      <c r="M476" s="5"/>
      <c r="N476" s="91"/>
      <c r="O476" s="92"/>
      <c r="P476" s="5"/>
      <c r="Q476" s="5"/>
      <c r="R476" s="8"/>
      <c r="S476" s="5"/>
      <c r="T476" s="93"/>
      <c r="U476" s="80"/>
      <c r="V476" s="82"/>
      <c r="W476" s="83"/>
      <c r="X476" s="84" t="str">
        <f t="shared" si="129"/>
        <v xml:space="preserve"> </v>
      </c>
      <c r="Y476" s="85" t="str">
        <f t="shared" si="122"/>
        <v/>
      </c>
      <c r="AA476" s="86" t="str">
        <f t="shared" ca="1" si="123"/>
        <v/>
      </c>
      <c r="AB476" s="121"/>
      <c r="AC476" s="87" t="str">
        <f t="shared" si="135"/>
        <v/>
      </c>
      <c r="AD476" s="88" t="str">
        <f t="shared" si="130"/>
        <v/>
      </c>
      <c r="AE476" s="89" t="str">
        <f>IF(C476&lt;&gt;"",IF(VLOOKUP(C476,T_UO[#All],3,FALSE)="J",AF476+AG476,VLOOKUP(C476,T_UO[#All],4,FALSE)*G476),"")</f>
        <v/>
      </c>
      <c r="AF476" s="89" t="str">
        <f t="shared" si="124"/>
        <v/>
      </c>
      <c r="AG476" s="6"/>
      <c r="AH476" s="81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  <c r="AY476" s="120"/>
      <c r="AZ476" s="120"/>
      <c r="BA476" s="120"/>
      <c r="BB476" s="120"/>
      <c r="BC476" s="120"/>
      <c r="BD476" s="120"/>
      <c r="BE476" s="120"/>
      <c r="BF476" s="120"/>
      <c r="BG476" s="120"/>
      <c r="BH476" s="120"/>
      <c r="BI476" s="120"/>
      <c r="BJ476" s="120"/>
      <c r="BK476" s="120"/>
      <c r="BL476" s="120"/>
      <c r="BM476" s="120"/>
      <c r="BN476" s="120"/>
      <c r="BO476" s="120"/>
      <c r="BP476" s="120"/>
      <c r="BQ476" s="120"/>
      <c r="BR476" s="120"/>
      <c r="BS476" s="120"/>
      <c r="BT476" s="120"/>
      <c r="BU476" s="120"/>
      <c r="BV476" s="120"/>
      <c r="BW476" s="120"/>
      <c r="BX476" s="120"/>
      <c r="BY476" s="120"/>
      <c r="BZ476" s="120"/>
      <c r="CA476" s="120"/>
      <c r="CB476" s="120"/>
      <c r="CC476" s="120"/>
      <c r="CD476" s="120"/>
      <c r="CE476" s="120"/>
      <c r="CF476" s="120"/>
      <c r="CG476" s="120"/>
      <c r="CH476" s="120"/>
      <c r="CJ476" s="46"/>
      <c r="CK476" s="46"/>
      <c r="CL476" s="46"/>
      <c r="CN476" s="46">
        <f t="shared" ca="1" si="131"/>
        <v>0</v>
      </c>
      <c r="CO476" s="46">
        <f t="shared" si="125"/>
        <v>0</v>
      </c>
      <c r="CP476" s="46"/>
      <c r="CQ476" s="46">
        <f t="shared" si="126"/>
        <v>0</v>
      </c>
      <c r="CR476" s="46"/>
      <c r="CS476" s="46">
        <f>IF(C476&lt;&gt;"",IF(VLOOKUP(C476,T_UO[#All],3,FALSE)="PTS",IF(ISBLANK(G476),1,0),IF(ISBLANK(G476),0,1)),0)</f>
        <v>0</v>
      </c>
      <c r="CT476" s="46">
        <f t="shared" si="132"/>
        <v>0</v>
      </c>
      <c r="CU476" s="46"/>
      <c r="CV476" s="46"/>
      <c r="CW476" s="46"/>
      <c r="CX476" s="46"/>
      <c r="CY476" s="46"/>
      <c r="CZ476" s="46"/>
      <c r="DA476" s="46"/>
      <c r="DB476" s="46">
        <f t="shared" si="133"/>
        <v>0</v>
      </c>
      <c r="DC476" s="46">
        <f t="shared" ca="1" si="127"/>
        <v>0</v>
      </c>
      <c r="DD476" s="46"/>
      <c r="DE476" s="46">
        <f t="shared" si="134"/>
        <v>0</v>
      </c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>
        <f t="array" ref="DS476">IF(MAX(IF($AI476:$CH476&lt;&gt;0,$AI$7:$CH$7))&gt;$S476,1,0)</f>
        <v>0</v>
      </c>
    </row>
    <row r="477" spans="1:123" x14ac:dyDescent="0.25">
      <c r="A477" s="78">
        <v>470</v>
      </c>
      <c r="B477" s="79" t="str">
        <f t="shared" si="128"/>
        <v>K_LE MUT_2023_470</v>
      </c>
      <c r="C477" s="2"/>
      <c r="D477" s="3"/>
      <c r="E477" s="3"/>
      <c r="F477" s="4"/>
      <c r="G477" s="4"/>
      <c r="H477" s="4"/>
      <c r="I477" s="3"/>
      <c r="J477" s="1"/>
      <c r="K477" s="7"/>
      <c r="L477" s="90"/>
      <c r="M477" s="5"/>
      <c r="N477" s="91"/>
      <c r="O477" s="92"/>
      <c r="P477" s="5"/>
      <c r="Q477" s="5"/>
      <c r="R477" s="8"/>
      <c r="S477" s="5"/>
      <c r="T477" s="93"/>
      <c r="U477" s="80"/>
      <c r="V477" s="82"/>
      <c r="W477" s="83"/>
      <c r="X477" s="84" t="str">
        <f t="shared" si="129"/>
        <v xml:space="preserve"> </v>
      </c>
      <c r="Y477" s="85" t="str">
        <f t="shared" si="122"/>
        <v/>
      </c>
      <c r="AA477" s="86" t="str">
        <f t="shared" ca="1" si="123"/>
        <v/>
      </c>
      <c r="AB477" s="121"/>
      <c r="AC477" s="87" t="str">
        <f t="shared" si="135"/>
        <v/>
      </c>
      <c r="AD477" s="88" t="str">
        <f t="shared" si="130"/>
        <v/>
      </c>
      <c r="AE477" s="89" t="str">
        <f>IF(C477&lt;&gt;"",IF(VLOOKUP(C477,T_UO[#All],3,FALSE)="J",AF477+AG477,VLOOKUP(C477,T_UO[#All],4,FALSE)*G477),"")</f>
        <v/>
      </c>
      <c r="AF477" s="89" t="str">
        <f t="shared" si="124"/>
        <v/>
      </c>
      <c r="AG477" s="6"/>
      <c r="AH477" s="81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  <c r="AY477" s="120"/>
      <c r="AZ477" s="120"/>
      <c r="BA477" s="120"/>
      <c r="BB477" s="120"/>
      <c r="BC477" s="120"/>
      <c r="BD477" s="120"/>
      <c r="BE477" s="120"/>
      <c r="BF477" s="120"/>
      <c r="BG477" s="120"/>
      <c r="BH477" s="120"/>
      <c r="BI477" s="120"/>
      <c r="BJ477" s="120"/>
      <c r="BK477" s="120"/>
      <c r="BL477" s="120"/>
      <c r="BM477" s="120"/>
      <c r="BN477" s="120"/>
      <c r="BO477" s="120"/>
      <c r="BP477" s="120"/>
      <c r="BQ477" s="120"/>
      <c r="BR477" s="120"/>
      <c r="BS477" s="120"/>
      <c r="BT477" s="120"/>
      <c r="BU477" s="120"/>
      <c r="BV477" s="120"/>
      <c r="BW477" s="120"/>
      <c r="BX477" s="120"/>
      <c r="BY477" s="120"/>
      <c r="BZ477" s="120"/>
      <c r="CA477" s="120"/>
      <c r="CB477" s="120"/>
      <c r="CC477" s="120"/>
      <c r="CD477" s="120"/>
      <c r="CE477" s="120"/>
      <c r="CF477" s="120"/>
      <c r="CG477" s="120"/>
      <c r="CH477" s="120"/>
      <c r="CJ477" s="46"/>
      <c r="CK477" s="46"/>
      <c r="CL477" s="46"/>
      <c r="CN477" s="46">
        <f t="shared" ca="1" si="131"/>
        <v>0</v>
      </c>
      <c r="CO477" s="46">
        <f t="shared" si="125"/>
        <v>0</v>
      </c>
      <c r="CP477" s="46"/>
      <c r="CQ477" s="46">
        <f t="shared" si="126"/>
        <v>0</v>
      </c>
      <c r="CR477" s="46"/>
      <c r="CS477" s="46">
        <f>IF(C477&lt;&gt;"",IF(VLOOKUP(C477,T_UO[#All],3,FALSE)="PTS",IF(ISBLANK(G477),1,0),IF(ISBLANK(G477),0,1)),0)</f>
        <v>0</v>
      </c>
      <c r="CT477" s="46">
        <f t="shared" si="132"/>
        <v>0</v>
      </c>
      <c r="CU477" s="46"/>
      <c r="CV477" s="46"/>
      <c r="CW477" s="46"/>
      <c r="CX477" s="46"/>
      <c r="CY477" s="46"/>
      <c r="CZ477" s="46"/>
      <c r="DA477" s="46"/>
      <c r="DB477" s="46">
        <f t="shared" si="133"/>
        <v>0</v>
      </c>
      <c r="DC477" s="46">
        <f t="shared" ca="1" si="127"/>
        <v>0</v>
      </c>
      <c r="DD477" s="46"/>
      <c r="DE477" s="46">
        <f t="shared" si="134"/>
        <v>0</v>
      </c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>
        <f t="array" ref="DS477">IF(MAX(IF($AI477:$CH477&lt;&gt;0,$AI$7:$CH$7))&gt;$S477,1,0)</f>
        <v>0</v>
      </c>
    </row>
    <row r="478" spans="1:123" x14ac:dyDescent="0.25">
      <c r="A478" s="78">
        <v>471</v>
      </c>
      <c r="B478" s="79" t="str">
        <f t="shared" si="128"/>
        <v>K_LE MUT_2023_471</v>
      </c>
      <c r="C478" s="2"/>
      <c r="D478" s="3"/>
      <c r="E478" s="3"/>
      <c r="F478" s="4"/>
      <c r="G478" s="4"/>
      <c r="H478" s="4"/>
      <c r="I478" s="3"/>
      <c r="J478" s="1"/>
      <c r="K478" s="7"/>
      <c r="L478" s="90"/>
      <c r="M478" s="5"/>
      <c r="N478" s="91"/>
      <c r="O478" s="92"/>
      <c r="P478" s="5"/>
      <c r="Q478" s="5"/>
      <c r="R478" s="8"/>
      <c r="S478" s="5"/>
      <c r="T478" s="93"/>
      <c r="U478" s="80"/>
      <c r="V478" s="82"/>
      <c r="W478" s="83"/>
      <c r="X478" s="84" t="str">
        <f t="shared" si="129"/>
        <v xml:space="preserve"> </v>
      </c>
      <c r="Y478" s="85" t="str">
        <f t="shared" si="122"/>
        <v/>
      </c>
      <c r="AA478" s="86" t="str">
        <f t="shared" ca="1" si="123"/>
        <v/>
      </c>
      <c r="AB478" s="121"/>
      <c r="AC478" s="87" t="str">
        <f t="shared" si="135"/>
        <v/>
      </c>
      <c r="AD478" s="88" t="str">
        <f t="shared" si="130"/>
        <v/>
      </c>
      <c r="AE478" s="89" t="str">
        <f>IF(C478&lt;&gt;"",IF(VLOOKUP(C478,T_UO[#All],3,FALSE)="J",AF478+AG478,VLOOKUP(C478,T_UO[#All],4,FALSE)*G478),"")</f>
        <v/>
      </c>
      <c r="AF478" s="89" t="str">
        <f t="shared" si="124"/>
        <v/>
      </c>
      <c r="AG478" s="6"/>
      <c r="AH478" s="81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  <c r="AY478" s="120"/>
      <c r="AZ478" s="120"/>
      <c r="BA478" s="120"/>
      <c r="BB478" s="120"/>
      <c r="BC478" s="120"/>
      <c r="BD478" s="120"/>
      <c r="BE478" s="120"/>
      <c r="BF478" s="120"/>
      <c r="BG478" s="120"/>
      <c r="BH478" s="120"/>
      <c r="BI478" s="120"/>
      <c r="BJ478" s="120"/>
      <c r="BK478" s="120"/>
      <c r="BL478" s="120"/>
      <c r="BM478" s="120"/>
      <c r="BN478" s="120"/>
      <c r="BO478" s="120"/>
      <c r="BP478" s="120"/>
      <c r="BQ478" s="120"/>
      <c r="BR478" s="120"/>
      <c r="BS478" s="120"/>
      <c r="BT478" s="120"/>
      <c r="BU478" s="120"/>
      <c r="BV478" s="120"/>
      <c r="BW478" s="120"/>
      <c r="BX478" s="120"/>
      <c r="BY478" s="120"/>
      <c r="BZ478" s="120"/>
      <c r="CA478" s="120"/>
      <c r="CB478" s="120"/>
      <c r="CC478" s="120"/>
      <c r="CD478" s="120"/>
      <c r="CE478" s="120"/>
      <c r="CF478" s="120"/>
      <c r="CG478" s="120"/>
      <c r="CH478" s="120"/>
      <c r="CJ478" s="46"/>
      <c r="CK478" s="46"/>
      <c r="CL478" s="46"/>
      <c r="CN478" s="46">
        <f t="shared" ca="1" si="131"/>
        <v>0</v>
      </c>
      <c r="CO478" s="46">
        <f t="shared" si="125"/>
        <v>0</v>
      </c>
      <c r="CP478" s="46"/>
      <c r="CQ478" s="46">
        <f t="shared" si="126"/>
        <v>0</v>
      </c>
      <c r="CR478" s="46"/>
      <c r="CS478" s="46">
        <f>IF(C478&lt;&gt;"",IF(VLOOKUP(C478,T_UO[#All],3,FALSE)="PTS",IF(ISBLANK(G478),1,0),IF(ISBLANK(G478),0,1)),0)</f>
        <v>0</v>
      </c>
      <c r="CT478" s="46">
        <f t="shared" si="132"/>
        <v>0</v>
      </c>
      <c r="CU478" s="46"/>
      <c r="CV478" s="46"/>
      <c r="CW478" s="46"/>
      <c r="CX478" s="46"/>
      <c r="CY478" s="46"/>
      <c r="CZ478" s="46"/>
      <c r="DA478" s="46"/>
      <c r="DB478" s="46">
        <f t="shared" si="133"/>
        <v>0</v>
      </c>
      <c r="DC478" s="46">
        <f t="shared" ca="1" si="127"/>
        <v>0</v>
      </c>
      <c r="DD478" s="46"/>
      <c r="DE478" s="46">
        <f t="shared" si="134"/>
        <v>0</v>
      </c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>
        <f t="array" ref="DS478">IF(MAX(IF($AI478:$CH478&lt;&gt;0,$AI$7:$CH$7))&gt;$S478,1,0)</f>
        <v>0</v>
      </c>
    </row>
    <row r="479" spans="1:123" x14ac:dyDescent="0.25">
      <c r="A479" s="78">
        <v>472</v>
      </c>
      <c r="B479" s="79" t="str">
        <f t="shared" si="128"/>
        <v>K_LE MUT_2023_472</v>
      </c>
      <c r="C479" s="2"/>
      <c r="D479" s="3"/>
      <c r="E479" s="3"/>
      <c r="F479" s="4"/>
      <c r="G479" s="4"/>
      <c r="H479" s="4"/>
      <c r="I479" s="3"/>
      <c r="J479" s="1"/>
      <c r="K479" s="7"/>
      <c r="L479" s="90"/>
      <c r="M479" s="5"/>
      <c r="N479" s="91"/>
      <c r="O479" s="92"/>
      <c r="P479" s="5"/>
      <c r="Q479" s="5"/>
      <c r="R479" s="8"/>
      <c r="S479" s="5"/>
      <c r="T479" s="93"/>
      <c r="U479" s="80"/>
      <c r="V479" s="82"/>
      <c r="W479" s="83"/>
      <c r="X479" s="84" t="str">
        <f t="shared" si="129"/>
        <v xml:space="preserve"> </v>
      </c>
      <c r="Y479" s="85" t="str">
        <f t="shared" si="122"/>
        <v/>
      </c>
      <c r="AA479" s="86" t="str">
        <f t="shared" ca="1" si="123"/>
        <v/>
      </c>
      <c r="AB479" s="121"/>
      <c r="AC479" s="87" t="str">
        <f t="shared" si="135"/>
        <v/>
      </c>
      <c r="AD479" s="88" t="str">
        <f t="shared" si="130"/>
        <v/>
      </c>
      <c r="AE479" s="89" t="str">
        <f>IF(C479&lt;&gt;"",IF(VLOOKUP(C479,T_UO[#All],3,FALSE)="J",AF479+AG479,VLOOKUP(C479,T_UO[#All],4,FALSE)*G479),"")</f>
        <v/>
      </c>
      <c r="AF479" s="89" t="str">
        <f t="shared" si="124"/>
        <v/>
      </c>
      <c r="AG479" s="6"/>
      <c r="AH479" s="81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  <c r="AY479" s="120"/>
      <c r="AZ479" s="120"/>
      <c r="BA479" s="120"/>
      <c r="BB479" s="120"/>
      <c r="BC479" s="120"/>
      <c r="BD479" s="120"/>
      <c r="BE479" s="120"/>
      <c r="BF479" s="120"/>
      <c r="BG479" s="120"/>
      <c r="BH479" s="120"/>
      <c r="BI479" s="120"/>
      <c r="BJ479" s="120"/>
      <c r="BK479" s="120"/>
      <c r="BL479" s="120"/>
      <c r="BM479" s="120"/>
      <c r="BN479" s="120"/>
      <c r="BO479" s="120"/>
      <c r="BP479" s="120"/>
      <c r="BQ479" s="120"/>
      <c r="BR479" s="120"/>
      <c r="BS479" s="120"/>
      <c r="BT479" s="120"/>
      <c r="BU479" s="120"/>
      <c r="BV479" s="120"/>
      <c r="BW479" s="120"/>
      <c r="BX479" s="120"/>
      <c r="BY479" s="120"/>
      <c r="BZ479" s="120"/>
      <c r="CA479" s="120"/>
      <c r="CB479" s="120"/>
      <c r="CC479" s="120"/>
      <c r="CD479" s="120"/>
      <c r="CE479" s="120"/>
      <c r="CF479" s="120"/>
      <c r="CG479" s="120"/>
      <c r="CH479" s="120"/>
      <c r="CJ479" s="46"/>
      <c r="CK479" s="46"/>
      <c r="CL479" s="46"/>
      <c r="CN479" s="46">
        <f t="shared" ca="1" si="131"/>
        <v>0</v>
      </c>
      <c r="CO479" s="46">
        <f t="shared" si="125"/>
        <v>0</v>
      </c>
      <c r="CP479" s="46"/>
      <c r="CQ479" s="46">
        <f t="shared" si="126"/>
        <v>0</v>
      </c>
      <c r="CR479" s="46"/>
      <c r="CS479" s="46">
        <f>IF(C479&lt;&gt;"",IF(VLOOKUP(C479,T_UO[#All],3,FALSE)="PTS",IF(ISBLANK(G479),1,0),IF(ISBLANK(G479),0,1)),0)</f>
        <v>0</v>
      </c>
      <c r="CT479" s="46">
        <f t="shared" si="132"/>
        <v>0</v>
      </c>
      <c r="CU479" s="46"/>
      <c r="CV479" s="46"/>
      <c r="CW479" s="46"/>
      <c r="CX479" s="46"/>
      <c r="CY479" s="46"/>
      <c r="CZ479" s="46"/>
      <c r="DA479" s="46"/>
      <c r="DB479" s="46">
        <f t="shared" si="133"/>
        <v>0</v>
      </c>
      <c r="DC479" s="46">
        <f t="shared" ca="1" si="127"/>
        <v>0</v>
      </c>
      <c r="DD479" s="46"/>
      <c r="DE479" s="46">
        <f t="shared" si="134"/>
        <v>0</v>
      </c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>
        <f t="array" ref="DS479">IF(MAX(IF($AI479:$CH479&lt;&gt;0,$AI$7:$CH$7))&gt;$S479,1,0)</f>
        <v>0</v>
      </c>
    </row>
    <row r="480" spans="1:123" x14ac:dyDescent="0.25">
      <c r="A480" s="78">
        <v>473</v>
      </c>
      <c r="B480" s="79" t="str">
        <f t="shared" si="128"/>
        <v>K_LE MUT_2023_473</v>
      </c>
      <c r="C480" s="2"/>
      <c r="D480" s="3"/>
      <c r="E480" s="3"/>
      <c r="F480" s="4"/>
      <c r="G480" s="4"/>
      <c r="H480" s="4"/>
      <c r="I480" s="3"/>
      <c r="J480" s="1"/>
      <c r="K480" s="7"/>
      <c r="L480" s="90"/>
      <c r="M480" s="5"/>
      <c r="N480" s="91"/>
      <c r="O480" s="92"/>
      <c r="P480" s="5"/>
      <c r="Q480" s="5"/>
      <c r="R480" s="8"/>
      <c r="S480" s="5"/>
      <c r="T480" s="93"/>
      <c r="U480" s="80"/>
      <c r="V480" s="82"/>
      <c r="W480" s="83"/>
      <c r="X480" s="84" t="str">
        <f t="shared" si="129"/>
        <v xml:space="preserve"> </v>
      </c>
      <c r="Y480" s="85" t="str">
        <f t="shared" si="122"/>
        <v/>
      </c>
      <c r="AA480" s="86" t="str">
        <f t="shared" ca="1" si="123"/>
        <v/>
      </c>
      <c r="AB480" s="121"/>
      <c r="AC480" s="87" t="str">
        <f t="shared" si="135"/>
        <v/>
      </c>
      <c r="AD480" s="88" t="str">
        <f t="shared" si="130"/>
        <v/>
      </c>
      <c r="AE480" s="89" t="str">
        <f>IF(C480&lt;&gt;"",IF(VLOOKUP(C480,T_UO[#All],3,FALSE)="J",AF480+AG480,VLOOKUP(C480,T_UO[#All],4,FALSE)*G480),"")</f>
        <v/>
      </c>
      <c r="AF480" s="89" t="str">
        <f t="shared" si="124"/>
        <v/>
      </c>
      <c r="AG480" s="6"/>
      <c r="AH480" s="81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  <c r="AY480" s="120"/>
      <c r="AZ480" s="120"/>
      <c r="BA480" s="120"/>
      <c r="BB480" s="120"/>
      <c r="BC480" s="120"/>
      <c r="BD480" s="120"/>
      <c r="BE480" s="120"/>
      <c r="BF480" s="120"/>
      <c r="BG480" s="120"/>
      <c r="BH480" s="120"/>
      <c r="BI480" s="120"/>
      <c r="BJ480" s="120"/>
      <c r="BK480" s="120"/>
      <c r="BL480" s="120"/>
      <c r="BM480" s="120"/>
      <c r="BN480" s="120"/>
      <c r="BO480" s="120"/>
      <c r="BP480" s="120"/>
      <c r="BQ480" s="120"/>
      <c r="BR480" s="120"/>
      <c r="BS480" s="120"/>
      <c r="BT480" s="120"/>
      <c r="BU480" s="120"/>
      <c r="BV480" s="120"/>
      <c r="BW480" s="120"/>
      <c r="BX480" s="120"/>
      <c r="BY480" s="120"/>
      <c r="BZ480" s="120"/>
      <c r="CA480" s="120"/>
      <c r="CB480" s="120"/>
      <c r="CC480" s="120"/>
      <c r="CD480" s="120"/>
      <c r="CE480" s="120"/>
      <c r="CF480" s="120"/>
      <c r="CG480" s="120"/>
      <c r="CH480" s="120"/>
      <c r="CJ480" s="46"/>
      <c r="CK480" s="46"/>
      <c r="CL480" s="46"/>
      <c r="CN480" s="46">
        <f t="shared" ca="1" si="131"/>
        <v>0</v>
      </c>
      <c r="CO480" s="46">
        <f t="shared" si="125"/>
        <v>0</v>
      </c>
      <c r="CP480" s="46"/>
      <c r="CQ480" s="46">
        <f t="shared" si="126"/>
        <v>0</v>
      </c>
      <c r="CR480" s="46"/>
      <c r="CS480" s="46">
        <f>IF(C480&lt;&gt;"",IF(VLOOKUP(C480,T_UO[#All],3,FALSE)="PTS",IF(ISBLANK(G480),1,0),IF(ISBLANK(G480),0,1)),0)</f>
        <v>0</v>
      </c>
      <c r="CT480" s="46">
        <f t="shared" si="132"/>
        <v>0</v>
      </c>
      <c r="CU480" s="46"/>
      <c r="CV480" s="46"/>
      <c r="CW480" s="46"/>
      <c r="CX480" s="46"/>
      <c r="CY480" s="46"/>
      <c r="CZ480" s="46"/>
      <c r="DA480" s="46"/>
      <c r="DB480" s="46">
        <f t="shared" si="133"/>
        <v>0</v>
      </c>
      <c r="DC480" s="46">
        <f t="shared" ca="1" si="127"/>
        <v>0</v>
      </c>
      <c r="DD480" s="46"/>
      <c r="DE480" s="46">
        <f t="shared" si="134"/>
        <v>0</v>
      </c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>
        <f t="array" ref="DS480">IF(MAX(IF($AI480:$CH480&lt;&gt;0,$AI$7:$CH$7))&gt;$S480,1,0)</f>
        <v>0</v>
      </c>
    </row>
    <row r="481" spans="1:123" x14ac:dyDescent="0.25">
      <c r="A481" s="78">
        <v>474</v>
      </c>
      <c r="B481" s="79" t="str">
        <f t="shared" si="128"/>
        <v>K_LE MUT_2023_474</v>
      </c>
      <c r="C481" s="2"/>
      <c r="D481" s="3"/>
      <c r="E481" s="3"/>
      <c r="F481" s="4"/>
      <c r="G481" s="4"/>
      <c r="H481" s="4"/>
      <c r="I481" s="3"/>
      <c r="J481" s="1"/>
      <c r="K481" s="7"/>
      <c r="L481" s="90"/>
      <c r="M481" s="5"/>
      <c r="N481" s="91"/>
      <c r="O481" s="92"/>
      <c r="P481" s="5"/>
      <c r="Q481" s="5"/>
      <c r="R481" s="8"/>
      <c r="S481" s="5"/>
      <c r="T481" s="93"/>
      <c r="U481" s="80"/>
      <c r="V481" s="82"/>
      <c r="W481" s="83"/>
      <c r="X481" s="84" t="str">
        <f t="shared" si="129"/>
        <v xml:space="preserve"> </v>
      </c>
      <c r="Y481" s="85" t="str">
        <f t="shared" si="122"/>
        <v/>
      </c>
      <c r="AA481" s="86" t="str">
        <f t="shared" ca="1" si="123"/>
        <v/>
      </c>
      <c r="AB481" s="121"/>
      <c r="AC481" s="87" t="str">
        <f t="shared" si="135"/>
        <v/>
      </c>
      <c r="AD481" s="88" t="str">
        <f t="shared" si="130"/>
        <v/>
      </c>
      <c r="AE481" s="89" t="str">
        <f>IF(C481&lt;&gt;"",IF(VLOOKUP(C481,T_UO[#All],3,FALSE)="J",AF481+AG481,VLOOKUP(C481,T_UO[#All],4,FALSE)*G481),"")</f>
        <v/>
      </c>
      <c r="AF481" s="89" t="str">
        <f t="shared" si="124"/>
        <v/>
      </c>
      <c r="AG481" s="6"/>
      <c r="AH481" s="81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  <c r="AY481" s="120"/>
      <c r="AZ481" s="120"/>
      <c r="BA481" s="120"/>
      <c r="BB481" s="120"/>
      <c r="BC481" s="120"/>
      <c r="BD481" s="120"/>
      <c r="BE481" s="120"/>
      <c r="BF481" s="120"/>
      <c r="BG481" s="120"/>
      <c r="BH481" s="120"/>
      <c r="BI481" s="120"/>
      <c r="BJ481" s="120"/>
      <c r="BK481" s="120"/>
      <c r="BL481" s="120"/>
      <c r="BM481" s="120"/>
      <c r="BN481" s="120"/>
      <c r="BO481" s="120"/>
      <c r="BP481" s="120"/>
      <c r="BQ481" s="120"/>
      <c r="BR481" s="120"/>
      <c r="BS481" s="120"/>
      <c r="BT481" s="120"/>
      <c r="BU481" s="120"/>
      <c r="BV481" s="120"/>
      <c r="BW481" s="120"/>
      <c r="BX481" s="120"/>
      <c r="BY481" s="120"/>
      <c r="BZ481" s="120"/>
      <c r="CA481" s="120"/>
      <c r="CB481" s="120"/>
      <c r="CC481" s="120"/>
      <c r="CD481" s="120"/>
      <c r="CE481" s="120"/>
      <c r="CF481" s="120"/>
      <c r="CG481" s="120"/>
      <c r="CH481" s="120"/>
      <c r="CJ481" s="46"/>
      <c r="CK481" s="46"/>
      <c r="CL481" s="46"/>
      <c r="CN481" s="46">
        <f t="shared" ca="1" si="131"/>
        <v>0</v>
      </c>
      <c r="CO481" s="46">
        <f t="shared" si="125"/>
        <v>0</v>
      </c>
      <c r="CP481" s="46"/>
      <c r="CQ481" s="46">
        <f t="shared" si="126"/>
        <v>0</v>
      </c>
      <c r="CR481" s="46"/>
      <c r="CS481" s="46">
        <f>IF(C481&lt;&gt;"",IF(VLOOKUP(C481,T_UO[#All],3,FALSE)="PTS",IF(ISBLANK(G481),1,0),IF(ISBLANK(G481),0,1)),0)</f>
        <v>0</v>
      </c>
      <c r="CT481" s="46">
        <f t="shared" si="132"/>
        <v>0</v>
      </c>
      <c r="CU481" s="46"/>
      <c r="CV481" s="46"/>
      <c r="CW481" s="46"/>
      <c r="CX481" s="46"/>
      <c r="CY481" s="46"/>
      <c r="CZ481" s="46"/>
      <c r="DA481" s="46"/>
      <c r="DB481" s="46">
        <f t="shared" si="133"/>
        <v>0</v>
      </c>
      <c r="DC481" s="46">
        <f t="shared" ca="1" si="127"/>
        <v>0</v>
      </c>
      <c r="DD481" s="46"/>
      <c r="DE481" s="46">
        <f t="shared" si="134"/>
        <v>0</v>
      </c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>
        <f t="array" ref="DS481">IF(MAX(IF($AI481:$CH481&lt;&gt;0,$AI$7:$CH$7))&gt;$S481,1,0)</f>
        <v>0</v>
      </c>
    </row>
    <row r="482" spans="1:123" x14ac:dyDescent="0.25">
      <c r="A482" s="78">
        <v>475</v>
      </c>
      <c r="B482" s="79" t="str">
        <f t="shared" si="128"/>
        <v>K_LE MUT_2023_475</v>
      </c>
      <c r="C482" s="2"/>
      <c r="D482" s="3"/>
      <c r="E482" s="3"/>
      <c r="F482" s="4"/>
      <c r="G482" s="4"/>
      <c r="H482" s="4"/>
      <c r="I482" s="3"/>
      <c r="J482" s="1"/>
      <c r="K482" s="7"/>
      <c r="L482" s="90"/>
      <c r="M482" s="5"/>
      <c r="N482" s="91"/>
      <c r="O482" s="92"/>
      <c r="P482" s="5"/>
      <c r="Q482" s="5"/>
      <c r="R482" s="8"/>
      <c r="S482" s="5"/>
      <c r="T482" s="93"/>
      <c r="U482" s="80"/>
      <c r="V482" s="82"/>
      <c r="W482" s="83"/>
      <c r="X482" s="84" t="str">
        <f t="shared" si="129"/>
        <v xml:space="preserve"> </v>
      </c>
      <c r="Y482" s="85" t="str">
        <f t="shared" si="122"/>
        <v/>
      </c>
      <c r="AA482" s="86" t="str">
        <f t="shared" ca="1" si="123"/>
        <v/>
      </c>
      <c r="AB482" s="121"/>
      <c r="AC482" s="87" t="str">
        <f t="shared" si="135"/>
        <v/>
      </c>
      <c r="AD482" s="88" t="str">
        <f t="shared" si="130"/>
        <v/>
      </c>
      <c r="AE482" s="89" t="str">
        <f>IF(C482&lt;&gt;"",IF(VLOOKUP(C482,T_UO[#All],3,FALSE)="J",AF482+AG482,VLOOKUP(C482,T_UO[#All],4,FALSE)*G482),"")</f>
        <v/>
      </c>
      <c r="AF482" s="89" t="str">
        <f t="shared" si="124"/>
        <v/>
      </c>
      <c r="AG482" s="6"/>
      <c r="AH482" s="81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  <c r="AY482" s="120"/>
      <c r="AZ482" s="120"/>
      <c r="BA482" s="120"/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  <c r="BU482" s="120"/>
      <c r="BV482" s="120"/>
      <c r="BW482" s="120"/>
      <c r="BX482" s="120"/>
      <c r="BY482" s="120"/>
      <c r="BZ482" s="120"/>
      <c r="CA482" s="120"/>
      <c r="CB482" s="120"/>
      <c r="CC482" s="120"/>
      <c r="CD482" s="120"/>
      <c r="CE482" s="120"/>
      <c r="CF482" s="120"/>
      <c r="CG482" s="120"/>
      <c r="CH482" s="120"/>
      <c r="CJ482" s="46"/>
      <c r="CK482" s="46"/>
      <c r="CL482" s="46"/>
      <c r="CN482" s="46">
        <f t="shared" ca="1" si="131"/>
        <v>0</v>
      </c>
      <c r="CO482" s="46">
        <f t="shared" si="125"/>
        <v>0</v>
      </c>
      <c r="CP482" s="46"/>
      <c r="CQ482" s="46">
        <f t="shared" si="126"/>
        <v>0</v>
      </c>
      <c r="CR482" s="46"/>
      <c r="CS482" s="46">
        <f>IF(C482&lt;&gt;"",IF(VLOOKUP(C482,T_UO[#All],3,FALSE)="PTS",IF(ISBLANK(G482),1,0),IF(ISBLANK(G482),0,1)),0)</f>
        <v>0</v>
      </c>
      <c r="CT482" s="46">
        <f t="shared" si="132"/>
        <v>0</v>
      </c>
      <c r="CU482" s="46"/>
      <c r="CV482" s="46"/>
      <c r="CW482" s="46"/>
      <c r="CX482" s="46"/>
      <c r="CY482" s="46"/>
      <c r="CZ482" s="46"/>
      <c r="DA482" s="46"/>
      <c r="DB482" s="46">
        <f t="shared" si="133"/>
        <v>0</v>
      </c>
      <c r="DC482" s="46">
        <f t="shared" ca="1" si="127"/>
        <v>0</v>
      </c>
      <c r="DD482" s="46"/>
      <c r="DE482" s="46">
        <f t="shared" si="134"/>
        <v>0</v>
      </c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>
        <f t="array" ref="DS482">IF(MAX(IF($AI482:$CH482&lt;&gt;0,$AI$7:$CH$7))&gt;$S482,1,0)</f>
        <v>0</v>
      </c>
    </row>
    <row r="483" spans="1:123" x14ac:dyDescent="0.25">
      <c r="A483" s="78">
        <v>476</v>
      </c>
      <c r="B483" s="79" t="str">
        <f t="shared" si="128"/>
        <v>K_LE MUT_2023_476</v>
      </c>
      <c r="C483" s="2"/>
      <c r="D483" s="3"/>
      <c r="E483" s="3"/>
      <c r="F483" s="4"/>
      <c r="G483" s="4"/>
      <c r="H483" s="4"/>
      <c r="I483" s="3"/>
      <c r="J483" s="1"/>
      <c r="K483" s="7"/>
      <c r="L483" s="90"/>
      <c r="M483" s="5"/>
      <c r="N483" s="91"/>
      <c r="O483" s="92"/>
      <c r="P483" s="5"/>
      <c r="Q483" s="5"/>
      <c r="R483" s="8"/>
      <c r="S483" s="5"/>
      <c r="T483" s="93"/>
      <c r="U483" s="80"/>
      <c r="V483" s="82"/>
      <c r="W483" s="83"/>
      <c r="X483" s="84" t="str">
        <f t="shared" si="129"/>
        <v xml:space="preserve"> </v>
      </c>
      <c r="Y483" s="85" t="str">
        <f t="shared" si="122"/>
        <v/>
      </c>
      <c r="AA483" s="86" t="str">
        <f t="shared" ca="1" si="123"/>
        <v/>
      </c>
      <c r="AB483" s="121"/>
      <c r="AC483" s="87" t="str">
        <f t="shared" si="135"/>
        <v/>
      </c>
      <c r="AD483" s="88" t="str">
        <f t="shared" si="130"/>
        <v/>
      </c>
      <c r="AE483" s="89" t="str">
        <f>IF(C483&lt;&gt;"",IF(VLOOKUP(C483,T_UO[#All],3,FALSE)="J",AF483+AG483,VLOOKUP(C483,T_UO[#All],4,FALSE)*G483),"")</f>
        <v/>
      </c>
      <c r="AF483" s="89" t="str">
        <f t="shared" si="124"/>
        <v/>
      </c>
      <c r="AG483" s="6"/>
      <c r="AH483" s="81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20"/>
      <c r="BA483" s="120"/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  <c r="BU483" s="120"/>
      <c r="BV483" s="120"/>
      <c r="BW483" s="120"/>
      <c r="BX483" s="120"/>
      <c r="BY483" s="120"/>
      <c r="BZ483" s="120"/>
      <c r="CA483" s="120"/>
      <c r="CB483" s="120"/>
      <c r="CC483" s="120"/>
      <c r="CD483" s="120"/>
      <c r="CE483" s="120"/>
      <c r="CF483" s="120"/>
      <c r="CG483" s="120"/>
      <c r="CH483" s="120"/>
      <c r="CJ483" s="46"/>
      <c r="CK483" s="46"/>
      <c r="CL483" s="46"/>
      <c r="CN483" s="46">
        <f t="shared" ca="1" si="131"/>
        <v>0</v>
      </c>
      <c r="CO483" s="46">
        <f t="shared" si="125"/>
        <v>0</v>
      </c>
      <c r="CP483" s="46"/>
      <c r="CQ483" s="46">
        <f t="shared" si="126"/>
        <v>0</v>
      </c>
      <c r="CR483" s="46"/>
      <c r="CS483" s="46">
        <f>IF(C483&lt;&gt;"",IF(VLOOKUP(C483,T_UO[#All],3,FALSE)="PTS",IF(ISBLANK(G483),1,0),IF(ISBLANK(G483),0,1)),0)</f>
        <v>0</v>
      </c>
      <c r="CT483" s="46">
        <f t="shared" si="132"/>
        <v>0</v>
      </c>
      <c r="CU483" s="46"/>
      <c r="CV483" s="46"/>
      <c r="CW483" s="46"/>
      <c r="CX483" s="46"/>
      <c r="CY483" s="46"/>
      <c r="CZ483" s="46"/>
      <c r="DA483" s="46"/>
      <c r="DB483" s="46">
        <f t="shared" si="133"/>
        <v>0</v>
      </c>
      <c r="DC483" s="46">
        <f t="shared" ca="1" si="127"/>
        <v>0</v>
      </c>
      <c r="DD483" s="46"/>
      <c r="DE483" s="46">
        <f t="shared" si="134"/>
        <v>0</v>
      </c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>
        <f t="array" ref="DS483">IF(MAX(IF($AI483:$CH483&lt;&gt;0,$AI$7:$CH$7))&gt;$S483,1,0)</f>
        <v>0</v>
      </c>
    </row>
    <row r="484" spans="1:123" x14ac:dyDescent="0.25">
      <c r="A484" s="78">
        <v>477</v>
      </c>
      <c r="B484" s="79" t="str">
        <f t="shared" si="128"/>
        <v>K_LE MUT_2023_477</v>
      </c>
      <c r="C484" s="2"/>
      <c r="D484" s="3"/>
      <c r="E484" s="3"/>
      <c r="F484" s="4"/>
      <c r="G484" s="4"/>
      <c r="H484" s="4"/>
      <c r="I484" s="3"/>
      <c r="J484" s="1"/>
      <c r="K484" s="7"/>
      <c r="L484" s="90"/>
      <c r="M484" s="5"/>
      <c r="N484" s="91"/>
      <c r="O484" s="92"/>
      <c r="P484" s="5"/>
      <c r="Q484" s="5"/>
      <c r="R484" s="8"/>
      <c r="S484" s="5"/>
      <c r="T484" s="93"/>
      <c r="U484" s="80"/>
      <c r="V484" s="82"/>
      <c r="W484" s="83"/>
      <c r="X484" s="84" t="str">
        <f t="shared" si="129"/>
        <v xml:space="preserve"> </v>
      </c>
      <c r="Y484" s="85" t="str">
        <f t="shared" si="122"/>
        <v/>
      </c>
      <c r="AA484" s="86" t="str">
        <f t="shared" ca="1" si="123"/>
        <v/>
      </c>
      <c r="AB484" s="121"/>
      <c r="AC484" s="87" t="str">
        <f t="shared" si="135"/>
        <v/>
      </c>
      <c r="AD484" s="88" t="str">
        <f t="shared" si="130"/>
        <v/>
      </c>
      <c r="AE484" s="89" t="str">
        <f>IF(C484&lt;&gt;"",IF(VLOOKUP(C484,T_UO[#All],3,FALSE)="J",AF484+AG484,VLOOKUP(C484,T_UO[#All],4,FALSE)*G484),"")</f>
        <v/>
      </c>
      <c r="AF484" s="89" t="str">
        <f t="shared" si="124"/>
        <v/>
      </c>
      <c r="AG484" s="6"/>
      <c r="AH484" s="81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  <c r="AY484" s="120"/>
      <c r="AZ484" s="120"/>
      <c r="BA484" s="120"/>
      <c r="BB484" s="120"/>
      <c r="BC484" s="120"/>
      <c r="BD484" s="120"/>
      <c r="BE484" s="120"/>
      <c r="BF484" s="120"/>
      <c r="BG484" s="120"/>
      <c r="BH484" s="120"/>
      <c r="BI484" s="120"/>
      <c r="BJ484" s="120"/>
      <c r="BK484" s="120"/>
      <c r="BL484" s="120"/>
      <c r="BM484" s="120"/>
      <c r="BN484" s="120"/>
      <c r="BO484" s="120"/>
      <c r="BP484" s="120"/>
      <c r="BQ484" s="120"/>
      <c r="BR484" s="120"/>
      <c r="BS484" s="120"/>
      <c r="BT484" s="120"/>
      <c r="BU484" s="120"/>
      <c r="BV484" s="120"/>
      <c r="BW484" s="120"/>
      <c r="BX484" s="120"/>
      <c r="BY484" s="120"/>
      <c r="BZ484" s="120"/>
      <c r="CA484" s="120"/>
      <c r="CB484" s="120"/>
      <c r="CC484" s="120"/>
      <c r="CD484" s="120"/>
      <c r="CE484" s="120"/>
      <c r="CF484" s="120"/>
      <c r="CG484" s="120"/>
      <c r="CH484" s="120"/>
      <c r="CJ484" s="46"/>
      <c r="CK484" s="46"/>
      <c r="CL484" s="46"/>
      <c r="CN484" s="46">
        <f t="shared" ca="1" si="131"/>
        <v>0</v>
      </c>
      <c r="CO484" s="46">
        <f t="shared" si="125"/>
        <v>0</v>
      </c>
      <c r="CP484" s="46"/>
      <c r="CQ484" s="46">
        <f t="shared" si="126"/>
        <v>0</v>
      </c>
      <c r="CR484" s="46"/>
      <c r="CS484" s="46">
        <f>IF(C484&lt;&gt;"",IF(VLOOKUP(C484,T_UO[#All],3,FALSE)="PTS",IF(ISBLANK(G484),1,0),IF(ISBLANK(G484),0,1)),0)</f>
        <v>0</v>
      </c>
      <c r="CT484" s="46">
        <f t="shared" si="132"/>
        <v>0</v>
      </c>
      <c r="CU484" s="46"/>
      <c r="CV484" s="46"/>
      <c r="CW484" s="46"/>
      <c r="CX484" s="46"/>
      <c r="CY484" s="46"/>
      <c r="CZ484" s="46"/>
      <c r="DA484" s="46"/>
      <c r="DB484" s="46">
        <f t="shared" si="133"/>
        <v>0</v>
      </c>
      <c r="DC484" s="46">
        <f t="shared" ca="1" si="127"/>
        <v>0</v>
      </c>
      <c r="DD484" s="46"/>
      <c r="DE484" s="46">
        <f t="shared" si="134"/>
        <v>0</v>
      </c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>
        <f t="array" ref="DS484">IF(MAX(IF($AI484:$CH484&lt;&gt;0,$AI$7:$CH$7))&gt;$S484,1,0)</f>
        <v>0</v>
      </c>
    </row>
    <row r="485" spans="1:123" x14ac:dyDescent="0.25">
      <c r="A485" s="78">
        <v>478</v>
      </c>
      <c r="B485" s="79" t="str">
        <f t="shared" si="128"/>
        <v>K_LE MUT_2023_478</v>
      </c>
      <c r="C485" s="2"/>
      <c r="D485" s="3"/>
      <c r="E485" s="3"/>
      <c r="F485" s="4"/>
      <c r="G485" s="4"/>
      <c r="H485" s="4"/>
      <c r="I485" s="3"/>
      <c r="J485" s="1"/>
      <c r="K485" s="7"/>
      <c r="L485" s="90"/>
      <c r="M485" s="5"/>
      <c r="N485" s="91"/>
      <c r="O485" s="92"/>
      <c r="P485" s="5"/>
      <c r="Q485" s="5"/>
      <c r="R485" s="8"/>
      <c r="S485" s="5"/>
      <c r="T485" s="93"/>
      <c r="U485" s="80"/>
      <c r="V485" s="82"/>
      <c r="W485" s="83"/>
      <c r="X485" s="84" t="str">
        <f t="shared" si="129"/>
        <v xml:space="preserve"> </v>
      </c>
      <c r="Y485" s="85" t="str">
        <f t="shared" si="122"/>
        <v/>
      </c>
      <c r="AA485" s="86" t="str">
        <f t="shared" ca="1" si="123"/>
        <v/>
      </c>
      <c r="AB485" s="121"/>
      <c r="AC485" s="87" t="str">
        <f t="shared" si="135"/>
        <v/>
      </c>
      <c r="AD485" s="88" t="str">
        <f t="shared" si="130"/>
        <v/>
      </c>
      <c r="AE485" s="89" t="str">
        <f>IF(C485&lt;&gt;"",IF(VLOOKUP(C485,T_UO[#All],3,FALSE)="J",AF485+AG485,VLOOKUP(C485,T_UO[#All],4,FALSE)*G485),"")</f>
        <v/>
      </c>
      <c r="AF485" s="89" t="str">
        <f t="shared" si="124"/>
        <v/>
      </c>
      <c r="AG485" s="6"/>
      <c r="AH485" s="81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/>
      <c r="CD485" s="120"/>
      <c r="CE485" s="120"/>
      <c r="CF485" s="120"/>
      <c r="CG485" s="120"/>
      <c r="CH485" s="120"/>
      <c r="CJ485" s="46"/>
      <c r="CK485" s="46"/>
      <c r="CL485" s="46"/>
      <c r="CN485" s="46">
        <f t="shared" ca="1" si="131"/>
        <v>0</v>
      </c>
      <c r="CO485" s="46">
        <f t="shared" si="125"/>
        <v>0</v>
      </c>
      <c r="CP485" s="46"/>
      <c r="CQ485" s="46">
        <f t="shared" si="126"/>
        <v>0</v>
      </c>
      <c r="CR485" s="46"/>
      <c r="CS485" s="46">
        <f>IF(C485&lt;&gt;"",IF(VLOOKUP(C485,T_UO[#All],3,FALSE)="PTS",IF(ISBLANK(G485),1,0),IF(ISBLANK(G485),0,1)),0)</f>
        <v>0</v>
      </c>
      <c r="CT485" s="46">
        <f t="shared" si="132"/>
        <v>0</v>
      </c>
      <c r="CU485" s="46"/>
      <c r="CV485" s="46"/>
      <c r="CW485" s="46"/>
      <c r="CX485" s="46"/>
      <c r="CY485" s="46"/>
      <c r="CZ485" s="46"/>
      <c r="DA485" s="46"/>
      <c r="DB485" s="46">
        <f t="shared" si="133"/>
        <v>0</v>
      </c>
      <c r="DC485" s="46">
        <f t="shared" ca="1" si="127"/>
        <v>0</v>
      </c>
      <c r="DD485" s="46"/>
      <c r="DE485" s="46">
        <f t="shared" si="134"/>
        <v>0</v>
      </c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>
        <f t="array" ref="DS485">IF(MAX(IF($AI485:$CH485&lt;&gt;0,$AI$7:$CH$7))&gt;$S485,1,0)</f>
        <v>0</v>
      </c>
    </row>
    <row r="486" spans="1:123" x14ac:dyDescent="0.25">
      <c r="A486" s="78">
        <v>479</v>
      </c>
      <c r="B486" s="79" t="str">
        <f t="shared" si="128"/>
        <v>K_LE MUT_2023_479</v>
      </c>
      <c r="C486" s="2"/>
      <c r="D486" s="3"/>
      <c r="E486" s="3"/>
      <c r="F486" s="4"/>
      <c r="G486" s="4"/>
      <c r="H486" s="4"/>
      <c r="I486" s="3"/>
      <c r="J486" s="1"/>
      <c r="K486" s="7"/>
      <c r="L486" s="90"/>
      <c r="M486" s="5"/>
      <c r="N486" s="91"/>
      <c r="O486" s="92"/>
      <c r="P486" s="5"/>
      <c r="Q486" s="5"/>
      <c r="R486" s="8"/>
      <c r="S486" s="5"/>
      <c r="T486" s="93"/>
      <c r="U486" s="80"/>
      <c r="V486" s="82"/>
      <c r="W486" s="83"/>
      <c r="X486" s="84" t="str">
        <f t="shared" si="129"/>
        <v xml:space="preserve"> </v>
      </c>
      <c r="Y486" s="85" t="str">
        <f t="shared" si="122"/>
        <v/>
      </c>
      <c r="AA486" s="86" t="str">
        <f t="shared" ca="1" si="123"/>
        <v/>
      </c>
      <c r="AB486" s="121"/>
      <c r="AC486" s="87" t="str">
        <f t="shared" si="135"/>
        <v/>
      </c>
      <c r="AD486" s="88" t="str">
        <f t="shared" si="130"/>
        <v/>
      </c>
      <c r="AE486" s="89" t="str">
        <f>IF(C486&lt;&gt;"",IF(VLOOKUP(C486,T_UO[#All],3,FALSE)="J",AF486+AG486,VLOOKUP(C486,T_UO[#All],4,FALSE)*G486),"")</f>
        <v/>
      </c>
      <c r="AF486" s="89" t="str">
        <f t="shared" si="124"/>
        <v/>
      </c>
      <c r="AG486" s="6"/>
      <c r="AH486" s="81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  <c r="AY486" s="120"/>
      <c r="AZ486" s="120"/>
      <c r="BA486" s="120"/>
      <c r="BB486" s="120"/>
      <c r="BC486" s="120"/>
      <c r="BD486" s="120"/>
      <c r="BE486" s="120"/>
      <c r="BF486" s="120"/>
      <c r="BG486" s="120"/>
      <c r="BH486" s="120"/>
      <c r="BI486" s="120"/>
      <c r="BJ486" s="120"/>
      <c r="BK486" s="120"/>
      <c r="BL486" s="120"/>
      <c r="BM486" s="120"/>
      <c r="BN486" s="120"/>
      <c r="BO486" s="120"/>
      <c r="BP486" s="120"/>
      <c r="BQ486" s="120"/>
      <c r="BR486" s="120"/>
      <c r="BS486" s="120"/>
      <c r="BT486" s="120"/>
      <c r="BU486" s="120"/>
      <c r="BV486" s="120"/>
      <c r="BW486" s="120"/>
      <c r="BX486" s="120"/>
      <c r="BY486" s="120"/>
      <c r="BZ486" s="120"/>
      <c r="CA486" s="120"/>
      <c r="CB486" s="120"/>
      <c r="CC486" s="120"/>
      <c r="CD486" s="120"/>
      <c r="CE486" s="120"/>
      <c r="CF486" s="120"/>
      <c r="CG486" s="120"/>
      <c r="CH486" s="120"/>
      <c r="CJ486" s="46"/>
      <c r="CK486" s="46"/>
      <c r="CL486" s="46"/>
      <c r="CN486" s="46">
        <f t="shared" ca="1" si="131"/>
        <v>0</v>
      </c>
      <c r="CO486" s="46">
        <f t="shared" si="125"/>
        <v>0</v>
      </c>
      <c r="CP486" s="46"/>
      <c r="CQ486" s="46">
        <f t="shared" si="126"/>
        <v>0</v>
      </c>
      <c r="CR486" s="46"/>
      <c r="CS486" s="46">
        <f>IF(C486&lt;&gt;"",IF(VLOOKUP(C486,T_UO[#All],3,FALSE)="PTS",IF(ISBLANK(G486),1,0),IF(ISBLANK(G486),0,1)),0)</f>
        <v>0</v>
      </c>
      <c r="CT486" s="46">
        <f t="shared" si="132"/>
        <v>0</v>
      </c>
      <c r="CU486" s="46"/>
      <c r="CV486" s="46"/>
      <c r="CW486" s="46"/>
      <c r="CX486" s="46"/>
      <c r="CY486" s="46"/>
      <c r="CZ486" s="46"/>
      <c r="DA486" s="46"/>
      <c r="DB486" s="46">
        <f t="shared" si="133"/>
        <v>0</v>
      </c>
      <c r="DC486" s="46">
        <f t="shared" ca="1" si="127"/>
        <v>0</v>
      </c>
      <c r="DD486" s="46"/>
      <c r="DE486" s="46">
        <f t="shared" si="134"/>
        <v>0</v>
      </c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>
        <f t="array" ref="DS486">IF(MAX(IF($AI486:$CH486&lt;&gt;0,$AI$7:$CH$7))&gt;$S486,1,0)</f>
        <v>0</v>
      </c>
    </row>
    <row r="487" spans="1:123" x14ac:dyDescent="0.25">
      <c r="A487" s="78">
        <v>480</v>
      </c>
      <c r="B487" s="79" t="str">
        <f t="shared" si="128"/>
        <v>K_LE MUT_2023_480</v>
      </c>
      <c r="C487" s="2"/>
      <c r="D487" s="3"/>
      <c r="E487" s="3"/>
      <c r="F487" s="4"/>
      <c r="G487" s="4"/>
      <c r="H487" s="4"/>
      <c r="I487" s="3"/>
      <c r="J487" s="1"/>
      <c r="K487" s="7"/>
      <c r="L487" s="90"/>
      <c r="M487" s="5"/>
      <c r="N487" s="91"/>
      <c r="O487" s="92"/>
      <c r="P487" s="5"/>
      <c r="Q487" s="5"/>
      <c r="R487" s="8"/>
      <c r="S487" s="5"/>
      <c r="T487" s="93"/>
      <c r="U487" s="80"/>
      <c r="V487" s="82"/>
      <c r="W487" s="83"/>
      <c r="X487" s="84" t="str">
        <f t="shared" si="129"/>
        <v xml:space="preserve"> </v>
      </c>
      <c r="Y487" s="85" t="str">
        <f t="shared" si="122"/>
        <v/>
      </c>
      <c r="AA487" s="86" t="str">
        <f t="shared" ca="1" si="123"/>
        <v/>
      </c>
      <c r="AB487" s="121"/>
      <c r="AC487" s="87" t="str">
        <f t="shared" si="135"/>
        <v/>
      </c>
      <c r="AD487" s="88" t="str">
        <f t="shared" si="130"/>
        <v/>
      </c>
      <c r="AE487" s="89" t="str">
        <f>IF(C487&lt;&gt;"",IF(VLOOKUP(C487,T_UO[#All],3,FALSE)="J",AF487+AG487,VLOOKUP(C487,T_UO[#All],4,FALSE)*G487),"")</f>
        <v/>
      </c>
      <c r="AF487" s="89" t="str">
        <f t="shared" si="124"/>
        <v/>
      </c>
      <c r="AG487" s="6"/>
      <c r="AH487" s="81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  <c r="AY487" s="120"/>
      <c r="AZ487" s="120"/>
      <c r="BA487" s="120"/>
      <c r="BB487" s="120"/>
      <c r="BC487" s="120"/>
      <c r="BD487" s="120"/>
      <c r="BE487" s="120"/>
      <c r="BF487" s="120"/>
      <c r="BG487" s="120"/>
      <c r="BH487" s="120"/>
      <c r="BI487" s="120"/>
      <c r="BJ487" s="120"/>
      <c r="BK487" s="120"/>
      <c r="BL487" s="120"/>
      <c r="BM487" s="120"/>
      <c r="BN487" s="120"/>
      <c r="BO487" s="120"/>
      <c r="BP487" s="120"/>
      <c r="BQ487" s="120"/>
      <c r="BR487" s="120"/>
      <c r="BS487" s="120"/>
      <c r="BT487" s="120"/>
      <c r="BU487" s="120"/>
      <c r="BV487" s="120"/>
      <c r="BW487" s="120"/>
      <c r="BX487" s="120"/>
      <c r="BY487" s="120"/>
      <c r="BZ487" s="120"/>
      <c r="CA487" s="120"/>
      <c r="CB487" s="120"/>
      <c r="CC487" s="120"/>
      <c r="CD487" s="120"/>
      <c r="CE487" s="120"/>
      <c r="CF487" s="120"/>
      <c r="CG487" s="120"/>
      <c r="CH487" s="120"/>
      <c r="CJ487" s="46"/>
      <c r="CK487" s="46"/>
      <c r="CL487" s="46"/>
      <c r="CN487" s="46">
        <f t="shared" ca="1" si="131"/>
        <v>0</v>
      </c>
      <c r="CO487" s="46">
        <f t="shared" si="125"/>
        <v>0</v>
      </c>
      <c r="CP487" s="46"/>
      <c r="CQ487" s="46">
        <f t="shared" si="126"/>
        <v>0</v>
      </c>
      <c r="CR487" s="46"/>
      <c r="CS487" s="46">
        <f>IF(C487&lt;&gt;"",IF(VLOOKUP(C487,T_UO[#All],3,FALSE)="PTS",IF(ISBLANK(G487),1,0),IF(ISBLANK(G487),0,1)),0)</f>
        <v>0</v>
      </c>
      <c r="CT487" s="46">
        <f t="shared" si="132"/>
        <v>0</v>
      </c>
      <c r="CU487" s="46"/>
      <c r="CV487" s="46"/>
      <c r="CW487" s="46"/>
      <c r="CX487" s="46"/>
      <c r="CY487" s="46"/>
      <c r="CZ487" s="46"/>
      <c r="DA487" s="46"/>
      <c r="DB487" s="46">
        <f t="shared" si="133"/>
        <v>0</v>
      </c>
      <c r="DC487" s="46">
        <f t="shared" ca="1" si="127"/>
        <v>0</v>
      </c>
      <c r="DD487" s="46"/>
      <c r="DE487" s="46">
        <f t="shared" si="134"/>
        <v>0</v>
      </c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>
        <f t="array" ref="DS487">IF(MAX(IF($AI487:$CH487&lt;&gt;0,$AI$7:$CH$7))&gt;$S487,1,0)</f>
        <v>0</v>
      </c>
    </row>
    <row r="488" spans="1:123" x14ac:dyDescent="0.25">
      <c r="A488" s="78">
        <v>481</v>
      </c>
      <c r="B488" s="79" t="str">
        <f t="shared" si="128"/>
        <v>K_LE MUT_2023_481</v>
      </c>
      <c r="C488" s="2"/>
      <c r="D488" s="3"/>
      <c r="E488" s="3"/>
      <c r="F488" s="4"/>
      <c r="G488" s="4"/>
      <c r="H488" s="4"/>
      <c r="I488" s="3"/>
      <c r="J488" s="1"/>
      <c r="K488" s="7"/>
      <c r="L488" s="90"/>
      <c r="M488" s="5"/>
      <c r="N488" s="91"/>
      <c r="O488" s="92"/>
      <c r="P488" s="5"/>
      <c r="Q488" s="5"/>
      <c r="R488" s="8"/>
      <c r="S488" s="5"/>
      <c r="T488" s="93"/>
      <c r="U488" s="80"/>
      <c r="V488" s="82"/>
      <c r="W488" s="83"/>
      <c r="X488" s="84" t="str">
        <f t="shared" si="129"/>
        <v xml:space="preserve"> </v>
      </c>
      <c r="Y488" s="85" t="str">
        <f t="shared" si="122"/>
        <v/>
      </c>
      <c r="AA488" s="86" t="str">
        <f t="shared" ca="1" si="123"/>
        <v/>
      </c>
      <c r="AB488" s="121"/>
      <c r="AC488" s="87" t="str">
        <f t="shared" si="135"/>
        <v/>
      </c>
      <c r="AD488" s="88" t="str">
        <f t="shared" si="130"/>
        <v/>
      </c>
      <c r="AE488" s="89" t="str">
        <f>IF(C488&lt;&gt;"",IF(VLOOKUP(C488,T_UO[#All],3,FALSE)="J",AF488+AG488,VLOOKUP(C488,T_UO[#All],4,FALSE)*G488),"")</f>
        <v/>
      </c>
      <c r="AF488" s="89" t="str">
        <f t="shared" si="124"/>
        <v/>
      </c>
      <c r="AG488" s="6"/>
      <c r="AH488" s="81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  <c r="AY488" s="120"/>
      <c r="AZ488" s="120"/>
      <c r="BA488" s="120"/>
      <c r="BB488" s="120"/>
      <c r="BC488" s="120"/>
      <c r="BD488" s="120"/>
      <c r="BE488" s="120"/>
      <c r="BF488" s="120"/>
      <c r="BG488" s="120"/>
      <c r="BH488" s="120"/>
      <c r="BI488" s="120"/>
      <c r="BJ488" s="120"/>
      <c r="BK488" s="120"/>
      <c r="BL488" s="120"/>
      <c r="BM488" s="120"/>
      <c r="BN488" s="120"/>
      <c r="BO488" s="120"/>
      <c r="BP488" s="120"/>
      <c r="BQ488" s="120"/>
      <c r="BR488" s="120"/>
      <c r="BS488" s="120"/>
      <c r="BT488" s="120"/>
      <c r="BU488" s="120"/>
      <c r="BV488" s="120"/>
      <c r="BW488" s="120"/>
      <c r="BX488" s="120"/>
      <c r="BY488" s="120"/>
      <c r="BZ488" s="120"/>
      <c r="CA488" s="120"/>
      <c r="CB488" s="120"/>
      <c r="CC488" s="120"/>
      <c r="CD488" s="120"/>
      <c r="CE488" s="120"/>
      <c r="CF488" s="120"/>
      <c r="CG488" s="120"/>
      <c r="CH488" s="120"/>
      <c r="CJ488" s="46"/>
      <c r="CK488" s="46"/>
      <c r="CL488" s="46"/>
      <c r="CN488" s="46">
        <f t="shared" ca="1" si="131"/>
        <v>0</v>
      </c>
      <c r="CO488" s="46">
        <f t="shared" si="125"/>
        <v>0</v>
      </c>
      <c r="CP488" s="46"/>
      <c r="CQ488" s="46">
        <f t="shared" si="126"/>
        <v>0</v>
      </c>
      <c r="CR488" s="46"/>
      <c r="CS488" s="46">
        <f>IF(C488&lt;&gt;"",IF(VLOOKUP(C488,T_UO[#All],3,FALSE)="PTS",IF(ISBLANK(G488),1,0),IF(ISBLANK(G488),0,1)),0)</f>
        <v>0</v>
      </c>
      <c r="CT488" s="46">
        <f t="shared" si="132"/>
        <v>0</v>
      </c>
      <c r="CU488" s="46"/>
      <c r="CV488" s="46"/>
      <c r="CW488" s="46"/>
      <c r="CX488" s="46"/>
      <c r="CY488" s="46"/>
      <c r="CZ488" s="46"/>
      <c r="DA488" s="46"/>
      <c r="DB488" s="46">
        <f t="shared" si="133"/>
        <v>0</v>
      </c>
      <c r="DC488" s="46">
        <f t="shared" ca="1" si="127"/>
        <v>0</v>
      </c>
      <c r="DD488" s="46"/>
      <c r="DE488" s="46">
        <f t="shared" si="134"/>
        <v>0</v>
      </c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>
        <f t="array" ref="DS488">IF(MAX(IF($AI488:$CH488&lt;&gt;0,$AI$7:$CH$7))&gt;$S488,1,0)</f>
        <v>0</v>
      </c>
    </row>
    <row r="489" spans="1:123" x14ac:dyDescent="0.25">
      <c r="A489" s="78">
        <v>482</v>
      </c>
      <c r="B489" s="79" t="str">
        <f t="shared" si="128"/>
        <v>K_LE MUT_2023_482</v>
      </c>
      <c r="C489" s="2"/>
      <c r="D489" s="3"/>
      <c r="E489" s="3"/>
      <c r="F489" s="4"/>
      <c r="G489" s="4"/>
      <c r="H489" s="4"/>
      <c r="I489" s="3"/>
      <c r="J489" s="1"/>
      <c r="K489" s="7"/>
      <c r="L489" s="90"/>
      <c r="M489" s="5"/>
      <c r="N489" s="91"/>
      <c r="O489" s="92"/>
      <c r="P489" s="5"/>
      <c r="Q489" s="5"/>
      <c r="R489" s="8"/>
      <c r="S489" s="5"/>
      <c r="T489" s="93"/>
      <c r="U489" s="80"/>
      <c r="V489" s="82"/>
      <c r="W489" s="83"/>
      <c r="X489" s="84" t="str">
        <f t="shared" si="129"/>
        <v xml:space="preserve"> </v>
      </c>
      <c r="Y489" s="85" t="str">
        <f t="shared" si="122"/>
        <v/>
      </c>
      <c r="AA489" s="86" t="str">
        <f t="shared" ca="1" si="123"/>
        <v/>
      </c>
      <c r="AB489" s="121"/>
      <c r="AC489" s="87" t="str">
        <f t="shared" si="135"/>
        <v/>
      </c>
      <c r="AD489" s="88" t="str">
        <f t="shared" si="130"/>
        <v/>
      </c>
      <c r="AE489" s="89" t="str">
        <f>IF(C489&lt;&gt;"",IF(VLOOKUP(C489,T_UO[#All],3,FALSE)="J",AF489+AG489,VLOOKUP(C489,T_UO[#All],4,FALSE)*G489),"")</f>
        <v/>
      </c>
      <c r="AF489" s="89" t="str">
        <f t="shared" si="124"/>
        <v/>
      </c>
      <c r="AG489" s="6"/>
      <c r="AH489" s="81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  <c r="AY489" s="120"/>
      <c r="AZ489" s="120"/>
      <c r="BA489" s="120"/>
      <c r="BB489" s="120"/>
      <c r="BC489" s="120"/>
      <c r="BD489" s="120"/>
      <c r="BE489" s="120"/>
      <c r="BF489" s="120"/>
      <c r="BG489" s="120"/>
      <c r="BH489" s="120"/>
      <c r="BI489" s="120"/>
      <c r="BJ489" s="120"/>
      <c r="BK489" s="120"/>
      <c r="BL489" s="120"/>
      <c r="BM489" s="120"/>
      <c r="BN489" s="120"/>
      <c r="BO489" s="120"/>
      <c r="BP489" s="120"/>
      <c r="BQ489" s="120"/>
      <c r="BR489" s="120"/>
      <c r="BS489" s="120"/>
      <c r="BT489" s="120"/>
      <c r="BU489" s="120"/>
      <c r="BV489" s="120"/>
      <c r="BW489" s="120"/>
      <c r="BX489" s="120"/>
      <c r="BY489" s="120"/>
      <c r="BZ489" s="120"/>
      <c r="CA489" s="120"/>
      <c r="CB489" s="120"/>
      <c r="CC489" s="120"/>
      <c r="CD489" s="120"/>
      <c r="CE489" s="120"/>
      <c r="CF489" s="120"/>
      <c r="CG489" s="120"/>
      <c r="CH489" s="120"/>
      <c r="CJ489" s="46"/>
      <c r="CK489" s="46"/>
      <c r="CL489" s="46"/>
      <c r="CN489" s="46">
        <f t="shared" ca="1" si="131"/>
        <v>0</v>
      </c>
      <c r="CO489" s="46">
        <f t="shared" si="125"/>
        <v>0</v>
      </c>
      <c r="CP489" s="46"/>
      <c r="CQ489" s="46">
        <f t="shared" si="126"/>
        <v>0</v>
      </c>
      <c r="CR489" s="46"/>
      <c r="CS489" s="46">
        <f>IF(C489&lt;&gt;"",IF(VLOOKUP(C489,T_UO[#All],3,FALSE)="PTS",IF(ISBLANK(G489),1,0),IF(ISBLANK(G489),0,1)),0)</f>
        <v>0</v>
      </c>
      <c r="CT489" s="46">
        <f t="shared" si="132"/>
        <v>0</v>
      </c>
      <c r="CU489" s="46"/>
      <c r="CV489" s="46"/>
      <c r="CW489" s="46"/>
      <c r="CX489" s="46"/>
      <c r="CY489" s="46"/>
      <c r="CZ489" s="46"/>
      <c r="DA489" s="46"/>
      <c r="DB489" s="46">
        <f t="shared" si="133"/>
        <v>0</v>
      </c>
      <c r="DC489" s="46">
        <f t="shared" ca="1" si="127"/>
        <v>0</v>
      </c>
      <c r="DD489" s="46"/>
      <c r="DE489" s="46">
        <f t="shared" si="134"/>
        <v>0</v>
      </c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>
        <f t="array" ref="DS489">IF(MAX(IF($AI489:$CH489&lt;&gt;0,$AI$7:$CH$7))&gt;$S489,1,0)</f>
        <v>0</v>
      </c>
    </row>
    <row r="490" spans="1:123" x14ac:dyDescent="0.25">
      <c r="A490" s="78">
        <v>483</v>
      </c>
      <c r="B490" s="79" t="str">
        <f t="shared" si="128"/>
        <v>K_LE MUT_2023_483</v>
      </c>
      <c r="C490" s="2"/>
      <c r="D490" s="3"/>
      <c r="E490" s="3"/>
      <c r="F490" s="4"/>
      <c r="G490" s="4"/>
      <c r="H490" s="4"/>
      <c r="I490" s="3"/>
      <c r="J490" s="1"/>
      <c r="K490" s="7"/>
      <c r="L490" s="90"/>
      <c r="M490" s="5"/>
      <c r="N490" s="91"/>
      <c r="O490" s="92"/>
      <c r="P490" s="5"/>
      <c r="Q490" s="5"/>
      <c r="R490" s="8"/>
      <c r="S490" s="5"/>
      <c r="T490" s="93"/>
      <c r="U490" s="80"/>
      <c r="V490" s="82"/>
      <c r="W490" s="83"/>
      <c r="X490" s="84" t="str">
        <f t="shared" si="129"/>
        <v xml:space="preserve"> </v>
      </c>
      <c r="Y490" s="85" t="str">
        <f t="shared" si="122"/>
        <v/>
      </c>
      <c r="AA490" s="86" t="str">
        <f t="shared" ca="1" si="123"/>
        <v/>
      </c>
      <c r="AB490" s="121"/>
      <c r="AC490" s="87" t="str">
        <f t="shared" si="135"/>
        <v/>
      </c>
      <c r="AD490" s="88" t="str">
        <f t="shared" si="130"/>
        <v/>
      </c>
      <c r="AE490" s="89" t="str">
        <f>IF(C490&lt;&gt;"",IF(VLOOKUP(C490,T_UO[#All],3,FALSE)="J",AF490+AG490,VLOOKUP(C490,T_UO[#All],4,FALSE)*G490),"")</f>
        <v/>
      </c>
      <c r="AF490" s="89" t="str">
        <f t="shared" si="124"/>
        <v/>
      </c>
      <c r="AG490" s="6"/>
      <c r="AH490" s="81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  <c r="AY490" s="120"/>
      <c r="AZ490" s="120"/>
      <c r="BA490" s="120"/>
      <c r="BB490" s="120"/>
      <c r="BC490" s="120"/>
      <c r="BD490" s="120"/>
      <c r="BE490" s="120"/>
      <c r="BF490" s="120"/>
      <c r="BG490" s="120"/>
      <c r="BH490" s="120"/>
      <c r="BI490" s="120"/>
      <c r="BJ490" s="120"/>
      <c r="BK490" s="120"/>
      <c r="BL490" s="120"/>
      <c r="BM490" s="120"/>
      <c r="BN490" s="120"/>
      <c r="BO490" s="120"/>
      <c r="BP490" s="120"/>
      <c r="BQ490" s="120"/>
      <c r="BR490" s="120"/>
      <c r="BS490" s="120"/>
      <c r="BT490" s="120"/>
      <c r="BU490" s="120"/>
      <c r="BV490" s="120"/>
      <c r="BW490" s="120"/>
      <c r="BX490" s="120"/>
      <c r="BY490" s="120"/>
      <c r="BZ490" s="120"/>
      <c r="CA490" s="120"/>
      <c r="CB490" s="120"/>
      <c r="CC490" s="120"/>
      <c r="CD490" s="120"/>
      <c r="CE490" s="120"/>
      <c r="CF490" s="120"/>
      <c r="CG490" s="120"/>
      <c r="CH490" s="120"/>
      <c r="CJ490" s="46"/>
      <c r="CK490" s="46"/>
      <c r="CL490" s="46"/>
      <c r="CN490" s="46">
        <f t="shared" ca="1" si="131"/>
        <v>0</v>
      </c>
      <c r="CO490" s="46">
        <f t="shared" si="125"/>
        <v>0</v>
      </c>
      <c r="CP490" s="46"/>
      <c r="CQ490" s="46">
        <f t="shared" si="126"/>
        <v>0</v>
      </c>
      <c r="CR490" s="46"/>
      <c r="CS490" s="46">
        <f>IF(C490&lt;&gt;"",IF(VLOOKUP(C490,T_UO[#All],3,FALSE)="PTS",IF(ISBLANK(G490),1,0),IF(ISBLANK(G490),0,1)),0)</f>
        <v>0</v>
      </c>
      <c r="CT490" s="46">
        <f t="shared" si="132"/>
        <v>0</v>
      </c>
      <c r="CU490" s="46"/>
      <c r="CV490" s="46"/>
      <c r="CW490" s="46"/>
      <c r="CX490" s="46"/>
      <c r="CY490" s="46"/>
      <c r="CZ490" s="46"/>
      <c r="DA490" s="46"/>
      <c r="DB490" s="46">
        <f t="shared" si="133"/>
        <v>0</v>
      </c>
      <c r="DC490" s="46">
        <f t="shared" ca="1" si="127"/>
        <v>0</v>
      </c>
      <c r="DD490" s="46"/>
      <c r="DE490" s="46">
        <f t="shared" si="134"/>
        <v>0</v>
      </c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>
        <f t="array" ref="DS490">IF(MAX(IF($AI490:$CH490&lt;&gt;0,$AI$7:$CH$7))&gt;$S490,1,0)</f>
        <v>0</v>
      </c>
    </row>
    <row r="491" spans="1:123" x14ac:dyDescent="0.25">
      <c r="A491" s="78">
        <v>484</v>
      </c>
      <c r="B491" s="79" t="str">
        <f t="shared" si="128"/>
        <v>K_LE MUT_2023_484</v>
      </c>
      <c r="C491" s="2"/>
      <c r="D491" s="3"/>
      <c r="E491" s="3"/>
      <c r="F491" s="4"/>
      <c r="G491" s="4"/>
      <c r="H491" s="4"/>
      <c r="I491" s="3"/>
      <c r="J491" s="1"/>
      <c r="K491" s="7"/>
      <c r="L491" s="90"/>
      <c r="M491" s="5"/>
      <c r="N491" s="91"/>
      <c r="O491" s="92"/>
      <c r="P491" s="5"/>
      <c r="Q491" s="5"/>
      <c r="R491" s="8"/>
      <c r="S491" s="5"/>
      <c r="T491" s="93"/>
      <c r="U491" s="80"/>
      <c r="V491" s="82"/>
      <c r="W491" s="83"/>
      <c r="X491" s="84" t="str">
        <f t="shared" si="129"/>
        <v xml:space="preserve"> </v>
      </c>
      <c r="Y491" s="85" t="str">
        <f t="shared" si="122"/>
        <v/>
      </c>
      <c r="AA491" s="86" t="str">
        <f t="shared" ca="1" si="123"/>
        <v/>
      </c>
      <c r="AB491" s="121"/>
      <c r="AC491" s="87" t="str">
        <f t="shared" si="135"/>
        <v/>
      </c>
      <c r="AD491" s="88" t="str">
        <f t="shared" si="130"/>
        <v/>
      </c>
      <c r="AE491" s="89" t="str">
        <f>IF(C491&lt;&gt;"",IF(VLOOKUP(C491,T_UO[#All],3,FALSE)="J",AF491+AG491,VLOOKUP(C491,T_UO[#All],4,FALSE)*G491),"")</f>
        <v/>
      </c>
      <c r="AF491" s="89" t="str">
        <f t="shared" si="124"/>
        <v/>
      </c>
      <c r="AG491" s="6"/>
      <c r="AH491" s="81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  <c r="AY491" s="120"/>
      <c r="AZ491" s="120"/>
      <c r="BA491" s="120"/>
      <c r="BB491" s="120"/>
      <c r="BC491" s="120"/>
      <c r="BD491" s="120"/>
      <c r="BE491" s="120"/>
      <c r="BF491" s="120"/>
      <c r="BG491" s="120"/>
      <c r="BH491" s="120"/>
      <c r="BI491" s="120"/>
      <c r="BJ491" s="120"/>
      <c r="BK491" s="120"/>
      <c r="BL491" s="120"/>
      <c r="BM491" s="120"/>
      <c r="BN491" s="120"/>
      <c r="BO491" s="120"/>
      <c r="BP491" s="120"/>
      <c r="BQ491" s="120"/>
      <c r="BR491" s="120"/>
      <c r="BS491" s="120"/>
      <c r="BT491" s="120"/>
      <c r="BU491" s="120"/>
      <c r="BV491" s="120"/>
      <c r="BW491" s="120"/>
      <c r="BX491" s="120"/>
      <c r="BY491" s="120"/>
      <c r="BZ491" s="120"/>
      <c r="CA491" s="120"/>
      <c r="CB491" s="120"/>
      <c r="CC491" s="120"/>
      <c r="CD491" s="120"/>
      <c r="CE491" s="120"/>
      <c r="CF491" s="120"/>
      <c r="CG491" s="120"/>
      <c r="CH491" s="120"/>
      <c r="CJ491" s="46"/>
      <c r="CK491" s="46"/>
      <c r="CL491" s="46"/>
      <c r="CN491" s="46">
        <f t="shared" ca="1" si="131"/>
        <v>0</v>
      </c>
      <c r="CO491" s="46">
        <f t="shared" si="125"/>
        <v>0</v>
      </c>
      <c r="CP491" s="46"/>
      <c r="CQ491" s="46">
        <f t="shared" si="126"/>
        <v>0</v>
      </c>
      <c r="CR491" s="46"/>
      <c r="CS491" s="46">
        <f>IF(C491&lt;&gt;"",IF(VLOOKUP(C491,T_UO[#All],3,FALSE)="PTS",IF(ISBLANK(G491),1,0),IF(ISBLANK(G491),0,1)),0)</f>
        <v>0</v>
      </c>
      <c r="CT491" s="46">
        <f t="shared" si="132"/>
        <v>0</v>
      </c>
      <c r="CU491" s="46"/>
      <c r="CV491" s="46"/>
      <c r="CW491" s="46"/>
      <c r="CX491" s="46"/>
      <c r="CY491" s="46"/>
      <c r="CZ491" s="46"/>
      <c r="DA491" s="46"/>
      <c r="DB491" s="46">
        <f t="shared" si="133"/>
        <v>0</v>
      </c>
      <c r="DC491" s="46">
        <f t="shared" ca="1" si="127"/>
        <v>0</v>
      </c>
      <c r="DD491" s="46"/>
      <c r="DE491" s="46">
        <f t="shared" si="134"/>
        <v>0</v>
      </c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>
        <f t="array" ref="DS491">IF(MAX(IF($AI491:$CH491&lt;&gt;0,$AI$7:$CH$7))&gt;$S491,1,0)</f>
        <v>0</v>
      </c>
    </row>
    <row r="492" spans="1:123" x14ac:dyDescent="0.25">
      <c r="A492" s="78">
        <v>485</v>
      </c>
      <c r="B492" s="79" t="str">
        <f t="shared" si="128"/>
        <v>K_LE MUT_2023_485</v>
      </c>
      <c r="C492" s="2"/>
      <c r="D492" s="3"/>
      <c r="E492" s="3"/>
      <c r="F492" s="4"/>
      <c r="G492" s="4"/>
      <c r="H492" s="4"/>
      <c r="I492" s="3"/>
      <c r="J492" s="1"/>
      <c r="K492" s="7"/>
      <c r="L492" s="90"/>
      <c r="M492" s="5"/>
      <c r="N492" s="91"/>
      <c r="O492" s="92"/>
      <c r="P492" s="5"/>
      <c r="Q492" s="5"/>
      <c r="R492" s="8"/>
      <c r="S492" s="5"/>
      <c r="T492" s="93"/>
      <c r="U492" s="80"/>
      <c r="V492" s="82"/>
      <c r="W492" s="83"/>
      <c r="X492" s="84" t="str">
        <f t="shared" si="129"/>
        <v xml:space="preserve"> </v>
      </c>
      <c r="Y492" s="85" t="str">
        <f t="shared" si="122"/>
        <v/>
      </c>
      <c r="AA492" s="86" t="str">
        <f t="shared" ca="1" si="123"/>
        <v/>
      </c>
      <c r="AB492" s="121"/>
      <c r="AC492" s="87" t="str">
        <f t="shared" si="135"/>
        <v/>
      </c>
      <c r="AD492" s="88" t="str">
        <f t="shared" si="130"/>
        <v/>
      </c>
      <c r="AE492" s="89" t="str">
        <f>IF(C492&lt;&gt;"",IF(VLOOKUP(C492,T_UO[#All],3,FALSE)="J",AF492+AG492,VLOOKUP(C492,T_UO[#All],4,FALSE)*G492),"")</f>
        <v/>
      </c>
      <c r="AF492" s="89" t="str">
        <f t="shared" si="124"/>
        <v/>
      </c>
      <c r="AG492" s="6"/>
      <c r="AH492" s="81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  <c r="AY492" s="120"/>
      <c r="AZ492" s="120"/>
      <c r="BA492" s="120"/>
      <c r="BB492" s="120"/>
      <c r="BC492" s="120"/>
      <c r="BD492" s="120"/>
      <c r="BE492" s="120"/>
      <c r="BF492" s="120"/>
      <c r="BG492" s="120"/>
      <c r="BH492" s="120"/>
      <c r="BI492" s="120"/>
      <c r="BJ492" s="120"/>
      <c r="BK492" s="120"/>
      <c r="BL492" s="120"/>
      <c r="BM492" s="120"/>
      <c r="BN492" s="120"/>
      <c r="BO492" s="120"/>
      <c r="BP492" s="120"/>
      <c r="BQ492" s="120"/>
      <c r="BR492" s="120"/>
      <c r="BS492" s="120"/>
      <c r="BT492" s="120"/>
      <c r="BU492" s="120"/>
      <c r="BV492" s="120"/>
      <c r="BW492" s="120"/>
      <c r="BX492" s="120"/>
      <c r="BY492" s="120"/>
      <c r="BZ492" s="120"/>
      <c r="CA492" s="120"/>
      <c r="CB492" s="120"/>
      <c r="CC492" s="120"/>
      <c r="CD492" s="120"/>
      <c r="CE492" s="120"/>
      <c r="CF492" s="120"/>
      <c r="CG492" s="120"/>
      <c r="CH492" s="120"/>
      <c r="CJ492" s="46"/>
      <c r="CK492" s="46"/>
      <c r="CL492" s="46"/>
      <c r="CN492" s="46">
        <f t="shared" ca="1" si="131"/>
        <v>0</v>
      </c>
      <c r="CO492" s="46">
        <f t="shared" si="125"/>
        <v>0</v>
      </c>
      <c r="CP492" s="46"/>
      <c r="CQ492" s="46">
        <f t="shared" si="126"/>
        <v>0</v>
      </c>
      <c r="CR492" s="46"/>
      <c r="CS492" s="46">
        <f>IF(C492&lt;&gt;"",IF(VLOOKUP(C492,T_UO[#All],3,FALSE)="PTS",IF(ISBLANK(G492),1,0),IF(ISBLANK(G492),0,1)),0)</f>
        <v>0</v>
      </c>
      <c r="CT492" s="46">
        <f t="shared" si="132"/>
        <v>0</v>
      </c>
      <c r="CU492" s="46"/>
      <c r="CV492" s="46"/>
      <c r="CW492" s="46"/>
      <c r="CX492" s="46"/>
      <c r="CY492" s="46"/>
      <c r="CZ492" s="46"/>
      <c r="DA492" s="46"/>
      <c r="DB492" s="46">
        <f t="shared" si="133"/>
        <v>0</v>
      </c>
      <c r="DC492" s="46">
        <f t="shared" ca="1" si="127"/>
        <v>0</v>
      </c>
      <c r="DD492" s="46"/>
      <c r="DE492" s="46">
        <f t="shared" si="134"/>
        <v>0</v>
      </c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>
        <f t="array" ref="DS492">IF(MAX(IF($AI492:$CH492&lt;&gt;0,$AI$7:$CH$7))&gt;$S492,1,0)</f>
        <v>0</v>
      </c>
    </row>
    <row r="493" spans="1:123" x14ac:dyDescent="0.25">
      <c r="A493" s="78">
        <v>486</v>
      </c>
      <c r="B493" s="79" t="str">
        <f t="shared" si="128"/>
        <v>K_LE MUT_2023_486</v>
      </c>
      <c r="C493" s="2"/>
      <c r="D493" s="3"/>
      <c r="E493" s="3"/>
      <c r="F493" s="4"/>
      <c r="G493" s="4"/>
      <c r="H493" s="4"/>
      <c r="I493" s="3"/>
      <c r="J493" s="1"/>
      <c r="K493" s="7"/>
      <c r="L493" s="90"/>
      <c r="M493" s="5"/>
      <c r="N493" s="91"/>
      <c r="O493" s="92"/>
      <c r="P493" s="5"/>
      <c r="Q493" s="5"/>
      <c r="R493" s="8"/>
      <c r="S493" s="5"/>
      <c r="T493" s="93"/>
      <c r="U493" s="80"/>
      <c r="V493" s="82"/>
      <c r="W493" s="83"/>
      <c r="X493" s="84" t="str">
        <f t="shared" si="129"/>
        <v xml:space="preserve"> </v>
      </c>
      <c r="Y493" s="85" t="str">
        <f t="shared" si="122"/>
        <v/>
      </c>
      <c r="AA493" s="86" t="str">
        <f t="shared" ca="1" si="123"/>
        <v/>
      </c>
      <c r="AB493" s="121"/>
      <c r="AC493" s="87" t="str">
        <f t="shared" si="135"/>
        <v/>
      </c>
      <c r="AD493" s="88" t="str">
        <f t="shared" si="130"/>
        <v/>
      </c>
      <c r="AE493" s="89" t="str">
        <f>IF(C493&lt;&gt;"",IF(VLOOKUP(C493,T_UO[#All],3,FALSE)="J",AF493+AG493,VLOOKUP(C493,T_UO[#All],4,FALSE)*G493),"")</f>
        <v/>
      </c>
      <c r="AF493" s="89" t="str">
        <f t="shared" si="124"/>
        <v/>
      </c>
      <c r="AG493" s="6"/>
      <c r="AH493" s="81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  <c r="AY493" s="120"/>
      <c r="AZ493" s="120"/>
      <c r="BA493" s="120"/>
      <c r="BB493" s="120"/>
      <c r="BC493" s="120"/>
      <c r="BD493" s="120"/>
      <c r="BE493" s="120"/>
      <c r="BF493" s="120"/>
      <c r="BG493" s="120"/>
      <c r="BH493" s="120"/>
      <c r="BI493" s="120"/>
      <c r="BJ493" s="120"/>
      <c r="BK493" s="120"/>
      <c r="BL493" s="120"/>
      <c r="BM493" s="120"/>
      <c r="BN493" s="120"/>
      <c r="BO493" s="120"/>
      <c r="BP493" s="120"/>
      <c r="BQ493" s="120"/>
      <c r="BR493" s="120"/>
      <c r="BS493" s="120"/>
      <c r="BT493" s="120"/>
      <c r="BU493" s="120"/>
      <c r="BV493" s="120"/>
      <c r="BW493" s="120"/>
      <c r="BX493" s="120"/>
      <c r="BY493" s="120"/>
      <c r="BZ493" s="120"/>
      <c r="CA493" s="120"/>
      <c r="CB493" s="120"/>
      <c r="CC493" s="120"/>
      <c r="CD493" s="120"/>
      <c r="CE493" s="120"/>
      <c r="CF493" s="120"/>
      <c r="CG493" s="120"/>
      <c r="CH493" s="120"/>
      <c r="CJ493" s="46"/>
      <c r="CK493" s="46"/>
      <c r="CL493" s="46"/>
      <c r="CN493" s="46">
        <f t="shared" ca="1" si="131"/>
        <v>0</v>
      </c>
      <c r="CO493" s="46">
        <f t="shared" si="125"/>
        <v>0</v>
      </c>
      <c r="CP493" s="46"/>
      <c r="CQ493" s="46">
        <f t="shared" si="126"/>
        <v>0</v>
      </c>
      <c r="CR493" s="46"/>
      <c r="CS493" s="46">
        <f>IF(C493&lt;&gt;"",IF(VLOOKUP(C493,T_UO[#All],3,FALSE)="PTS",IF(ISBLANK(G493),1,0),IF(ISBLANK(G493),0,1)),0)</f>
        <v>0</v>
      </c>
      <c r="CT493" s="46">
        <f t="shared" si="132"/>
        <v>0</v>
      </c>
      <c r="CU493" s="46"/>
      <c r="CV493" s="46"/>
      <c r="CW493" s="46"/>
      <c r="CX493" s="46"/>
      <c r="CY493" s="46"/>
      <c r="CZ493" s="46"/>
      <c r="DA493" s="46"/>
      <c r="DB493" s="46">
        <f t="shared" si="133"/>
        <v>0</v>
      </c>
      <c r="DC493" s="46">
        <f t="shared" ca="1" si="127"/>
        <v>0</v>
      </c>
      <c r="DD493" s="46"/>
      <c r="DE493" s="46">
        <f t="shared" si="134"/>
        <v>0</v>
      </c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>
        <f t="array" ref="DS493">IF(MAX(IF($AI493:$CH493&lt;&gt;0,$AI$7:$CH$7))&gt;$S493,1,0)</f>
        <v>0</v>
      </c>
    </row>
    <row r="494" spans="1:123" x14ac:dyDescent="0.25">
      <c r="A494" s="78">
        <v>487</v>
      </c>
      <c r="B494" s="79" t="str">
        <f t="shared" si="128"/>
        <v>K_LE MUT_2023_487</v>
      </c>
      <c r="C494" s="2"/>
      <c r="D494" s="3"/>
      <c r="E494" s="3"/>
      <c r="F494" s="4"/>
      <c r="G494" s="4"/>
      <c r="H494" s="4"/>
      <c r="I494" s="3"/>
      <c r="J494" s="1"/>
      <c r="K494" s="7"/>
      <c r="L494" s="90"/>
      <c r="M494" s="5"/>
      <c r="N494" s="91"/>
      <c r="O494" s="92"/>
      <c r="P494" s="5"/>
      <c r="Q494" s="5"/>
      <c r="R494" s="8"/>
      <c r="S494" s="5"/>
      <c r="T494" s="93"/>
      <c r="U494" s="80"/>
      <c r="V494" s="82"/>
      <c r="W494" s="83"/>
      <c r="X494" s="84" t="str">
        <f t="shared" si="129"/>
        <v xml:space="preserve"> </v>
      </c>
      <c r="Y494" s="85" t="str">
        <f t="shared" si="122"/>
        <v/>
      </c>
      <c r="AA494" s="86" t="str">
        <f t="shared" ca="1" si="123"/>
        <v/>
      </c>
      <c r="AB494" s="121"/>
      <c r="AC494" s="87" t="str">
        <f t="shared" si="135"/>
        <v/>
      </c>
      <c r="AD494" s="88" t="str">
        <f t="shared" si="130"/>
        <v/>
      </c>
      <c r="AE494" s="89" t="str">
        <f>IF(C494&lt;&gt;"",IF(VLOOKUP(C494,T_UO[#All],3,FALSE)="J",AF494+AG494,VLOOKUP(C494,T_UO[#All],4,FALSE)*G494),"")</f>
        <v/>
      </c>
      <c r="AF494" s="89" t="str">
        <f t="shared" si="124"/>
        <v/>
      </c>
      <c r="AG494" s="6"/>
      <c r="AH494" s="81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  <c r="AY494" s="120"/>
      <c r="AZ494" s="120"/>
      <c r="BA494" s="120"/>
      <c r="BB494" s="120"/>
      <c r="BC494" s="120"/>
      <c r="BD494" s="120"/>
      <c r="BE494" s="120"/>
      <c r="BF494" s="120"/>
      <c r="BG494" s="120"/>
      <c r="BH494" s="120"/>
      <c r="BI494" s="120"/>
      <c r="BJ494" s="120"/>
      <c r="BK494" s="120"/>
      <c r="BL494" s="120"/>
      <c r="BM494" s="120"/>
      <c r="BN494" s="120"/>
      <c r="BO494" s="120"/>
      <c r="BP494" s="120"/>
      <c r="BQ494" s="120"/>
      <c r="BR494" s="120"/>
      <c r="BS494" s="120"/>
      <c r="BT494" s="120"/>
      <c r="BU494" s="120"/>
      <c r="BV494" s="120"/>
      <c r="BW494" s="120"/>
      <c r="BX494" s="120"/>
      <c r="BY494" s="120"/>
      <c r="BZ494" s="120"/>
      <c r="CA494" s="120"/>
      <c r="CB494" s="120"/>
      <c r="CC494" s="120"/>
      <c r="CD494" s="120"/>
      <c r="CE494" s="120"/>
      <c r="CF494" s="120"/>
      <c r="CG494" s="120"/>
      <c r="CH494" s="120"/>
      <c r="CJ494" s="46"/>
      <c r="CK494" s="46"/>
      <c r="CL494" s="46"/>
      <c r="CN494" s="46">
        <f t="shared" ca="1" si="131"/>
        <v>0</v>
      </c>
      <c r="CO494" s="46">
        <f t="shared" si="125"/>
        <v>0</v>
      </c>
      <c r="CP494" s="46"/>
      <c r="CQ494" s="46">
        <f t="shared" si="126"/>
        <v>0</v>
      </c>
      <c r="CR494" s="46"/>
      <c r="CS494" s="46">
        <f>IF(C494&lt;&gt;"",IF(VLOOKUP(C494,T_UO[#All],3,FALSE)="PTS",IF(ISBLANK(G494),1,0),IF(ISBLANK(G494),0,1)),0)</f>
        <v>0</v>
      </c>
      <c r="CT494" s="46">
        <f t="shared" si="132"/>
        <v>0</v>
      </c>
      <c r="CU494" s="46"/>
      <c r="CV494" s="46"/>
      <c r="CW494" s="46"/>
      <c r="CX494" s="46"/>
      <c r="CY494" s="46"/>
      <c r="CZ494" s="46"/>
      <c r="DA494" s="46"/>
      <c r="DB494" s="46">
        <f t="shared" si="133"/>
        <v>0</v>
      </c>
      <c r="DC494" s="46">
        <f t="shared" ca="1" si="127"/>
        <v>0</v>
      </c>
      <c r="DD494" s="46"/>
      <c r="DE494" s="46">
        <f t="shared" si="134"/>
        <v>0</v>
      </c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>
        <f t="array" ref="DS494">IF(MAX(IF($AI494:$CH494&lt;&gt;0,$AI$7:$CH$7))&gt;$S494,1,0)</f>
        <v>0</v>
      </c>
    </row>
    <row r="495" spans="1:123" x14ac:dyDescent="0.25">
      <c r="A495" s="78">
        <v>488</v>
      </c>
      <c r="B495" s="79" t="str">
        <f t="shared" si="128"/>
        <v>K_LE MUT_2023_488</v>
      </c>
      <c r="C495" s="2"/>
      <c r="D495" s="3"/>
      <c r="E495" s="3"/>
      <c r="F495" s="4"/>
      <c r="G495" s="4"/>
      <c r="H495" s="4"/>
      <c r="I495" s="3"/>
      <c r="J495" s="1"/>
      <c r="K495" s="7"/>
      <c r="L495" s="90"/>
      <c r="M495" s="5"/>
      <c r="N495" s="91"/>
      <c r="O495" s="92"/>
      <c r="P495" s="5"/>
      <c r="Q495" s="5"/>
      <c r="R495" s="8"/>
      <c r="S495" s="5"/>
      <c r="T495" s="93"/>
      <c r="U495" s="80"/>
      <c r="V495" s="82"/>
      <c r="W495" s="83"/>
      <c r="X495" s="84" t="str">
        <f t="shared" si="129"/>
        <v xml:space="preserve"> </v>
      </c>
      <c r="Y495" s="85" t="str">
        <f t="shared" si="122"/>
        <v/>
      </c>
      <c r="AA495" s="86" t="str">
        <f t="shared" ca="1" si="123"/>
        <v/>
      </c>
      <c r="AB495" s="121"/>
      <c r="AC495" s="87" t="str">
        <f t="shared" si="135"/>
        <v/>
      </c>
      <c r="AD495" s="88" t="str">
        <f t="shared" si="130"/>
        <v/>
      </c>
      <c r="AE495" s="89" t="str">
        <f>IF(C495&lt;&gt;"",IF(VLOOKUP(C495,T_UO[#All],3,FALSE)="J",AF495+AG495,VLOOKUP(C495,T_UO[#All],4,FALSE)*G495),"")</f>
        <v/>
      </c>
      <c r="AF495" s="89" t="str">
        <f t="shared" si="124"/>
        <v/>
      </c>
      <c r="AG495" s="6"/>
      <c r="AH495" s="81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  <c r="AY495" s="120"/>
      <c r="AZ495" s="120"/>
      <c r="BA495" s="120"/>
      <c r="BB495" s="120"/>
      <c r="BC495" s="120"/>
      <c r="BD495" s="120"/>
      <c r="BE495" s="120"/>
      <c r="BF495" s="120"/>
      <c r="BG495" s="120"/>
      <c r="BH495" s="120"/>
      <c r="BI495" s="120"/>
      <c r="BJ495" s="120"/>
      <c r="BK495" s="120"/>
      <c r="BL495" s="120"/>
      <c r="BM495" s="120"/>
      <c r="BN495" s="120"/>
      <c r="BO495" s="120"/>
      <c r="BP495" s="120"/>
      <c r="BQ495" s="120"/>
      <c r="BR495" s="120"/>
      <c r="BS495" s="120"/>
      <c r="BT495" s="120"/>
      <c r="BU495" s="120"/>
      <c r="BV495" s="120"/>
      <c r="BW495" s="120"/>
      <c r="BX495" s="120"/>
      <c r="BY495" s="120"/>
      <c r="BZ495" s="120"/>
      <c r="CA495" s="120"/>
      <c r="CB495" s="120"/>
      <c r="CC495" s="120"/>
      <c r="CD495" s="120"/>
      <c r="CE495" s="120"/>
      <c r="CF495" s="120"/>
      <c r="CG495" s="120"/>
      <c r="CH495" s="120"/>
      <c r="CJ495" s="46"/>
      <c r="CK495" s="46"/>
      <c r="CL495" s="46"/>
      <c r="CN495" s="46">
        <f t="shared" ca="1" si="131"/>
        <v>0</v>
      </c>
      <c r="CO495" s="46">
        <f t="shared" si="125"/>
        <v>0</v>
      </c>
      <c r="CP495" s="46"/>
      <c r="CQ495" s="46">
        <f t="shared" si="126"/>
        <v>0</v>
      </c>
      <c r="CR495" s="46"/>
      <c r="CS495" s="46">
        <f>IF(C495&lt;&gt;"",IF(VLOOKUP(C495,T_UO[#All],3,FALSE)="PTS",IF(ISBLANK(G495),1,0),IF(ISBLANK(G495),0,1)),0)</f>
        <v>0</v>
      </c>
      <c r="CT495" s="46">
        <f t="shared" si="132"/>
        <v>0</v>
      </c>
      <c r="CU495" s="46"/>
      <c r="CV495" s="46"/>
      <c r="CW495" s="46"/>
      <c r="CX495" s="46"/>
      <c r="CY495" s="46"/>
      <c r="CZ495" s="46"/>
      <c r="DA495" s="46"/>
      <c r="DB495" s="46">
        <f t="shared" si="133"/>
        <v>0</v>
      </c>
      <c r="DC495" s="46">
        <f t="shared" ca="1" si="127"/>
        <v>0</v>
      </c>
      <c r="DD495" s="46"/>
      <c r="DE495" s="46">
        <f t="shared" si="134"/>
        <v>0</v>
      </c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>
        <f t="array" ref="DS495">IF(MAX(IF($AI495:$CH495&lt;&gt;0,$AI$7:$CH$7))&gt;$S495,1,0)</f>
        <v>0</v>
      </c>
    </row>
    <row r="496" spans="1:123" x14ac:dyDescent="0.25">
      <c r="A496" s="78">
        <v>489</v>
      </c>
      <c r="B496" s="79" t="str">
        <f t="shared" si="128"/>
        <v>K_LE MUT_2023_489</v>
      </c>
      <c r="C496" s="2"/>
      <c r="D496" s="3"/>
      <c r="E496" s="3"/>
      <c r="F496" s="4"/>
      <c r="G496" s="4"/>
      <c r="H496" s="4"/>
      <c r="I496" s="3"/>
      <c r="J496" s="1"/>
      <c r="K496" s="7"/>
      <c r="L496" s="90"/>
      <c r="M496" s="5"/>
      <c r="N496" s="91"/>
      <c r="O496" s="92"/>
      <c r="P496" s="5"/>
      <c r="Q496" s="5"/>
      <c r="R496" s="8"/>
      <c r="S496" s="5"/>
      <c r="T496" s="93"/>
      <c r="U496" s="80"/>
      <c r="V496" s="82"/>
      <c r="W496" s="83"/>
      <c r="X496" s="84" t="str">
        <f t="shared" si="129"/>
        <v xml:space="preserve"> </v>
      </c>
      <c r="Y496" s="85" t="str">
        <f t="shared" si="122"/>
        <v/>
      </c>
      <c r="AA496" s="86" t="str">
        <f t="shared" ca="1" si="123"/>
        <v/>
      </c>
      <c r="AB496" s="121"/>
      <c r="AC496" s="87" t="str">
        <f t="shared" si="135"/>
        <v/>
      </c>
      <c r="AD496" s="88" t="str">
        <f t="shared" si="130"/>
        <v/>
      </c>
      <c r="AE496" s="89" t="str">
        <f>IF(C496&lt;&gt;"",IF(VLOOKUP(C496,T_UO[#All],3,FALSE)="J",AF496+AG496,VLOOKUP(C496,T_UO[#All],4,FALSE)*G496),"")</f>
        <v/>
      </c>
      <c r="AF496" s="89" t="str">
        <f t="shared" si="124"/>
        <v/>
      </c>
      <c r="AG496" s="6"/>
      <c r="AH496" s="81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  <c r="AY496" s="120"/>
      <c r="AZ496" s="120"/>
      <c r="BA496" s="120"/>
      <c r="BB496" s="120"/>
      <c r="BC496" s="120"/>
      <c r="BD496" s="120"/>
      <c r="BE496" s="120"/>
      <c r="BF496" s="120"/>
      <c r="BG496" s="120"/>
      <c r="BH496" s="120"/>
      <c r="BI496" s="120"/>
      <c r="BJ496" s="120"/>
      <c r="BK496" s="120"/>
      <c r="BL496" s="120"/>
      <c r="BM496" s="120"/>
      <c r="BN496" s="120"/>
      <c r="BO496" s="120"/>
      <c r="BP496" s="120"/>
      <c r="BQ496" s="120"/>
      <c r="BR496" s="120"/>
      <c r="BS496" s="120"/>
      <c r="BT496" s="120"/>
      <c r="BU496" s="120"/>
      <c r="BV496" s="120"/>
      <c r="BW496" s="120"/>
      <c r="BX496" s="120"/>
      <c r="BY496" s="120"/>
      <c r="BZ496" s="120"/>
      <c r="CA496" s="120"/>
      <c r="CB496" s="120"/>
      <c r="CC496" s="120"/>
      <c r="CD496" s="120"/>
      <c r="CE496" s="120"/>
      <c r="CF496" s="120"/>
      <c r="CG496" s="120"/>
      <c r="CH496" s="120"/>
      <c r="CJ496" s="46"/>
      <c r="CK496" s="46"/>
      <c r="CL496" s="46"/>
      <c r="CN496" s="46">
        <f t="shared" ca="1" si="131"/>
        <v>0</v>
      </c>
      <c r="CO496" s="46">
        <f t="shared" si="125"/>
        <v>0</v>
      </c>
      <c r="CP496" s="46"/>
      <c r="CQ496" s="46">
        <f t="shared" si="126"/>
        <v>0</v>
      </c>
      <c r="CR496" s="46"/>
      <c r="CS496" s="46">
        <f>IF(C496&lt;&gt;"",IF(VLOOKUP(C496,T_UO[#All],3,FALSE)="PTS",IF(ISBLANK(G496),1,0),IF(ISBLANK(G496),0,1)),0)</f>
        <v>0</v>
      </c>
      <c r="CT496" s="46">
        <f t="shared" si="132"/>
        <v>0</v>
      </c>
      <c r="CU496" s="46"/>
      <c r="CV496" s="46"/>
      <c r="CW496" s="46"/>
      <c r="CX496" s="46"/>
      <c r="CY496" s="46"/>
      <c r="CZ496" s="46"/>
      <c r="DA496" s="46"/>
      <c r="DB496" s="46">
        <f t="shared" si="133"/>
        <v>0</v>
      </c>
      <c r="DC496" s="46">
        <f t="shared" ca="1" si="127"/>
        <v>0</v>
      </c>
      <c r="DD496" s="46"/>
      <c r="DE496" s="46">
        <f t="shared" si="134"/>
        <v>0</v>
      </c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>
        <f t="array" ref="DS496">IF(MAX(IF($AI496:$CH496&lt;&gt;0,$AI$7:$CH$7))&gt;$S496,1,0)</f>
        <v>0</v>
      </c>
    </row>
    <row r="497" spans="1:123" x14ac:dyDescent="0.25">
      <c r="A497" s="78">
        <v>490</v>
      </c>
      <c r="B497" s="79" t="str">
        <f t="shared" si="128"/>
        <v>K_LE MUT_2023_490</v>
      </c>
      <c r="C497" s="2"/>
      <c r="D497" s="3"/>
      <c r="E497" s="3"/>
      <c r="F497" s="4"/>
      <c r="G497" s="4"/>
      <c r="H497" s="4"/>
      <c r="I497" s="3"/>
      <c r="J497" s="1"/>
      <c r="K497" s="7"/>
      <c r="L497" s="90"/>
      <c r="M497" s="5"/>
      <c r="N497" s="91"/>
      <c r="O497" s="92"/>
      <c r="P497" s="5"/>
      <c r="Q497" s="5"/>
      <c r="R497" s="8"/>
      <c r="S497" s="5"/>
      <c r="T497" s="93"/>
      <c r="U497" s="80"/>
      <c r="V497" s="82"/>
      <c r="W497" s="83"/>
      <c r="X497" s="84" t="str">
        <f t="shared" si="129"/>
        <v xml:space="preserve"> </v>
      </c>
      <c r="Y497" s="85" t="str">
        <f t="shared" si="122"/>
        <v/>
      </c>
      <c r="AA497" s="86" t="str">
        <f t="shared" ca="1" si="123"/>
        <v/>
      </c>
      <c r="AB497" s="121"/>
      <c r="AC497" s="87" t="str">
        <f t="shared" si="135"/>
        <v/>
      </c>
      <c r="AD497" s="88" t="str">
        <f t="shared" si="130"/>
        <v/>
      </c>
      <c r="AE497" s="89" t="str">
        <f>IF(C497&lt;&gt;"",IF(VLOOKUP(C497,T_UO[#All],3,FALSE)="J",AF497+AG497,VLOOKUP(C497,T_UO[#All],4,FALSE)*G497),"")</f>
        <v/>
      </c>
      <c r="AF497" s="89" t="str">
        <f t="shared" si="124"/>
        <v/>
      </c>
      <c r="AG497" s="6"/>
      <c r="AH497" s="81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  <c r="AY497" s="120"/>
      <c r="AZ497" s="120"/>
      <c r="BA497" s="120"/>
      <c r="BB497" s="120"/>
      <c r="BC497" s="120"/>
      <c r="BD497" s="120"/>
      <c r="BE497" s="120"/>
      <c r="BF497" s="120"/>
      <c r="BG497" s="120"/>
      <c r="BH497" s="120"/>
      <c r="BI497" s="120"/>
      <c r="BJ497" s="120"/>
      <c r="BK497" s="120"/>
      <c r="BL497" s="120"/>
      <c r="BM497" s="120"/>
      <c r="BN497" s="120"/>
      <c r="BO497" s="120"/>
      <c r="BP497" s="120"/>
      <c r="BQ497" s="120"/>
      <c r="BR497" s="120"/>
      <c r="BS497" s="120"/>
      <c r="BT497" s="120"/>
      <c r="BU497" s="120"/>
      <c r="BV497" s="120"/>
      <c r="BW497" s="120"/>
      <c r="BX497" s="120"/>
      <c r="BY497" s="120"/>
      <c r="BZ497" s="120"/>
      <c r="CA497" s="120"/>
      <c r="CB497" s="120"/>
      <c r="CC497" s="120"/>
      <c r="CD497" s="120"/>
      <c r="CE497" s="120"/>
      <c r="CF497" s="120"/>
      <c r="CG497" s="120"/>
      <c r="CH497" s="120"/>
      <c r="CJ497" s="46"/>
      <c r="CK497" s="46"/>
      <c r="CL497" s="46"/>
      <c r="CN497" s="46">
        <f t="shared" ca="1" si="131"/>
        <v>0</v>
      </c>
      <c r="CO497" s="46">
        <f t="shared" si="125"/>
        <v>0</v>
      </c>
      <c r="CP497" s="46"/>
      <c r="CQ497" s="46">
        <f t="shared" si="126"/>
        <v>0</v>
      </c>
      <c r="CR497" s="46"/>
      <c r="CS497" s="46">
        <f>IF(C497&lt;&gt;"",IF(VLOOKUP(C497,T_UO[#All],3,FALSE)="PTS",IF(ISBLANK(G497),1,0),IF(ISBLANK(G497),0,1)),0)</f>
        <v>0</v>
      </c>
      <c r="CT497" s="46">
        <f t="shared" si="132"/>
        <v>0</v>
      </c>
      <c r="CU497" s="46"/>
      <c r="CV497" s="46"/>
      <c r="CW497" s="46"/>
      <c r="CX497" s="46"/>
      <c r="CY497" s="46"/>
      <c r="CZ497" s="46"/>
      <c r="DA497" s="46"/>
      <c r="DB497" s="46">
        <f t="shared" si="133"/>
        <v>0</v>
      </c>
      <c r="DC497" s="46">
        <f t="shared" ca="1" si="127"/>
        <v>0</v>
      </c>
      <c r="DD497" s="46"/>
      <c r="DE497" s="46">
        <f t="shared" si="134"/>
        <v>0</v>
      </c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>
        <f t="array" ref="DS497">IF(MAX(IF($AI497:$CH497&lt;&gt;0,$AI$7:$CH$7))&gt;$S497,1,0)</f>
        <v>0</v>
      </c>
    </row>
    <row r="498" spans="1:123" x14ac:dyDescent="0.25">
      <c r="A498" s="78">
        <v>491</v>
      </c>
      <c r="B498" s="79" t="str">
        <f t="shared" si="128"/>
        <v>K_LE MUT_2023_491</v>
      </c>
      <c r="C498" s="2"/>
      <c r="D498" s="3"/>
      <c r="E498" s="3"/>
      <c r="F498" s="4"/>
      <c r="G498" s="4"/>
      <c r="H498" s="4"/>
      <c r="I498" s="3"/>
      <c r="J498" s="1"/>
      <c r="K498" s="7"/>
      <c r="L498" s="90"/>
      <c r="M498" s="5"/>
      <c r="N498" s="91"/>
      <c r="O498" s="92"/>
      <c r="P498" s="5"/>
      <c r="Q498" s="5"/>
      <c r="R498" s="8"/>
      <c r="S498" s="5"/>
      <c r="T498" s="93"/>
      <c r="U498" s="80"/>
      <c r="V498" s="82"/>
      <c r="W498" s="83"/>
      <c r="X498" s="84" t="str">
        <f t="shared" si="129"/>
        <v xml:space="preserve"> </v>
      </c>
      <c r="Y498" s="85" t="str">
        <f t="shared" si="122"/>
        <v/>
      </c>
      <c r="AA498" s="86" t="str">
        <f t="shared" ca="1" si="123"/>
        <v/>
      </c>
      <c r="AB498" s="121"/>
      <c r="AC498" s="87" t="str">
        <f t="shared" si="135"/>
        <v/>
      </c>
      <c r="AD498" s="88" t="str">
        <f t="shared" si="130"/>
        <v/>
      </c>
      <c r="AE498" s="89" t="str">
        <f>IF(C498&lt;&gt;"",IF(VLOOKUP(C498,T_UO[#All],3,FALSE)="J",AF498+AG498,VLOOKUP(C498,T_UO[#All],4,FALSE)*G498),"")</f>
        <v/>
      </c>
      <c r="AF498" s="89" t="str">
        <f t="shared" si="124"/>
        <v/>
      </c>
      <c r="AG498" s="6"/>
      <c r="AH498" s="81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  <c r="AY498" s="120"/>
      <c r="AZ498" s="120"/>
      <c r="BA498" s="120"/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0"/>
      <c r="CD498" s="120"/>
      <c r="CE498" s="120"/>
      <c r="CF498" s="120"/>
      <c r="CG498" s="120"/>
      <c r="CH498" s="120"/>
      <c r="CJ498" s="46"/>
      <c r="CK498" s="46"/>
      <c r="CL498" s="46"/>
      <c r="CN498" s="46">
        <f t="shared" ca="1" si="131"/>
        <v>0</v>
      </c>
      <c r="CO498" s="46">
        <f t="shared" si="125"/>
        <v>0</v>
      </c>
      <c r="CP498" s="46"/>
      <c r="CQ498" s="46">
        <f t="shared" si="126"/>
        <v>0</v>
      </c>
      <c r="CR498" s="46"/>
      <c r="CS498" s="46">
        <f>IF(C498&lt;&gt;"",IF(VLOOKUP(C498,T_UO[#All],3,FALSE)="PTS",IF(ISBLANK(G498),1,0),IF(ISBLANK(G498),0,1)),0)</f>
        <v>0</v>
      </c>
      <c r="CT498" s="46">
        <f t="shared" si="132"/>
        <v>0</v>
      </c>
      <c r="CU498" s="46"/>
      <c r="CV498" s="46"/>
      <c r="CW498" s="46"/>
      <c r="CX498" s="46"/>
      <c r="CY498" s="46"/>
      <c r="CZ498" s="46"/>
      <c r="DA498" s="46"/>
      <c r="DB498" s="46">
        <f t="shared" si="133"/>
        <v>0</v>
      </c>
      <c r="DC498" s="46">
        <f t="shared" ca="1" si="127"/>
        <v>0</v>
      </c>
      <c r="DD498" s="46"/>
      <c r="DE498" s="46">
        <f t="shared" si="134"/>
        <v>0</v>
      </c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>
        <f t="array" ref="DS498">IF(MAX(IF($AI498:$CH498&lt;&gt;0,$AI$7:$CH$7))&gt;$S498,1,0)</f>
        <v>0</v>
      </c>
    </row>
    <row r="499" spans="1:123" x14ac:dyDescent="0.25">
      <c r="A499" s="78">
        <v>492</v>
      </c>
      <c r="B499" s="79" t="str">
        <f t="shared" si="128"/>
        <v>K_LE MUT_2023_492</v>
      </c>
      <c r="C499" s="2"/>
      <c r="D499" s="3"/>
      <c r="E499" s="3"/>
      <c r="F499" s="4"/>
      <c r="G499" s="4"/>
      <c r="H499" s="4"/>
      <c r="I499" s="3"/>
      <c r="J499" s="1"/>
      <c r="K499" s="7"/>
      <c r="L499" s="90"/>
      <c r="M499" s="5"/>
      <c r="N499" s="91"/>
      <c r="O499" s="92"/>
      <c r="P499" s="5"/>
      <c r="Q499" s="5"/>
      <c r="R499" s="8"/>
      <c r="S499" s="5"/>
      <c r="T499" s="93"/>
      <c r="U499" s="80"/>
      <c r="V499" s="82"/>
      <c r="W499" s="83"/>
      <c r="X499" s="84" t="str">
        <f t="shared" si="129"/>
        <v xml:space="preserve"> </v>
      </c>
      <c r="Y499" s="85" t="str">
        <f t="shared" si="122"/>
        <v/>
      </c>
      <c r="AA499" s="86" t="str">
        <f t="shared" ca="1" si="123"/>
        <v/>
      </c>
      <c r="AB499" s="121"/>
      <c r="AC499" s="87" t="str">
        <f t="shared" si="135"/>
        <v/>
      </c>
      <c r="AD499" s="88" t="str">
        <f t="shared" si="130"/>
        <v/>
      </c>
      <c r="AE499" s="89" t="str">
        <f>IF(C499&lt;&gt;"",IF(VLOOKUP(C499,T_UO[#All],3,FALSE)="J",AF499+AG499,VLOOKUP(C499,T_UO[#All],4,FALSE)*G499),"")</f>
        <v/>
      </c>
      <c r="AF499" s="89" t="str">
        <f t="shared" si="124"/>
        <v/>
      </c>
      <c r="AG499" s="6"/>
      <c r="AH499" s="81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  <c r="AY499" s="120"/>
      <c r="AZ499" s="120"/>
      <c r="BA499" s="120"/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0"/>
      <c r="CD499" s="120"/>
      <c r="CE499" s="120"/>
      <c r="CF499" s="120"/>
      <c r="CG499" s="120"/>
      <c r="CH499" s="120"/>
      <c r="CJ499" s="46"/>
      <c r="CK499" s="46"/>
      <c r="CL499" s="46"/>
      <c r="CN499" s="46">
        <f t="shared" ca="1" si="131"/>
        <v>0</v>
      </c>
      <c r="CO499" s="46">
        <f t="shared" si="125"/>
        <v>0</v>
      </c>
      <c r="CP499" s="46"/>
      <c r="CQ499" s="46">
        <f t="shared" si="126"/>
        <v>0</v>
      </c>
      <c r="CR499" s="46"/>
      <c r="CS499" s="46">
        <f>IF(C499&lt;&gt;"",IF(VLOOKUP(C499,T_UO[#All],3,FALSE)="PTS",IF(ISBLANK(G499),1,0),IF(ISBLANK(G499),0,1)),0)</f>
        <v>0</v>
      </c>
      <c r="CT499" s="46">
        <f t="shared" si="132"/>
        <v>0</v>
      </c>
      <c r="CU499" s="46"/>
      <c r="CV499" s="46"/>
      <c r="CW499" s="46"/>
      <c r="CX499" s="46"/>
      <c r="CY499" s="46"/>
      <c r="CZ499" s="46"/>
      <c r="DA499" s="46"/>
      <c r="DB499" s="46">
        <f t="shared" si="133"/>
        <v>0</v>
      </c>
      <c r="DC499" s="46">
        <f t="shared" ca="1" si="127"/>
        <v>0</v>
      </c>
      <c r="DD499" s="46"/>
      <c r="DE499" s="46">
        <f t="shared" si="134"/>
        <v>0</v>
      </c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>
        <f t="array" ref="DS499">IF(MAX(IF($AI499:$CH499&lt;&gt;0,$AI$7:$CH$7))&gt;$S499,1,0)</f>
        <v>0</v>
      </c>
    </row>
    <row r="500" spans="1:123" x14ac:dyDescent="0.25">
      <c r="A500" s="78">
        <v>493</v>
      </c>
      <c r="B500" s="79" t="str">
        <f t="shared" si="128"/>
        <v>K_LE MUT_2023_493</v>
      </c>
      <c r="C500" s="2"/>
      <c r="D500" s="3"/>
      <c r="E500" s="3"/>
      <c r="F500" s="4"/>
      <c r="G500" s="4"/>
      <c r="H500" s="4"/>
      <c r="I500" s="3"/>
      <c r="J500" s="1"/>
      <c r="K500" s="7"/>
      <c r="L500" s="90"/>
      <c r="M500" s="5"/>
      <c r="N500" s="91"/>
      <c r="O500" s="92"/>
      <c r="P500" s="5"/>
      <c r="Q500" s="5"/>
      <c r="R500" s="8"/>
      <c r="S500" s="5"/>
      <c r="T500" s="93"/>
      <c r="U500" s="80"/>
      <c r="V500" s="82"/>
      <c r="W500" s="83"/>
      <c r="X500" s="84" t="str">
        <f t="shared" si="129"/>
        <v xml:space="preserve"> </v>
      </c>
      <c r="Y500" s="85" t="str">
        <f t="shared" si="122"/>
        <v/>
      </c>
      <c r="AA500" s="86" t="str">
        <f t="shared" ca="1" si="123"/>
        <v/>
      </c>
      <c r="AB500" s="121"/>
      <c r="AC500" s="87" t="str">
        <f t="shared" si="135"/>
        <v/>
      </c>
      <c r="AD500" s="88" t="str">
        <f t="shared" si="130"/>
        <v/>
      </c>
      <c r="AE500" s="89" t="str">
        <f>IF(C500&lt;&gt;"",IF(VLOOKUP(C500,T_UO[#All],3,FALSE)="J",AF500+AG500,VLOOKUP(C500,T_UO[#All],4,FALSE)*G500),"")</f>
        <v/>
      </c>
      <c r="AF500" s="89" t="str">
        <f t="shared" si="124"/>
        <v/>
      </c>
      <c r="AG500" s="6"/>
      <c r="AH500" s="81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  <c r="AY500" s="120"/>
      <c r="AZ500" s="120"/>
      <c r="BA500" s="120"/>
      <c r="BB500" s="120"/>
      <c r="BC500" s="120"/>
      <c r="BD500" s="120"/>
      <c r="BE500" s="120"/>
      <c r="BF500" s="120"/>
      <c r="BG500" s="120"/>
      <c r="BH500" s="120"/>
      <c r="BI500" s="120"/>
      <c r="BJ500" s="120"/>
      <c r="BK500" s="120"/>
      <c r="BL500" s="120"/>
      <c r="BM500" s="120"/>
      <c r="BN500" s="120"/>
      <c r="BO500" s="120"/>
      <c r="BP500" s="120"/>
      <c r="BQ500" s="120"/>
      <c r="BR500" s="120"/>
      <c r="BS500" s="120"/>
      <c r="BT500" s="120"/>
      <c r="BU500" s="120"/>
      <c r="BV500" s="120"/>
      <c r="BW500" s="120"/>
      <c r="BX500" s="120"/>
      <c r="BY500" s="120"/>
      <c r="BZ500" s="120"/>
      <c r="CA500" s="120"/>
      <c r="CB500" s="120"/>
      <c r="CC500" s="120"/>
      <c r="CD500" s="120"/>
      <c r="CE500" s="120"/>
      <c r="CF500" s="120"/>
      <c r="CG500" s="120"/>
      <c r="CH500" s="120"/>
      <c r="CJ500" s="46"/>
      <c r="CK500" s="46"/>
      <c r="CL500" s="46"/>
      <c r="CN500" s="46">
        <f t="shared" ca="1" si="131"/>
        <v>0</v>
      </c>
      <c r="CO500" s="46">
        <f t="shared" si="125"/>
        <v>0</v>
      </c>
      <c r="CP500" s="46"/>
      <c r="CQ500" s="46">
        <f t="shared" si="126"/>
        <v>0</v>
      </c>
      <c r="CR500" s="46"/>
      <c r="CS500" s="46">
        <f>IF(C500&lt;&gt;"",IF(VLOOKUP(C500,T_UO[#All],3,FALSE)="PTS",IF(ISBLANK(G500),1,0),IF(ISBLANK(G500),0,1)),0)</f>
        <v>0</v>
      </c>
      <c r="CT500" s="46">
        <f t="shared" si="132"/>
        <v>0</v>
      </c>
      <c r="CU500" s="46"/>
      <c r="CV500" s="46"/>
      <c r="CW500" s="46"/>
      <c r="CX500" s="46"/>
      <c r="CY500" s="46"/>
      <c r="CZ500" s="46"/>
      <c r="DA500" s="46"/>
      <c r="DB500" s="46">
        <f t="shared" si="133"/>
        <v>0</v>
      </c>
      <c r="DC500" s="46">
        <f t="shared" ca="1" si="127"/>
        <v>0</v>
      </c>
      <c r="DD500" s="46"/>
      <c r="DE500" s="46">
        <f t="shared" si="134"/>
        <v>0</v>
      </c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>
        <f t="array" ref="DS500">IF(MAX(IF($AI500:$CH500&lt;&gt;0,$AI$7:$CH$7))&gt;$S500,1,0)</f>
        <v>0</v>
      </c>
    </row>
    <row r="501" spans="1:123" x14ac:dyDescent="0.25">
      <c r="A501" s="78">
        <v>494</v>
      </c>
      <c r="B501" s="79" t="str">
        <f t="shared" si="128"/>
        <v>K_LE MUT_2023_494</v>
      </c>
      <c r="C501" s="2"/>
      <c r="D501" s="3"/>
      <c r="E501" s="3"/>
      <c r="F501" s="4"/>
      <c r="G501" s="4"/>
      <c r="H501" s="4"/>
      <c r="I501" s="3"/>
      <c r="J501" s="1"/>
      <c r="K501" s="7"/>
      <c r="L501" s="90"/>
      <c r="M501" s="5"/>
      <c r="N501" s="91"/>
      <c r="O501" s="92"/>
      <c r="P501" s="5"/>
      <c r="Q501" s="5"/>
      <c r="R501" s="8"/>
      <c r="S501" s="5"/>
      <c r="T501" s="93"/>
      <c r="U501" s="80"/>
      <c r="V501" s="82"/>
      <c r="W501" s="83"/>
      <c r="X501" s="84" t="str">
        <f t="shared" si="129"/>
        <v xml:space="preserve"> </v>
      </c>
      <c r="Y501" s="85" t="str">
        <f t="shared" si="122"/>
        <v/>
      </c>
      <c r="AA501" s="86" t="str">
        <f t="shared" ca="1" si="123"/>
        <v/>
      </c>
      <c r="AB501" s="121"/>
      <c r="AC501" s="87" t="str">
        <f t="shared" si="135"/>
        <v/>
      </c>
      <c r="AD501" s="88" t="str">
        <f t="shared" si="130"/>
        <v/>
      </c>
      <c r="AE501" s="89" t="str">
        <f>IF(C501&lt;&gt;"",IF(VLOOKUP(C501,T_UO[#All],3,FALSE)="J",AF501+AG501,VLOOKUP(C501,T_UO[#All],4,FALSE)*G501),"")</f>
        <v/>
      </c>
      <c r="AF501" s="89" t="str">
        <f t="shared" si="124"/>
        <v/>
      </c>
      <c r="AG501" s="6"/>
      <c r="AH501" s="81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  <c r="AY501" s="120"/>
      <c r="AZ501" s="120"/>
      <c r="BA501" s="120"/>
      <c r="BB501" s="120"/>
      <c r="BC501" s="120"/>
      <c r="BD501" s="120"/>
      <c r="BE501" s="120"/>
      <c r="BF501" s="120"/>
      <c r="BG501" s="120"/>
      <c r="BH501" s="120"/>
      <c r="BI501" s="120"/>
      <c r="BJ501" s="120"/>
      <c r="BK501" s="120"/>
      <c r="BL501" s="120"/>
      <c r="BM501" s="120"/>
      <c r="BN501" s="120"/>
      <c r="BO501" s="120"/>
      <c r="BP501" s="120"/>
      <c r="BQ501" s="120"/>
      <c r="BR501" s="120"/>
      <c r="BS501" s="120"/>
      <c r="BT501" s="120"/>
      <c r="BU501" s="120"/>
      <c r="BV501" s="120"/>
      <c r="BW501" s="120"/>
      <c r="BX501" s="120"/>
      <c r="BY501" s="120"/>
      <c r="BZ501" s="120"/>
      <c r="CA501" s="120"/>
      <c r="CB501" s="120"/>
      <c r="CC501" s="120"/>
      <c r="CD501" s="120"/>
      <c r="CE501" s="120"/>
      <c r="CF501" s="120"/>
      <c r="CG501" s="120"/>
      <c r="CH501" s="120"/>
      <c r="CJ501" s="46"/>
      <c r="CK501" s="46"/>
      <c r="CL501" s="46"/>
      <c r="CN501" s="46">
        <f t="shared" ca="1" si="131"/>
        <v>0</v>
      </c>
      <c r="CO501" s="46">
        <f t="shared" si="125"/>
        <v>0</v>
      </c>
      <c r="CP501" s="46"/>
      <c r="CQ501" s="46">
        <f t="shared" si="126"/>
        <v>0</v>
      </c>
      <c r="CR501" s="46"/>
      <c r="CS501" s="46">
        <f>IF(C501&lt;&gt;"",IF(VLOOKUP(C501,T_UO[#All],3,FALSE)="PTS",IF(ISBLANK(G501),1,0),IF(ISBLANK(G501),0,1)),0)</f>
        <v>0</v>
      </c>
      <c r="CT501" s="46">
        <f t="shared" si="132"/>
        <v>0</v>
      </c>
      <c r="CU501" s="46"/>
      <c r="CV501" s="46"/>
      <c r="CW501" s="46"/>
      <c r="CX501" s="46"/>
      <c r="CY501" s="46"/>
      <c r="CZ501" s="46"/>
      <c r="DA501" s="46"/>
      <c r="DB501" s="46">
        <f t="shared" si="133"/>
        <v>0</v>
      </c>
      <c r="DC501" s="46">
        <f t="shared" ca="1" si="127"/>
        <v>0</v>
      </c>
      <c r="DD501" s="46"/>
      <c r="DE501" s="46">
        <f t="shared" si="134"/>
        <v>0</v>
      </c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>
        <f t="array" ref="DS501">IF(MAX(IF($AI501:$CH501&lt;&gt;0,$AI$7:$CH$7))&gt;$S501,1,0)</f>
        <v>0</v>
      </c>
    </row>
    <row r="502" spans="1:123" x14ac:dyDescent="0.25">
      <c r="A502" s="78">
        <v>495</v>
      </c>
      <c r="B502" s="79" t="str">
        <f t="shared" si="128"/>
        <v>K_LE MUT_2023_495</v>
      </c>
      <c r="C502" s="2"/>
      <c r="D502" s="3"/>
      <c r="E502" s="3"/>
      <c r="F502" s="4"/>
      <c r="G502" s="4"/>
      <c r="H502" s="4"/>
      <c r="I502" s="3"/>
      <c r="J502" s="1"/>
      <c r="K502" s="7"/>
      <c r="L502" s="90"/>
      <c r="M502" s="5"/>
      <c r="N502" s="91"/>
      <c r="O502" s="92"/>
      <c r="P502" s="5"/>
      <c r="Q502" s="5"/>
      <c r="R502" s="8"/>
      <c r="S502" s="5"/>
      <c r="T502" s="93"/>
      <c r="U502" s="80"/>
      <c r="V502" s="82"/>
      <c r="W502" s="83"/>
      <c r="X502" s="84" t="str">
        <f t="shared" si="129"/>
        <v xml:space="preserve"> </v>
      </c>
      <c r="Y502" s="85" t="str">
        <f t="shared" si="122"/>
        <v/>
      </c>
      <c r="AA502" s="86" t="str">
        <f t="shared" ca="1" si="123"/>
        <v/>
      </c>
      <c r="AB502" s="121"/>
      <c r="AC502" s="87" t="str">
        <f t="shared" si="135"/>
        <v/>
      </c>
      <c r="AD502" s="88" t="str">
        <f t="shared" si="130"/>
        <v/>
      </c>
      <c r="AE502" s="89" t="str">
        <f>IF(C502&lt;&gt;"",IF(VLOOKUP(C502,T_UO[#All],3,FALSE)="J",AF502+AG502,VLOOKUP(C502,T_UO[#All],4,FALSE)*G502),"")</f>
        <v/>
      </c>
      <c r="AF502" s="89" t="str">
        <f t="shared" si="124"/>
        <v/>
      </c>
      <c r="AG502" s="6"/>
      <c r="AH502" s="81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  <c r="AY502" s="120"/>
      <c r="AZ502" s="120"/>
      <c r="BA502" s="120"/>
      <c r="BB502" s="120"/>
      <c r="BC502" s="120"/>
      <c r="BD502" s="120"/>
      <c r="BE502" s="120"/>
      <c r="BF502" s="120"/>
      <c r="BG502" s="120"/>
      <c r="BH502" s="120"/>
      <c r="BI502" s="120"/>
      <c r="BJ502" s="120"/>
      <c r="BK502" s="120"/>
      <c r="BL502" s="120"/>
      <c r="BM502" s="120"/>
      <c r="BN502" s="120"/>
      <c r="BO502" s="120"/>
      <c r="BP502" s="120"/>
      <c r="BQ502" s="120"/>
      <c r="BR502" s="120"/>
      <c r="BS502" s="120"/>
      <c r="BT502" s="120"/>
      <c r="BU502" s="120"/>
      <c r="BV502" s="120"/>
      <c r="BW502" s="120"/>
      <c r="BX502" s="120"/>
      <c r="BY502" s="120"/>
      <c r="BZ502" s="120"/>
      <c r="CA502" s="120"/>
      <c r="CB502" s="120"/>
      <c r="CC502" s="120"/>
      <c r="CD502" s="120"/>
      <c r="CE502" s="120"/>
      <c r="CF502" s="120"/>
      <c r="CG502" s="120"/>
      <c r="CH502" s="120"/>
      <c r="CJ502" s="46"/>
      <c r="CK502" s="46"/>
      <c r="CL502" s="46"/>
      <c r="CN502" s="46">
        <f t="shared" ca="1" si="131"/>
        <v>0</v>
      </c>
      <c r="CO502" s="46">
        <f t="shared" si="125"/>
        <v>0</v>
      </c>
      <c r="CP502" s="46"/>
      <c r="CQ502" s="46">
        <f t="shared" si="126"/>
        <v>0</v>
      </c>
      <c r="CR502" s="46"/>
      <c r="CS502" s="46">
        <f>IF(C502&lt;&gt;"",IF(VLOOKUP(C502,T_UO[#All],3,FALSE)="PTS",IF(ISBLANK(G502),1,0),IF(ISBLANK(G502),0,1)),0)</f>
        <v>0</v>
      </c>
      <c r="CT502" s="46">
        <f t="shared" si="132"/>
        <v>0</v>
      </c>
      <c r="CU502" s="46"/>
      <c r="CV502" s="46"/>
      <c r="CW502" s="46"/>
      <c r="CX502" s="46"/>
      <c r="CY502" s="46"/>
      <c r="CZ502" s="46"/>
      <c r="DA502" s="46"/>
      <c r="DB502" s="46">
        <f t="shared" si="133"/>
        <v>0</v>
      </c>
      <c r="DC502" s="46">
        <f t="shared" ca="1" si="127"/>
        <v>0</v>
      </c>
      <c r="DD502" s="46"/>
      <c r="DE502" s="46">
        <f t="shared" si="134"/>
        <v>0</v>
      </c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>
        <f t="array" ref="DS502">IF(MAX(IF($AI502:$CH502&lt;&gt;0,$AI$7:$CH$7))&gt;$S502,1,0)</f>
        <v>0</v>
      </c>
    </row>
    <row r="503" spans="1:123" x14ac:dyDescent="0.25">
      <c r="A503" s="78">
        <v>496</v>
      </c>
      <c r="B503" s="79" t="str">
        <f t="shared" si="128"/>
        <v>K_LE MUT_2023_496</v>
      </c>
      <c r="C503" s="2"/>
      <c r="D503" s="3"/>
      <c r="E503" s="3"/>
      <c r="F503" s="4"/>
      <c r="G503" s="4"/>
      <c r="H503" s="4"/>
      <c r="I503" s="3"/>
      <c r="J503" s="1"/>
      <c r="K503" s="7"/>
      <c r="L503" s="90"/>
      <c r="M503" s="5"/>
      <c r="N503" s="91"/>
      <c r="O503" s="92"/>
      <c r="P503" s="5"/>
      <c r="Q503" s="5"/>
      <c r="R503" s="8"/>
      <c r="S503" s="5"/>
      <c r="T503" s="93"/>
      <c r="U503" s="80"/>
      <c r="V503" s="82"/>
      <c r="W503" s="83"/>
      <c r="X503" s="84" t="str">
        <f t="shared" si="129"/>
        <v xml:space="preserve"> </v>
      </c>
      <c r="Y503" s="85" t="str">
        <f t="shared" si="122"/>
        <v/>
      </c>
      <c r="AA503" s="86" t="str">
        <f t="shared" ca="1" si="123"/>
        <v/>
      </c>
      <c r="AB503" s="121"/>
      <c r="AC503" s="87" t="str">
        <f t="shared" si="135"/>
        <v/>
      </c>
      <c r="AD503" s="88" t="str">
        <f t="shared" si="130"/>
        <v/>
      </c>
      <c r="AE503" s="89" t="str">
        <f>IF(C503&lt;&gt;"",IF(VLOOKUP(C503,T_UO[#All],3,FALSE)="J",AF503+AG503,VLOOKUP(C503,T_UO[#All],4,FALSE)*G503),"")</f>
        <v/>
      </c>
      <c r="AF503" s="89" t="str">
        <f t="shared" si="124"/>
        <v/>
      </c>
      <c r="AG503" s="6"/>
      <c r="AH503" s="81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  <c r="AY503" s="120"/>
      <c r="AZ503" s="120"/>
      <c r="BA503" s="120"/>
      <c r="BB503" s="120"/>
      <c r="BC503" s="120"/>
      <c r="BD503" s="120"/>
      <c r="BE503" s="120"/>
      <c r="BF503" s="120"/>
      <c r="BG503" s="120"/>
      <c r="BH503" s="120"/>
      <c r="BI503" s="120"/>
      <c r="BJ503" s="120"/>
      <c r="BK503" s="120"/>
      <c r="BL503" s="120"/>
      <c r="BM503" s="120"/>
      <c r="BN503" s="120"/>
      <c r="BO503" s="120"/>
      <c r="BP503" s="120"/>
      <c r="BQ503" s="120"/>
      <c r="BR503" s="120"/>
      <c r="BS503" s="120"/>
      <c r="BT503" s="120"/>
      <c r="BU503" s="120"/>
      <c r="BV503" s="120"/>
      <c r="BW503" s="120"/>
      <c r="BX503" s="120"/>
      <c r="BY503" s="120"/>
      <c r="BZ503" s="120"/>
      <c r="CA503" s="120"/>
      <c r="CB503" s="120"/>
      <c r="CC503" s="120"/>
      <c r="CD503" s="120"/>
      <c r="CE503" s="120"/>
      <c r="CF503" s="120"/>
      <c r="CG503" s="120"/>
      <c r="CH503" s="120"/>
      <c r="CJ503" s="46"/>
      <c r="CK503" s="46"/>
      <c r="CL503" s="46"/>
      <c r="CN503" s="46">
        <f t="shared" ca="1" si="131"/>
        <v>0</v>
      </c>
      <c r="CO503" s="46">
        <f t="shared" si="125"/>
        <v>0</v>
      </c>
      <c r="CP503" s="46"/>
      <c r="CQ503" s="46">
        <f t="shared" si="126"/>
        <v>0</v>
      </c>
      <c r="CR503" s="46"/>
      <c r="CS503" s="46">
        <f>IF(C503&lt;&gt;"",IF(VLOOKUP(C503,T_UO[#All],3,FALSE)="PTS",IF(ISBLANK(G503),1,0),IF(ISBLANK(G503),0,1)),0)</f>
        <v>0</v>
      </c>
      <c r="CT503" s="46">
        <f t="shared" si="132"/>
        <v>0</v>
      </c>
      <c r="CU503" s="46"/>
      <c r="CV503" s="46"/>
      <c r="CW503" s="46"/>
      <c r="CX503" s="46"/>
      <c r="CY503" s="46"/>
      <c r="CZ503" s="46"/>
      <c r="DA503" s="46"/>
      <c r="DB503" s="46">
        <f t="shared" si="133"/>
        <v>0</v>
      </c>
      <c r="DC503" s="46">
        <f t="shared" ca="1" si="127"/>
        <v>0</v>
      </c>
      <c r="DD503" s="46"/>
      <c r="DE503" s="46">
        <f t="shared" si="134"/>
        <v>0</v>
      </c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>
        <f t="array" ref="DS503">IF(MAX(IF($AI503:$CH503&lt;&gt;0,$AI$7:$CH$7))&gt;$S503,1,0)</f>
        <v>0</v>
      </c>
    </row>
    <row r="504" spans="1:123" x14ac:dyDescent="0.25">
      <c r="A504" s="78">
        <v>497</v>
      </c>
      <c r="B504" s="79" t="str">
        <f t="shared" si="128"/>
        <v>K_LE MUT_2023_497</v>
      </c>
      <c r="C504" s="2"/>
      <c r="D504" s="3"/>
      <c r="E504" s="3"/>
      <c r="F504" s="4"/>
      <c r="G504" s="4"/>
      <c r="H504" s="4"/>
      <c r="I504" s="3"/>
      <c r="J504" s="1"/>
      <c r="K504" s="7"/>
      <c r="L504" s="90"/>
      <c r="M504" s="5"/>
      <c r="N504" s="91"/>
      <c r="O504" s="92"/>
      <c r="P504" s="5"/>
      <c r="Q504" s="5"/>
      <c r="R504" s="8"/>
      <c r="S504" s="5"/>
      <c r="T504" s="93"/>
      <c r="U504" s="80"/>
      <c r="V504" s="82"/>
      <c r="W504" s="83"/>
      <c r="X504" s="84" t="str">
        <f t="shared" si="129"/>
        <v xml:space="preserve"> </v>
      </c>
      <c r="Y504" s="85" t="str">
        <f t="shared" si="122"/>
        <v/>
      </c>
      <c r="AA504" s="86" t="str">
        <f t="shared" ca="1" si="123"/>
        <v/>
      </c>
      <c r="AB504" s="121"/>
      <c r="AC504" s="87" t="str">
        <f t="shared" si="135"/>
        <v/>
      </c>
      <c r="AD504" s="88" t="str">
        <f t="shared" si="130"/>
        <v/>
      </c>
      <c r="AE504" s="89" t="str">
        <f>IF(C504&lt;&gt;"",IF(VLOOKUP(C504,T_UO[#All],3,FALSE)="J",AF504+AG504,VLOOKUP(C504,T_UO[#All],4,FALSE)*G504),"")</f>
        <v/>
      </c>
      <c r="AF504" s="89" t="str">
        <f t="shared" si="124"/>
        <v/>
      </c>
      <c r="AG504" s="6"/>
      <c r="AH504" s="81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  <c r="AY504" s="120"/>
      <c r="AZ504" s="120"/>
      <c r="BA504" s="120"/>
      <c r="BB504" s="120"/>
      <c r="BC504" s="120"/>
      <c r="BD504" s="120"/>
      <c r="BE504" s="120"/>
      <c r="BF504" s="120"/>
      <c r="BG504" s="120"/>
      <c r="BH504" s="120"/>
      <c r="BI504" s="120"/>
      <c r="BJ504" s="120"/>
      <c r="BK504" s="120"/>
      <c r="BL504" s="120"/>
      <c r="BM504" s="120"/>
      <c r="BN504" s="120"/>
      <c r="BO504" s="120"/>
      <c r="BP504" s="120"/>
      <c r="BQ504" s="120"/>
      <c r="BR504" s="120"/>
      <c r="BS504" s="120"/>
      <c r="BT504" s="120"/>
      <c r="BU504" s="120"/>
      <c r="BV504" s="120"/>
      <c r="BW504" s="120"/>
      <c r="BX504" s="120"/>
      <c r="BY504" s="120"/>
      <c r="BZ504" s="120"/>
      <c r="CA504" s="120"/>
      <c r="CB504" s="120"/>
      <c r="CC504" s="120"/>
      <c r="CD504" s="120"/>
      <c r="CE504" s="120"/>
      <c r="CF504" s="120"/>
      <c r="CG504" s="120"/>
      <c r="CH504" s="120"/>
      <c r="CJ504" s="46"/>
      <c r="CK504" s="46"/>
      <c r="CL504" s="46"/>
      <c r="CN504" s="46">
        <f t="shared" ca="1" si="131"/>
        <v>0</v>
      </c>
      <c r="CO504" s="46">
        <f t="shared" si="125"/>
        <v>0</v>
      </c>
      <c r="CP504" s="46"/>
      <c r="CQ504" s="46">
        <f t="shared" si="126"/>
        <v>0</v>
      </c>
      <c r="CR504" s="46"/>
      <c r="CS504" s="46">
        <f>IF(C504&lt;&gt;"",IF(VLOOKUP(C504,T_UO[#All],3,FALSE)="PTS",IF(ISBLANK(G504),1,0),IF(ISBLANK(G504),0,1)),0)</f>
        <v>0</v>
      </c>
      <c r="CT504" s="46">
        <f t="shared" si="132"/>
        <v>0</v>
      </c>
      <c r="CU504" s="46"/>
      <c r="CV504" s="46"/>
      <c r="CW504" s="46"/>
      <c r="CX504" s="46"/>
      <c r="CY504" s="46"/>
      <c r="CZ504" s="46"/>
      <c r="DA504" s="46"/>
      <c r="DB504" s="46">
        <f t="shared" si="133"/>
        <v>0</v>
      </c>
      <c r="DC504" s="46">
        <f t="shared" ca="1" si="127"/>
        <v>0</v>
      </c>
      <c r="DD504" s="46"/>
      <c r="DE504" s="46">
        <f t="shared" si="134"/>
        <v>0</v>
      </c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>
        <f t="array" ref="DS504">IF(MAX(IF($AI504:$CH504&lt;&gt;0,$AI$7:$CH$7))&gt;$S504,1,0)</f>
        <v>0</v>
      </c>
    </row>
    <row r="505" spans="1:123" x14ac:dyDescent="0.25">
      <c r="A505" s="78">
        <v>498</v>
      </c>
      <c r="B505" s="79" t="str">
        <f t="shared" si="128"/>
        <v>K_LE MUT_2023_498</v>
      </c>
      <c r="C505" s="2"/>
      <c r="D505" s="3"/>
      <c r="E505" s="3"/>
      <c r="F505" s="4"/>
      <c r="G505" s="4"/>
      <c r="H505" s="4"/>
      <c r="I505" s="3"/>
      <c r="J505" s="1"/>
      <c r="K505" s="7"/>
      <c r="L505" s="90"/>
      <c r="M505" s="5"/>
      <c r="N505" s="91"/>
      <c r="O505" s="92"/>
      <c r="P505" s="5"/>
      <c r="Q505" s="5"/>
      <c r="R505" s="8"/>
      <c r="S505" s="5"/>
      <c r="T505" s="93"/>
      <c r="U505" s="80"/>
      <c r="V505" s="82"/>
      <c r="W505" s="83"/>
      <c r="X505" s="84" t="str">
        <f t="shared" si="129"/>
        <v xml:space="preserve"> </v>
      </c>
      <c r="Y505" s="85" t="str">
        <f t="shared" si="122"/>
        <v/>
      </c>
      <c r="AA505" s="86" t="str">
        <f t="shared" ca="1" si="123"/>
        <v/>
      </c>
      <c r="AB505" s="121"/>
      <c r="AC505" s="87" t="str">
        <f t="shared" si="135"/>
        <v/>
      </c>
      <c r="AD505" s="88" t="str">
        <f t="shared" si="130"/>
        <v/>
      </c>
      <c r="AE505" s="89" t="str">
        <f>IF(C505&lt;&gt;"",IF(VLOOKUP(C505,T_UO[#All],3,FALSE)="J",AF505+AG505,VLOOKUP(C505,T_UO[#All],4,FALSE)*G505),"")</f>
        <v/>
      </c>
      <c r="AF505" s="89" t="str">
        <f t="shared" si="124"/>
        <v/>
      </c>
      <c r="AG505" s="6"/>
      <c r="AH505" s="81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120"/>
      <c r="BA505" s="120"/>
      <c r="BB505" s="120"/>
      <c r="BC505" s="120"/>
      <c r="BD505" s="120"/>
      <c r="BE505" s="120"/>
      <c r="BF505" s="120"/>
      <c r="BG505" s="120"/>
      <c r="BH505" s="120"/>
      <c r="BI505" s="120"/>
      <c r="BJ505" s="120"/>
      <c r="BK505" s="120"/>
      <c r="BL505" s="120"/>
      <c r="BM505" s="120"/>
      <c r="BN505" s="120"/>
      <c r="BO505" s="120"/>
      <c r="BP505" s="120"/>
      <c r="BQ505" s="120"/>
      <c r="BR505" s="120"/>
      <c r="BS505" s="120"/>
      <c r="BT505" s="120"/>
      <c r="BU505" s="120"/>
      <c r="BV505" s="120"/>
      <c r="BW505" s="120"/>
      <c r="BX505" s="120"/>
      <c r="BY505" s="120"/>
      <c r="BZ505" s="120"/>
      <c r="CA505" s="120"/>
      <c r="CB505" s="120"/>
      <c r="CC505" s="120"/>
      <c r="CD505" s="120"/>
      <c r="CE505" s="120"/>
      <c r="CF505" s="120"/>
      <c r="CG505" s="120"/>
      <c r="CH505" s="120"/>
      <c r="CJ505" s="46"/>
      <c r="CK505" s="46"/>
      <c r="CL505" s="46"/>
      <c r="CN505" s="46">
        <f t="shared" ca="1" si="131"/>
        <v>0</v>
      </c>
      <c r="CO505" s="46">
        <f t="shared" si="125"/>
        <v>0</v>
      </c>
      <c r="CP505" s="46"/>
      <c r="CQ505" s="46">
        <f t="shared" si="126"/>
        <v>0</v>
      </c>
      <c r="CR505" s="46"/>
      <c r="CS505" s="46">
        <f>IF(C505&lt;&gt;"",IF(VLOOKUP(C505,T_UO[#All],3,FALSE)="PTS",IF(ISBLANK(G505),1,0),IF(ISBLANK(G505),0,1)),0)</f>
        <v>0</v>
      </c>
      <c r="CT505" s="46">
        <f t="shared" si="132"/>
        <v>0</v>
      </c>
      <c r="CU505" s="46"/>
      <c r="CV505" s="46"/>
      <c r="CW505" s="46"/>
      <c r="CX505" s="46"/>
      <c r="CY505" s="46"/>
      <c r="CZ505" s="46"/>
      <c r="DA505" s="46"/>
      <c r="DB505" s="46">
        <f t="shared" si="133"/>
        <v>0</v>
      </c>
      <c r="DC505" s="46">
        <f t="shared" ca="1" si="127"/>
        <v>0</v>
      </c>
      <c r="DD505" s="46"/>
      <c r="DE505" s="46">
        <f t="shared" si="134"/>
        <v>0</v>
      </c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>
        <f t="array" ref="DS505">IF(MAX(IF($AI505:$CH505&lt;&gt;0,$AI$7:$CH$7))&gt;$S505,1,0)</f>
        <v>0</v>
      </c>
    </row>
    <row r="506" spans="1:123" x14ac:dyDescent="0.25">
      <c r="A506" s="78">
        <v>499</v>
      </c>
      <c r="B506" s="79" t="str">
        <f t="shared" si="128"/>
        <v>K_LE MUT_2023_499</v>
      </c>
      <c r="C506" s="2"/>
      <c r="D506" s="3"/>
      <c r="E506" s="3"/>
      <c r="F506" s="4"/>
      <c r="G506" s="4"/>
      <c r="H506" s="4"/>
      <c r="I506" s="3"/>
      <c r="J506" s="1"/>
      <c r="K506" s="7"/>
      <c r="L506" s="90"/>
      <c r="M506" s="5"/>
      <c r="N506" s="91"/>
      <c r="O506" s="92"/>
      <c r="P506" s="5"/>
      <c r="Q506" s="5"/>
      <c r="R506" s="8"/>
      <c r="S506" s="5"/>
      <c r="T506" s="93"/>
      <c r="U506" s="80"/>
      <c r="V506" s="82"/>
      <c r="W506" s="83"/>
      <c r="X506" s="84" t="str">
        <f t="shared" si="129"/>
        <v xml:space="preserve"> </v>
      </c>
      <c r="Y506" s="85" t="str">
        <f t="shared" si="122"/>
        <v/>
      </c>
      <c r="AA506" s="86" t="str">
        <f t="shared" ca="1" si="123"/>
        <v/>
      </c>
      <c r="AB506" s="121"/>
      <c r="AC506" s="87" t="str">
        <f t="shared" si="135"/>
        <v/>
      </c>
      <c r="AD506" s="88" t="str">
        <f t="shared" si="130"/>
        <v/>
      </c>
      <c r="AE506" s="89" t="str">
        <f>IF(C506&lt;&gt;"",IF(VLOOKUP(C506,T_UO[#All],3,FALSE)="J",AF506+AG506,VLOOKUP(C506,T_UO[#All],4,FALSE)*G506),"")</f>
        <v/>
      </c>
      <c r="AF506" s="89" t="str">
        <f t="shared" si="124"/>
        <v/>
      </c>
      <c r="AG506" s="6"/>
      <c r="AH506" s="81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  <c r="BU506" s="120"/>
      <c r="BV506" s="120"/>
      <c r="BW506" s="120"/>
      <c r="BX506" s="120"/>
      <c r="BY506" s="120"/>
      <c r="BZ506" s="120"/>
      <c r="CA506" s="120"/>
      <c r="CB506" s="120"/>
      <c r="CC506" s="120"/>
      <c r="CD506" s="120"/>
      <c r="CE506" s="120"/>
      <c r="CF506" s="120"/>
      <c r="CG506" s="120"/>
      <c r="CH506" s="120"/>
      <c r="CJ506" s="46"/>
      <c r="CK506" s="46"/>
      <c r="CL506" s="46"/>
      <c r="CN506" s="46">
        <f t="shared" ca="1" si="131"/>
        <v>0</v>
      </c>
      <c r="CO506" s="46">
        <f t="shared" si="125"/>
        <v>0</v>
      </c>
      <c r="CP506" s="46"/>
      <c r="CQ506" s="46">
        <f t="shared" si="126"/>
        <v>0</v>
      </c>
      <c r="CR506" s="46"/>
      <c r="CS506" s="46">
        <f>IF(C506&lt;&gt;"",IF(VLOOKUP(C506,T_UO[#All],3,FALSE)="PTS",IF(ISBLANK(G506),1,0),IF(ISBLANK(G506),0,1)),0)</f>
        <v>0</v>
      </c>
      <c r="CT506" s="46">
        <f t="shared" si="132"/>
        <v>0</v>
      </c>
      <c r="CU506" s="46"/>
      <c r="CV506" s="46"/>
      <c r="CW506" s="46"/>
      <c r="CX506" s="46"/>
      <c r="CY506" s="46"/>
      <c r="CZ506" s="46"/>
      <c r="DA506" s="46"/>
      <c r="DB506" s="46">
        <f t="shared" si="133"/>
        <v>0</v>
      </c>
      <c r="DC506" s="46">
        <f t="shared" ca="1" si="127"/>
        <v>0</v>
      </c>
      <c r="DD506" s="46"/>
      <c r="DE506" s="46">
        <f t="shared" si="134"/>
        <v>0</v>
      </c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>
        <f t="array" ref="DS506">IF(MAX(IF($AI506:$CH506&lt;&gt;0,$AI$7:$CH$7))&gt;$S506,1,0)</f>
        <v>0</v>
      </c>
    </row>
    <row r="507" spans="1:123" x14ac:dyDescent="0.25">
      <c r="A507" s="78">
        <v>500</v>
      </c>
      <c r="B507" s="79" t="str">
        <f t="shared" si="128"/>
        <v>K_LE MUT_2023_500</v>
      </c>
      <c r="C507" s="2"/>
      <c r="D507" s="3"/>
      <c r="E507" s="3"/>
      <c r="F507" s="4"/>
      <c r="G507" s="4"/>
      <c r="H507" s="4"/>
      <c r="I507" s="3"/>
      <c r="J507" s="1"/>
      <c r="K507" s="7"/>
      <c r="L507" s="90"/>
      <c r="M507" s="5"/>
      <c r="N507" s="91"/>
      <c r="O507" s="92"/>
      <c r="P507" s="5"/>
      <c r="Q507" s="5"/>
      <c r="R507" s="8"/>
      <c r="S507" s="5"/>
      <c r="T507" s="93"/>
      <c r="U507" s="80"/>
      <c r="V507" s="82"/>
      <c r="W507" s="83"/>
      <c r="X507" s="84" t="str">
        <f t="shared" si="129"/>
        <v xml:space="preserve"> </v>
      </c>
      <c r="Y507" s="85" t="str">
        <f t="shared" si="122"/>
        <v/>
      </c>
      <c r="AA507" s="86" t="str">
        <f t="shared" ca="1" si="123"/>
        <v/>
      </c>
      <c r="AB507" s="121"/>
      <c r="AC507" s="87" t="str">
        <f t="shared" si="135"/>
        <v/>
      </c>
      <c r="AD507" s="88" t="str">
        <f t="shared" si="130"/>
        <v/>
      </c>
      <c r="AE507" s="89" t="str">
        <f>IF(C507&lt;&gt;"",IF(VLOOKUP(C507,T_UO[#All],3,FALSE)="J",AF507+AG507,VLOOKUP(C507,T_UO[#All],4,FALSE)*G507),"")</f>
        <v/>
      </c>
      <c r="AF507" s="89" t="str">
        <f t="shared" si="124"/>
        <v/>
      </c>
      <c r="AG507" s="6"/>
      <c r="AH507" s="81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  <c r="AY507" s="120"/>
      <c r="AZ507" s="120"/>
      <c r="BA507" s="120"/>
      <c r="BB507" s="120"/>
      <c r="BC507" s="120"/>
      <c r="BD507" s="120"/>
      <c r="BE507" s="120"/>
      <c r="BF507" s="120"/>
      <c r="BG507" s="120"/>
      <c r="BH507" s="120"/>
      <c r="BI507" s="120"/>
      <c r="BJ507" s="120"/>
      <c r="BK507" s="120"/>
      <c r="BL507" s="120"/>
      <c r="BM507" s="120"/>
      <c r="BN507" s="120"/>
      <c r="BO507" s="120"/>
      <c r="BP507" s="120"/>
      <c r="BQ507" s="120"/>
      <c r="BR507" s="120"/>
      <c r="BS507" s="120"/>
      <c r="BT507" s="120"/>
      <c r="BU507" s="120"/>
      <c r="BV507" s="120"/>
      <c r="BW507" s="120"/>
      <c r="BX507" s="120"/>
      <c r="BY507" s="120"/>
      <c r="BZ507" s="120"/>
      <c r="CA507" s="120"/>
      <c r="CB507" s="120"/>
      <c r="CC507" s="120"/>
      <c r="CD507" s="120"/>
      <c r="CE507" s="120"/>
      <c r="CF507" s="120"/>
      <c r="CG507" s="120"/>
      <c r="CH507" s="120"/>
      <c r="CJ507" s="46"/>
      <c r="CK507" s="46"/>
      <c r="CL507" s="46"/>
      <c r="CN507" s="46">
        <f t="shared" ca="1" si="131"/>
        <v>0</v>
      </c>
      <c r="CO507" s="46">
        <f t="shared" si="125"/>
        <v>0</v>
      </c>
      <c r="CP507" s="46"/>
      <c r="CQ507" s="46">
        <f t="shared" si="126"/>
        <v>0</v>
      </c>
      <c r="CR507" s="46"/>
      <c r="CS507" s="46">
        <f>IF(C507&lt;&gt;"",IF(VLOOKUP(C507,T_UO[#All],3,FALSE)="PTS",IF(ISBLANK(G507),1,0),IF(ISBLANK(G507),0,1)),0)</f>
        <v>0</v>
      </c>
      <c r="CT507" s="46">
        <f t="shared" si="132"/>
        <v>0</v>
      </c>
      <c r="CU507" s="46"/>
      <c r="CV507" s="46"/>
      <c r="CW507" s="46"/>
      <c r="CX507" s="46"/>
      <c r="CY507" s="46"/>
      <c r="CZ507" s="46"/>
      <c r="DA507" s="46"/>
      <c r="DB507" s="46">
        <f t="shared" si="133"/>
        <v>0</v>
      </c>
      <c r="DC507" s="46">
        <f t="shared" ca="1" si="127"/>
        <v>0</v>
      </c>
      <c r="DD507" s="46"/>
      <c r="DE507" s="46">
        <f t="shared" si="134"/>
        <v>0</v>
      </c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>
        <f t="array" ref="DS507">IF(MAX(IF($AI507:$CH507&lt;&gt;0,$AI$7:$CH$7))&gt;$S507,1,0)</f>
        <v>0</v>
      </c>
    </row>
    <row r="508" spans="1:123" x14ac:dyDescent="0.25">
      <c r="A508" s="78">
        <v>501</v>
      </c>
      <c r="B508" s="79" t="str">
        <f t="shared" si="128"/>
        <v>K_LE MUT_2023_501</v>
      </c>
      <c r="C508" s="2"/>
      <c r="D508" s="3"/>
      <c r="E508" s="3"/>
      <c r="F508" s="4"/>
      <c r="G508" s="4"/>
      <c r="H508" s="4"/>
      <c r="I508" s="3"/>
      <c r="J508" s="1"/>
      <c r="K508" s="7"/>
      <c r="L508" s="90"/>
      <c r="M508" s="5"/>
      <c r="N508" s="91"/>
      <c r="O508" s="92"/>
      <c r="P508" s="5"/>
      <c r="Q508" s="5"/>
      <c r="R508" s="8"/>
      <c r="S508" s="5"/>
      <c r="T508" s="93"/>
      <c r="U508" s="80"/>
      <c r="V508" s="82"/>
      <c r="W508" s="83"/>
      <c r="X508" s="84" t="str">
        <f t="shared" si="129"/>
        <v xml:space="preserve"> </v>
      </c>
      <c r="Y508" s="85" t="str">
        <f t="shared" si="122"/>
        <v/>
      </c>
      <c r="AA508" s="86" t="str">
        <f t="shared" ca="1" si="123"/>
        <v/>
      </c>
      <c r="AB508" s="121"/>
      <c r="AC508" s="87" t="str">
        <f t="shared" si="135"/>
        <v/>
      </c>
      <c r="AD508" s="88" t="str">
        <f t="shared" si="130"/>
        <v/>
      </c>
      <c r="AE508" s="89" t="str">
        <f>IF(C508&lt;&gt;"",IF(VLOOKUP(C508,T_UO[#All],3,FALSE)="J",AF508+AG508,VLOOKUP(C508,T_UO[#All],4,FALSE)*G508),"")</f>
        <v/>
      </c>
      <c r="AF508" s="89" t="str">
        <f t="shared" si="124"/>
        <v/>
      </c>
      <c r="AG508" s="6"/>
      <c r="AH508" s="81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  <c r="AY508" s="120"/>
      <c r="AZ508" s="120"/>
      <c r="BA508" s="120"/>
      <c r="BB508" s="120"/>
      <c r="BC508" s="120"/>
      <c r="BD508" s="120"/>
      <c r="BE508" s="120"/>
      <c r="BF508" s="120"/>
      <c r="BG508" s="120"/>
      <c r="BH508" s="120"/>
      <c r="BI508" s="120"/>
      <c r="BJ508" s="120"/>
      <c r="BK508" s="120"/>
      <c r="BL508" s="120"/>
      <c r="BM508" s="120"/>
      <c r="BN508" s="120"/>
      <c r="BO508" s="120"/>
      <c r="BP508" s="120"/>
      <c r="BQ508" s="120"/>
      <c r="BR508" s="120"/>
      <c r="BS508" s="120"/>
      <c r="BT508" s="120"/>
      <c r="BU508" s="120"/>
      <c r="BV508" s="120"/>
      <c r="BW508" s="120"/>
      <c r="BX508" s="120"/>
      <c r="BY508" s="120"/>
      <c r="BZ508" s="120"/>
      <c r="CA508" s="120"/>
      <c r="CB508" s="120"/>
      <c r="CC508" s="120"/>
      <c r="CD508" s="120"/>
      <c r="CE508" s="120"/>
      <c r="CF508" s="120"/>
      <c r="CG508" s="120"/>
      <c r="CH508" s="120"/>
      <c r="CJ508" s="46"/>
      <c r="CK508" s="46"/>
      <c r="CL508" s="46"/>
      <c r="CN508" s="46">
        <f t="shared" ca="1" si="131"/>
        <v>0</v>
      </c>
      <c r="CO508" s="46">
        <f t="shared" si="125"/>
        <v>0</v>
      </c>
      <c r="CP508" s="46"/>
      <c r="CQ508" s="46">
        <f t="shared" si="126"/>
        <v>0</v>
      </c>
      <c r="CR508" s="46"/>
      <c r="CS508" s="46">
        <f>IF(C508&lt;&gt;"",IF(VLOOKUP(C508,T_UO[#All],3,FALSE)="PTS",IF(ISBLANK(G508),1,0),IF(ISBLANK(G508),0,1)),0)</f>
        <v>0</v>
      </c>
      <c r="CT508" s="46">
        <f t="shared" si="132"/>
        <v>0</v>
      </c>
      <c r="CU508" s="46"/>
      <c r="CV508" s="46"/>
      <c r="CW508" s="46"/>
      <c r="CX508" s="46"/>
      <c r="CY508" s="46"/>
      <c r="CZ508" s="46"/>
      <c r="DA508" s="46"/>
      <c r="DB508" s="46">
        <f t="shared" si="133"/>
        <v>0</v>
      </c>
      <c r="DC508" s="46">
        <f t="shared" ca="1" si="127"/>
        <v>0</v>
      </c>
      <c r="DD508" s="46"/>
      <c r="DE508" s="46">
        <f t="shared" si="134"/>
        <v>0</v>
      </c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>
        <f t="array" ref="DS508">IF(MAX(IF($AI508:$CH508&lt;&gt;0,$AI$7:$CH$7))&gt;$S508,1,0)</f>
        <v>0</v>
      </c>
    </row>
    <row r="509" spans="1:123" x14ac:dyDescent="0.25">
      <c r="A509" s="78">
        <v>502</v>
      </c>
      <c r="B509" s="79" t="str">
        <f t="shared" si="128"/>
        <v>K_LE MUT_2023_502</v>
      </c>
      <c r="C509" s="2"/>
      <c r="D509" s="3"/>
      <c r="E509" s="3"/>
      <c r="F509" s="4"/>
      <c r="G509" s="4"/>
      <c r="H509" s="4"/>
      <c r="I509" s="3"/>
      <c r="J509" s="1"/>
      <c r="K509" s="7"/>
      <c r="L509" s="90"/>
      <c r="M509" s="5"/>
      <c r="N509" s="91"/>
      <c r="O509" s="92"/>
      <c r="P509" s="5"/>
      <c r="Q509" s="5"/>
      <c r="R509" s="8"/>
      <c r="S509" s="5"/>
      <c r="T509" s="93"/>
      <c r="U509" s="80"/>
      <c r="V509" s="82"/>
      <c r="W509" s="83"/>
      <c r="X509" s="84" t="str">
        <f t="shared" si="129"/>
        <v xml:space="preserve"> </v>
      </c>
      <c r="Y509" s="85" t="str">
        <f t="shared" si="122"/>
        <v/>
      </c>
      <c r="AA509" s="86" t="str">
        <f t="shared" ca="1" si="123"/>
        <v/>
      </c>
      <c r="AB509" s="121"/>
      <c r="AC509" s="87" t="str">
        <f t="shared" si="135"/>
        <v/>
      </c>
      <c r="AD509" s="88" t="str">
        <f t="shared" si="130"/>
        <v/>
      </c>
      <c r="AE509" s="89" t="str">
        <f>IF(C509&lt;&gt;"",IF(VLOOKUP(C509,T_UO[#All],3,FALSE)="J",AF509+AG509,VLOOKUP(C509,T_UO[#All],4,FALSE)*G509),"")</f>
        <v/>
      </c>
      <c r="AF509" s="89" t="str">
        <f t="shared" si="124"/>
        <v/>
      </c>
      <c r="AG509" s="6"/>
      <c r="AH509" s="81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  <c r="AY509" s="120"/>
      <c r="AZ509" s="120"/>
      <c r="BA509" s="120"/>
      <c r="BB509" s="120"/>
      <c r="BC509" s="120"/>
      <c r="BD509" s="120"/>
      <c r="BE509" s="120"/>
      <c r="BF509" s="120"/>
      <c r="BG509" s="120"/>
      <c r="BH509" s="120"/>
      <c r="BI509" s="120"/>
      <c r="BJ509" s="120"/>
      <c r="BK509" s="120"/>
      <c r="BL509" s="120"/>
      <c r="BM509" s="120"/>
      <c r="BN509" s="120"/>
      <c r="BO509" s="120"/>
      <c r="BP509" s="120"/>
      <c r="BQ509" s="120"/>
      <c r="BR509" s="120"/>
      <c r="BS509" s="120"/>
      <c r="BT509" s="120"/>
      <c r="BU509" s="120"/>
      <c r="BV509" s="120"/>
      <c r="BW509" s="120"/>
      <c r="BX509" s="120"/>
      <c r="BY509" s="120"/>
      <c r="BZ509" s="120"/>
      <c r="CA509" s="120"/>
      <c r="CB509" s="120"/>
      <c r="CC509" s="120"/>
      <c r="CD509" s="120"/>
      <c r="CE509" s="120"/>
      <c r="CF509" s="120"/>
      <c r="CG509" s="120"/>
      <c r="CH509" s="120"/>
      <c r="CJ509" s="46"/>
      <c r="CK509" s="46"/>
      <c r="CL509" s="46"/>
      <c r="CN509" s="46">
        <f t="shared" ca="1" si="131"/>
        <v>0</v>
      </c>
      <c r="CO509" s="46">
        <f t="shared" si="125"/>
        <v>0</v>
      </c>
      <c r="CP509" s="46"/>
      <c r="CQ509" s="46">
        <f t="shared" si="126"/>
        <v>0</v>
      </c>
      <c r="CR509" s="46"/>
      <c r="CS509" s="46">
        <f>IF(C509&lt;&gt;"",IF(VLOOKUP(C509,T_UO[#All],3,FALSE)="PTS",IF(ISBLANK(G509),1,0),IF(ISBLANK(G509),0,1)),0)</f>
        <v>0</v>
      </c>
      <c r="CT509" s="46">
        <f t="shared" si="132"/>
        <v>0</v>
      </c>
      <c r="CU509" s="46"/>
      <c r="CV509" s="46"/>
      <c r="CW509" s="46"/>
      <c r="CX509" s="46"/>
      <c r="CY509" s="46"/>
      <c r="CZ509" s="46"/>
      <c r="DA509" s="46"/>
      <c r="DB509" s="46">
        <f t="shared" si="133"/>
        <v>0</v>
      </c>
      <c r="DC509" s="46">
        <f t="shared" ca="1" si="127"/>
        <v>0</v>
      </c>
      <c r="DD509" s="46"/>
      <c r="DE509" s="46">
        <f t="shared" si="134"/>
        <v>0</v>
      </c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>
        <f t="array" ref="DS509">IF(MAX(IF($AI509:$CH509&lt;&gt;0,$AI$7:$CH$7))&gt;$S509,1,0)</f>
        <v>0</v>
      </c>
    </row>
    <row r="510" spans="1:123" x14ac:dyDescent="0.25">
      <c r="A510" s="78">
        <v>503</v>
      </c>
      <c r="B510" s="79" t="str">
        <f t="shared" si="128"/>
        <v>K_LE MUT_2023_503</v>
      </c>
      <c r="C510" s="2"/>
      <c r="D510" s="3"/>
      <c r="E510" s="3"/>
      <c r="F510" s="4"/>
      <c r="G510" s="4"/>
      <c r="H510" s="4"/>
      <c r="I510" s="3"/>
      <c r="J510" s="1"/>
      <c r="K510" s="7"/>
      <c r="L510" s="90"/>
      <c r="M510" s="5"/>
      <c r="N510" s="91"/>
      <c r="O510" s="92"/>
      <c r="P510" s="5"/>
      <c r="Q510" s="5"/>
      <c r="R510" s="8"/>
      <c r="S510" s="5"/>
      <c r="T510" s="93"/>
      <c r="U510" s="80"/>
      <c r="V510" s="82"/>
      <c r="W510" s="83"/>
      <c r="X510" s="84" t="str">
        <f t="shared" si="129"/>
        <v xml:space="preserve"> </v>
      </c>
      <c r="Y510" s="85" t="str">
        <f t="shared" si="122"/>
        <v/>
      </c>
      <c r="AA510" s="86" t="str">
        <f t="shared" ca="1" si="123"/>
        <v/>
      </c>
      <c r="AB510" s="121"/>
      <c r="AC510" s="87" t="str">
        <f t="shared" si="135"/>
        <v/>
      </c>
      <c r="AD510" s="88" t="str">
        <f t="shared" si="130"/>
        <v/>
      </c>
      <c r="AE510" s="89" t="str">
        <f>IF(C510&lt;&gt;"",IF(VLOOKUP(C510,T_UO[#All],3,FALSE)="J",AF510+AG510,VLOOKUP(C510,T_UO[#All],4,FALSE)*G510),"")</f>
        <v/>
      </c>
      <c r="AF510" s="89" t="str">
        <f t="shared" si="124"/>
        <v/>
      </c>
      <c r="AG510" s="6"/>
      <c r="AH510" s="81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  <c r="AY510" s="120"/>
      <c r="AZ510" s="120"/>
      <c r="BA510" s="120"/>
      <c r="BB510" s="120"/>
      <c r="BC510" s="120"/>
      <c r="BD510" s="120"/>
      <c r="BE510" s="120"/>
      <c r="BF510" s="120"/>
      <c r="BG510" s="120"/>
      <c r="BH510" s="120"/>
      <c r="BI510" s="120"/>
      <c r="BJ510" s="120"/>
      <c r="BK510" s="120"/>
      <c r="BL510" s="120"/>
      <c r="BM510" s="120"/>
      <c r="BN510" s="120"/>
      <c r="BO510" s="120"/>
      <c r="BP510" s="120"/>
      <c r="BQ510" s="120"/>
      <c r="BR510" s="120"/>
      <c r="BS510" s="120"/>
      <c r="BT510" s="120"/>
      <c r="BU510" s="120"/>
      <c r="BV510" s="120"/>
      <c r="BW510" s="120"/>
      <c r="BX510" s="120"/>
      <c r="BY510" s="120"/>
      <c r="BZ510" s="120"/>
      <c r="CA510" s="120"/>
      <c r="CB510" s="120"/>
      <c r="CC510" s="120"/>
      <c r="CD510" s="120"/>
      <c r="CE510" s="120"/>
      <c r="CF510" s="120"/>
      <c r="CG510" s="120"/>
      <c r="CH510" s="120"/>
      <c r="CJ510" s="46"/>
      <c r="CK510" s="46"/>
      <c r="CL510" s="46"/>
      <c r="CN510" s="46">
        <f t="shared" ca="1" si="131"/>
        <v>0</v>
      </c>
      <c r="CO510" s="46">
        <f t="shared" si="125"/>
        <v>0</v>
      </c>
      <c r="CP510" s="46"/>
      <c r="CQ510" s="46">
        <f t="shared" si="126"/>
        <v>0</v>
      </c>
      <c r="CR510" s="46"/>
      <c r="CS510" s="46">
        <f>IF(C510&lt;&gt;"",IF(VLOOKUP(C510,T_UO[#All],3,FALSE)="PTS",IF(ISBLANK(G510),1,0),IF(ISBLANK(G510),0,1)),0)</f>
        <v>0</v>
      </c>
      <c r="CT510" s="46">
        <f t="shared" si="132"/>
        <v>0</v>
      </c>
      <c r="CU510" s="46"/>
      <c r="CV510" s="46"/>
      <c r="CW510" s="46"/>
      <c r="CX510" s="46"/>
      <c r="CY510" s="46"/>
      <c r="CZ510" s="46"/>
      <c r="DA510" s="46"/>
      <c r="DB510" s="46">
        <f t="shared" si="133"/>
        <v>0</v>
      </c>
      <c r="DC510" s="46">
        <f t="shared" ca="1" si="127"/>
        <v>0</v>
      </c>
      <c r="DD510" s="46"/>
      <c r="DE510" s="46">
        <f t="shared" si="134"/>
        <v>0</v>
      </c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>
        <f t="array" ref="DS510">IF(MAX(IF($AI510:$CH510&lt;&gt;0,$AI$7:$CH$7))&gt;$S510,1,0)</f>
        <v>0</v>
      </c>
    </row>
    <row r="511" spans="1:123" x14ac:dyDescent="0.25">
      <c r="A511" s="78">
        <v>504</v>
      </c>
      <c r="B511" s="79" t="str">
        <f t="shared" si="128"/>
        <v>K_LE MUT_2023_504</v>
      </c>
      <c r="C511" s="2"/>
      <c r="D511" s="3"/>
      <c r="E511" s="3"/>
      <c r="F511" s="4"/>
      <c r="G511" s="4"/>
      <c r="H511" s="4"/>
      <c r="I511" s="3"/>
      <c r="J511" s="1"/>
      <c r="K511" s="7"/>
      <c r="L511" s="90"/>
      <c r="M511" s="5"/>
      <c r="N511" s="91"/>
      <c r="O511" s="92"/>
      <c r="P511" s="5"/>
      <c r="Q511" s="5"/>
      <c r="R511" s="8"/>
      <c r="S511" s="5"/>
      <c r="T511" s="93"/>
      <c r="U511" s="80"/>
      <c r="V511" s="82"/>
      <c r="W511" s="83"/>
      <c r="X511" s="84" t="str">
        <f t="shared" si="129"/>
        <v xml:space="preserve"> </v>
      </c>
      <c r="Y511" s="85" t="str">
        <f t="shared" si="122"/>
        <v/>
      </c>
      <c r="AA511" s="86" t="str">
        <f t="shared" ca="1" si="123"/>
        <v/>
      </c>
      <c r="AB511" s="121"/>
      <c r="AC511" s="87" t="str">
        <f t="shared" si="135"/>
        <v/>
      </c>
      <c r="AD511" s="88" t="str">
        <f t="shared" si="130"/>
        <v/>
      </c>
      <c r="AE511" s="89" t="str">
        <f>IF(C511&lt;&gt;"",IF(VLOOKUP(C511,T_UO[#All],3,FALSE)="J",AF511+AG511,VLOOKUP(C511,T_UO[#All],4,FALSE)*G511),"")</f>
        <v/>
      </c>
      <c r="AF511" s="89" t="str">
        <f t="shared" si="124"/>
        <v/>
      </c>
      <c r="AG511" s="6"/>
      <c r="AH511" s="81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  <c r="AY511" s="120"/>
      <c r="AZ511" s="120"/>
      <c r="BA511" s="120"/>
      <c r="BB511" s="120"/>
      <c r="BC511" s="120"/>
      <c r="BD511" s="120"/>
      <c r="BE511" s="120"/>
      <c r="BF511" s="120"/>
      <c r="BG511" s="120"/>
      <c r="BH511" s="120"/>
      <c r="BI511" s="120"/>
      <c r="BJ511" s="120"/>
      <c r="BK511" s="120"/>
      <c r="BL511" s="120"/>
      <c r="BM511" s="120"/>
      <c r="BN511" s="120"/>
      <c r="BO511" s="120"/>
      <c r="BP511" s="120"/>
      <c r="BQ511" s="120"/>
      <c r="BR511" s="120"/>
      <c r="BS511" s="120"/>
      <c r="BT511" s="120"/>
      <c r="BU511" s="120"/>
      <c r="BV511" s="120"/>
      <c r="BW511" s="120"/>
      <c r="BX511" s="120"/>
      <c r="BY511" s="120"/>
      <c r="BZ511" s="120"/>
      <c r="CA511" s="120"/>
      <c r="CB511" s="120"/>
      <c r="CC511" s="120"/>
      <c r="CD511" s="120"/>
      <c r="CE511" s="120"/>
      <c r="CF511" s="120"/>
      <c r="CG511" s="120"/>
      <c r="CH511" s="120"/>
      <c r="CJ511" s="46"/>
      <c r="CK511" s="46"/>
      <c r="CL511" s="46"/>
      <c r="CN511" s="46">
        <f t="shared" ca="1" si="131"/>
        <v>0</v>
      </c>
      <c r="CO511" s="46">
        <f t="shared" si="125"/>
        <v>0</v>
      </c>
      <c r="CP511" s="46"/>
      <c r="CQ511" s="46">
        <f t="shared" si="126"/>
        <v>0</v>
      </c>
      <c r="CR511" s="46"/>
      <c r="CS511" s="46">
        <f>IF(C511&lt;&gt;"",IF(VLOOKUP(C511,T_UO[#All],3,FALSE)="PTS",IF(ISBLANK(G511),1,0),IF(ISBLANK(G511),0,1)),0)</f>
        <v>0</v>
      </c>
      <c r="CT511" s="46">
        <f t="shared" si="132"/>
        <v>0</v>
      </c>
      <c r="CU511" s="46"/>
      <c r="CV511" s="46"/>
      <c r="CW511" s="46"/>
      <c r="CX511" s="46"/>
      <c r="CY511" s="46"/>
      <c r="CZ511" s="46"/>
      <c r="DA511" s="46"/>
      <c r="DB511" s="46">
        <f t="shared" si="133"/>
        <v>0</v>
      </c>
      <c r="DC511" s="46">
        <f t="shared" ca="1" si="127"/>
        <v>0</v>
      </c>
      <c r="DD511" s="46"/>
      <c r="DE511" s="46">
        <f t="shared" si="134"/>
        <v>0</v>
      </c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>
        <f t="array" ref="DS511">IF(MAX(IF($AI511:$CH511&lt;&gt;0,$AI$7:$CH$7))&gt;$S511,1,0)</f>
        <v>0</v>
      </c>
    </row>
    <row r="512" spans="1:123" x14ac:dyDescent="0.25">
      <c r="A512" s="78">
        <v>505</v>
      </c>
      <c r="B512" s="79" t="str">
        <f t="shared" si="128"/>
        <v>K_LE MUT_2023_505</v>
      </c>
      <c r="C512" s="2"/>
      <c r="D512" s="3"/>
      <c r="E512" s="3"/>
      <c r="F512" s="4"/>
      <c r="G512" s="4"/>
      <c r="H512" s="4"/>
      <c r="I512" s="3"/>
      <c r="J512" s="1"/>
      <c r="K512" s="7"/>
      <c r="L512" s="90"/>
      <c r="M512" s="5"/>
      <c r="N512" s="91"/>
      <c r="O512" s="92"/>
      <c r="P512" s="5"/>
      <c r="Q512" s="5"/>
      <c r="R512" s="8"/>
      <c r="S512" s="5"/>
      <c r="T512" s="93"/>
      <c r="U512" s="80"/>
      <c r="V512" s="82"/>
      <c r="W512" s="83"/>
      <c r="X512" s="84" t="str">
        <f t="shared" si="129"/>
        <v xml:space="preserve"> </v>
      </c>
      <c r="Y512" s="85" t="str">
        <f t="shared" si="122"/>
        <v/>
      </c>
      <c r="AA512" s="86" t="str">
        <f t="shared" ca="1" si="123"/>
        <v/>
      </c>
      <c r="AB512" s="121"/>
      <c r="AC512" s="87" t="str">
        <f t="shared" si="135"/>
        <v/>
      </c>
      <c r="AD512" s="88" t="str">
        <f t="shared" si="130"/>
        <v/>
      </c>
      <c r="AE512" s="89" t="str">
        <f>IF(C512&lt;&gt;"",IF(VLOOKUP(C512,T_UO[#All],3,FALSE)="J",AF512+AG512,VLOOKUP(C512,T_UO[#All],4,FALSE)*G512),"")</f>
        <v/>
      </c>
      <c r="AF512" s="89" t="str">
        <f t="shared" si="124"/>
        <v/>
      </c>
      <c r="AG512" s="6"/>
      <c r="AH512" s="81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  <c r="AY512" s="120"/>
      <c r="AZ512" s="120"/>
      <c r="BA512" s="120"/>
      <c r="BB512" s="120"/>
      <c r="BC512" s="120"/>
      <c r="BD512" s="120"/>
      <c r="BE512" s="120"/>
      <c r="BF512" s="120"/>
      <c r="BG512" s="120"/>
      <c r="BH512" s="120"/>
      <c r="BI512" s="120"/>
      <c r="BJ512" s="120"/>
      <c r="BK512" s="120"/>
      <c r="BL512" s="120"/>
      <c r="BM512" s="120"/>
      <c r="BN512" s="120"/>
      <c r="BO512" s="120"/>
      <c r="BP512" s="120"/>
      <c r="BQ512" s="120"/>
      <c r="BR512" s="120"/>
      <c r="BS512" s="120"/>
      <c r="BT512" s="120"/>
      <c r="BU512" s="120"/>
      <c r="BV512" s="120"/>
      <c r="BW512" s="120"/>
      <c r="BX512" s="120"/>
      <c r="BY512" s="120"/>
      <c r="BZ512" s="120"/>
      <c r="CA512" s="120"/>
      <c r="CB512" s="120"/>
      <c r="CC512" s="120"/>
      <c r="CD512" s="120"/>
      <c r="CE512" s="120"/>
      <c r="CF512" s="120"/>
      <c r="CG512" s="120"/>
      <c r="CH512" s="120"/>
      <c r="CJ512" s="46"/>
      <c r="CK512" s="46"/>
      <c r="CL512" s="46"/>
      <c r="CN512" s="46">
        <f t="shared" ca="1" si="131"/>
        <v>0</v>
      </c>
      <c r="CO512" s="46">
        <f t="shared" si="125"/>
        <v>0</v>
      </c>
      <c r="CP512" s="46"/>
      <c r="CQ512" s="46">
        <f t="shared" si="126"/>
        <v>0</v>
      </c>
      <c r="CR512" s="46"/>
      <c r="CS512" s="46">
        <f>IF(C512&lt;&gt;"",IF(VLOOKUP(C512,T_UO[#All],3,FALSE)="PTS",IF(ISBLANK(G512),1,0),IF(ISBLANK(G512),0,1)),0)</f>
        <v>0</v>
      </c>
      <c r="CT512" s="46">
        <f t="shared" si="132"/>
        <v>0</v>
      </c>
      <c r="CU512" s="46"/>
      <c r="CV512" s="46"/>
      <c r="CW512" s="46"/>
      <c r="CX512" s="46"/>
      <c r="CY512" s="46"/>
      <c r="CZ512" s="46"/>
      <c r="DA512" s="46"/>
      <c r="DB512" s="46">
        <f t="shared" si="133"/>
        <v>0</v>
      </c>
      <c r="DC512" s="46">
        <f t="shared" ca="1" si="127"/>
        <v>0</v>
      </c>
      <c r="DD512" s="46"/>
      <c r="DE512" s="46">
        <f t="shared" si="134"/>
        <v>0</v>
      </c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>
        <f t="array" ref="DS512">IF(MAX(IF($AI512:$CH512&lt;&gt;0,$AI$7:$CH$7))&gt;$S512,1,0)</f>
        <v>0</v>
      </c>
    </row>
    <row r="513" spans="1:123" x14ac:dyDescent="0.25">
      <c r="A513" s="78">
        <v>506</v>
      </c>
      <c r="B513" s="79" t="str">
        <f t="shared" si="128"/>
        <v>K_LE MUT_2023_506</v>
      </c>
      <c r="C513" s="2"/>
      <c r="D513" s="3"/>
      <c r="E513" s="3"/>
      <c r="F513" s="4"/>
      <c r="G513" s="4"/>
      <c r="H513" s="4"/>
      <c r="I513" s="3"/>
      <c r="J513" s="1"/>
      <c r="K513" s="7"/>
      <c r="L513" s="90"/>
      <c r="M513" s="5"/>
      <c r="N513" s="91"/>
      <c r="O513" s="92"/>
      <c r="P513" s="5"/>
      <c r="Q513" s="5"/>
      <c r="R513" s="8"/>
      <c r="S513" s="5"/>
      <c r="T513" s="93"/>
      <c r="U513" s="80"/>
      <c r="V513" s="82"/>
      <c r="W513" s="83"/>
      <c r="X513" s="84" t="str">
        <f t="shared" si="129"/>
        <v xml:space="preserve"> </v>
      </c>
      <c r="Y513" s="85" t="str">
        <f t="shared" si="122"/>
        <v/>
      </c>
      <c r="AA513" s="86" t="str">
        <f t="shared" ca="1" si="123"/>
        <v/>
      </c>
      <c r="AB513" s="121"/>
      <c r="AC513" s="87" t="str">
        <f t="shared" si="135"/>
        <v/>
      </c>
      <c r="AD513" s="88" t="str">
        <f t="shared" si="130"/>
        <v/>
      </c>
      <c r="AE513" s="89" t="str">
        <f>IF(C513&lt;&gt;"",IF(VLOOKUP(C513,T_UO[#All],3,FALSE)="J",AF513+AG513,VLOOKUP(C513,T_UO[#All],4,FALSE)*G513),"")</f>
        <v/>
      </c>
      <c r="AF513" s="89" t="str">
        <f t="shared" si="124"/>
        <v/>
      </c>
      <c r="AG513" s="6"/>
      <c r="AH513" s="81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  <c r="AY513" s="120"/>
      <c r="AZ513" s="120"/>
      <c r="BA513" s="120"/>
      <c r="BB513" s="120"/>
      <c r="BC513" s="120"/>
      <c r="BD513" s="120"/>
      <c r="BE513" s="120"/>
      <c r="BF513" s="120"/>
      <c r="BG513" s="120"/>
      <c r="BH513" s="120"/>
      <c r="BI513" s="120"/>
      <c r="BJ513" s="120"/>
      <c r="BK513" s="120"/>
      <c r="BL513" s="120"/>
      <c r="BM513" s="120"/>
      <c r="BN513" s="120"/>
      <c r="BO513" s="120"/>
      <c r="BP513" s="120"/>
      <c r="BQ513" s="120"/>
      <c r="BR513" s="120"/>
      <c r="BS513" s="120"/>
      <c r="BT513" s="120"/>
      <c r="BU513" s="120"/>
      <c r="BV513" s="120"/>
      <c r="BW513" s="120"/>
      <c r="BX513" s="120"/>
      <c r="BY513" s="120"/>
      <c r="BZ513" s="120"/>
      <c r="CA513" s="120"/>
      <c r="CB513" s="120"/>
      <c r="CC513" s="120"/>
      <c r="CD513" s="120"/>
      <c r="CE513" s="120"/>
      <c r="CF513" s="120"/>
      <c r="CG513" s="120"/>
      <c r="CH513" s="120"/>
      <c r="CJ513" s="46"/>
      <c r="CK513" s="46"/>
      <c r="CL513" s="46"/>
      <c r="CN513" s="46">
        <f t="shared" ca="1" si="131"/>
        <v>0</v>
      </c>
      <c r="CO513" s="46">
        <f t="shared" si="125"/>
        <v>0</v>
      </c>
      <c r="CP513" s="46"/>
      <c r="CQ513" s="46">
        <f t="shared" si="126"/>
        <v>0</v>
      </c>
      <c r="CR513" s="46"/>
      <c r="CS513" s="46">
        <f>IF(C513&lt;&gt;"",IF(VLOOKUP(C513,T_UO[#All],3,FALSE)="PTS",IF(ISBLANK(G513),1,0),IF(ISBLANK(G513),0,1)),0)</f>
        <v>0</v>
      </c>
      <c r="CT513" s="46">
        <f t="shared" si="132"/>
        <v>0</v>
      </c>
      <c r="CU513" s="46"/>
      <c r="CV513" s="46"/>
      <c r="CW513" s="46"/>
      <c r="CX513" s="46"/>
      <c r="CY513" s="46"/>
      <c r="CZ513" s="46"/>
      <c r="DA513" s="46"/>
      <c r="DB513" s="46">
        <f t="shared" si="133"/>
        <v>0</v>
      </c>
      <c r="DC513" s="46">
        <f t="shared" ca="1" si="127"/>
        <v>0</v>
      </c>
      <c r="DD513" s="46"/>
      <c r="DE513" s="46">
        <f t="shared" si="134"/>
        <v>0</v>
      </c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>
        <f t="array" ref="DS513">IF(MAX(IF($AI513:$CH513&lt;&gt;0,$AI$7:$CH$7))&gt;$S513,1,0)</f>
        <v>0</v>
      </c>
    </row>
    <row r="514" spans="1:123" x14ac:dyDescent="0.25">
      <c r="A514" s="78">
        <v>507</v>
      </c>
      <c r="B514" s="79" t="str">
        <f t="shared" si="128"/>
        <v>K_LE MUT_2023_507</v>
      </c>
      <c r="C514" s="2"/>
      <c r="D514" s="3"/>
      <c r="E514" s="3"/>
      <c r="F514" s="4"/>
      <c r="G514" s="4"/>
      <c r="H514" s="4"/>
      <c r="I514" s="3"/>
      <c r="J514" s="1"/>
      <c r="K514" s="7"/>
      <c r="L514" s="90"/>
      <c r="M514" s="5"/>
      <c r="N514" s="91"/>
      <c r="O514" s="92"/>
      <c r="P514" s="5"/>
      <c r="Q514" s="5"/>
      <c r="R514" s="8"/>
      <c r="S514" s="5"/>
      <c r="T514" s="93"/>
      <c r="U514" s="80"/>
      <c r="V514" s="82"/>
      <c r="W514" s="83"/>
      <c r="X514" s="84" t="str">
        <f t="shared" si="129"/>
        <v xml:space="preserve"> </v>
      </c>
      <c r="Y514" s="85" t="str">
        <f t="shared" si="122"/>
        <v/>
      </c>
      <c r="AA514" s="86" t="str">
        <f t="shared" ca="1" si="123"/>
        <v/>
      </c>
      <c r="AB514" s="121"/>
      <c r="AC514" s="87" t="str">
        <f t="shared" si="135"/>
        <v/>
      </c>
      <c r="AD514" s="88" t="str">
        <f t="shared" si="130"/>
        <v/>
      </c>
      <c r="AE514" s="89" t="str">
        <f>IF(C514&lt;&gt;"",IF(VLOOKUP(C514,T_UO[#All],3,FALSE)="J",AF514+AG514,VLOOKUP(C514,T_UO[#All],4,FALSE)*G514),"")</f>
        <v/>
      </c>
      <c r="AF514" s="89" t="str">
        <f t="shared" si="124"/>
        <v/>
      </c>
      <c r="AG514" s="6"/>
      <c r="AH514" s="81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  <c r="AY514" s="120"/>
      <c r="AZ514" s="120"/>
      <c r="BA514" s="120"/>
      <c r="BB514" s="120"/>
      <c r="BC514" s="120"/>
      <c r="BD514" s="120"/>
      <c r="BE514" s="120"/>
      <c r="BF514" s="120"/>
      <c r="BG514" s="120"/>
      <c r="BH514" s="120"/>
      <c r="BI514" s="120"/>
      <c r="BJ514" s="120"/>
      <c r="BK514" s="120"/>
      <c r="BL514" s="120"/>
      <c r="BM514" s="120"/>
      <c r="BN514" s="120"/>
      <c r="BO514" s="120"/>
      <c r="BP514" s="120"/>
      <c r="BQ514" s="120"/>
      <c r="BR514" s="120"/>
      <c r="BS514" s="120"/>
      <c r="BT514" s="120"/>
      <c r="BU514" s="120"/>
      <c r="BV514" s="120"/>
      <c r="BW514" s="120"/>
      <c r="BX514" s="120"/>
      <c r="BY514" s="120"/>
      <c r="BZ514" s="120"/>
      <c r="CA514" s="120"/>
      <c r="CB514" s="120"/>
      <c r="CC514" s="120"/>
      <c r="CD514" s="120"/>
      <c r="CE514" s="120"/>
      <c r="CF514" s="120"/>
      <c r="CG514" s="120"/>
      <c r="CH514" s="120"/>
      <c r="CJ514" s="46"/>
      <c r="CK514" s="46"/>
      <c r="CL514" s="46"/>
      <c r="CN514" s="46">
        <f t="shared" ca="1" si="131"/>
        <v>0</v>
      </c>
      <c r="CO514" s="46">
        <f t="shared" si="125"/>
        <v>0</v>
      </c>
      <c r="CP514" s="46"/>
      <c r="CQ514" s="46">
        <f t="shared" si="126"/>
        <v>0</v>
      </c>
      <c r="CR514" s="46"/>
      <c r="CS514" s="46">
        <f>IF(C514&lt;&gt;"",IF(VLOOKUP(C514,T_UO[#All],3,FALSE)="PTS",IF(ISBLANK(G514),1,0),IF(ISBLANK(G514),0,1)),0)</f>
        <v>0</v>
      </c>
      <c r="CT514" s="46">
        <f t="shared" si="132"/>
        <v>0</v>
      </c>
      <c r="CU514" s="46"/>
      <c r="CV514" s="46"/>
      <c r="CW514" s="46"/>
      <c r="CX514" s="46"/>
      <c r="CY514" s="46"/>
      <c r="CZ514" s="46"/>
      <c r="DA514" s="46"/>
      <c r="DB514" s="46">
        <f t="shared" si="133"/>
        <v>0</v>
      </c>
      <c r="DC514" s="46">
        <f t="shared" ca="1" si="127"/>
        <v>0</v>
      </c>
      <c r="DD514" s="46"/>
      <c r="DE514" s="46">
        <f t="shared" si="134"/>
        <v>0</v>
      </c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>
        <f t="array" ref="DS514">IF(MAX(IF($AI514:$CH514&lt;&gt;0,$AI$7:$CH$7))&gt;$S514,1,0)</f>
        <v>0</v>
      </c>
    </row>
    <row r="515" spans="1:123" x14ac:dyDescent="0.25">
      <c r="A515" s="78">
        <v>508</v>
      </c>
      <c r="B515" s="79" t="str">
        <f t="shared" si="128"/>
        <v>K_LE MUT_2023_508</v>
      </c>
      <c r="C515" s="2"/>
      <c r="D515" s="3"/>
      <c r="E515" s="3"/>
      <c r="F515" s="4"/>
      <c r="G515" s="4"/>
      <c r="H515" s="4"/>
      <c r="I515" s="3"/>
      <c r="J515" s="1"/>
      <c r="K515" s="7"/>
      <c r="L515" s="90"/>
      <c r="M515" s="5"/>
      <c r="N515" s="91"/>
      <c r="O515" s="92"/>
      <c r="P515" s="5"/>
      <c r="Q515" s="5"/>
      <c r="R515" s="8"/>
      <c r="S515" s="5"/>
      <c r="T515" s="93"/>
      <c r="U515" s="80"/>
      <c r="V515" s="82"/>
      <c r="W515" s="83"/>
      <c r="X515" s="84" t="str">
        <f t="shared" si="129"/>
        <v xml:space="preserve"> </v>
      </c>
      <c r="Y515" s="85" t="str">
        <f t="shared" si="122"/>
        <v/>
      </c>
      <c r="AA515" s="86" t="str">
        <f t="shared" ca="1" si="123"/>
        <v/>
      </c>
      <c r="AB515" s="121"/>
      <c r="AC515" s="87" t="str">
        <f t="shared" si="135"/>
        <v/>
      </c>
      <c r="AD515" s="88" t="str">
        <f t="shared" si="130"/>
        <v/>
      </c>
      <c r="AE515" s="89" t="str">
        <f>IF(C515&lt;&gt;"",IF(VLOOKUP(C515,T_UO[#All],3,FALSE)="J",AF515+AG515,VLOOKUP(C515,T_UO[#All],4,FALSE)*G515),"")</f>
        <v/>
      </c>
      <c r="AF515" s="89" t="str">
        <f t="shared" si="124"/>
        <v/>
      </c>
      <c r="AG515" s="6"/>
      <c r="AH515" s="81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  <c r="AY515" s="120"/>
      <c r="AZ515" s="120"/>
      <c r="BA515" s="120"/>
      <c r="BB515" s="120"/>
      <c r="BC515" s="120"/>
      <c r="BD515" s="120"/>
      <c r="BE515" s="120"/>
      <c r="BF515" s="120"/>
      <c r="BG515" s="120"/>
      <c r="BH515" s="120"/>
      <c r="BI515" s="120"/>
      <c r="BJ515" s="120"/>
      <c r="BK515" s="120"/>
      <c r="BL515" s="120"/>
      <c r="BM515" s="120"/>
      <c r="BN515" s="120"/>
      <c r="BO515" s="120"/>
      <c r="BP515" s="120"/>
      <c r="BQ515" s="120"/>
      <c r="BR515" s="120"/>
      <c r="BS515" s="120"/>
      <c r="BT515" s="120"/>
      <c r="BU515" s="120"/>
      <c r="BV515" s="120"/>
      <c r="BW515" s="120"/>
      <c r="BX515" s="120"/>
      <c r="BY515" s="120"/>
      <c r="BZ515" s="120"/>
      <c r="CA515" s="120"/>
      <c r="CB515" s="120"/>
      <c r="CC515" s="120"/>
      <c r="CD515" s="120"/>
      <c r="CE515" s="120"/>
      <c r="CF515" s="120"/>
      <c r="CG515" s="120"/>
      <c r="CH515" s="120"/>
      <c r="CJ515" s="46"/>
      <c r="CK515" s="46"/>
      <c r="CL515" s="46"/>
      <c r="CN515" s="46">
        <f t="shared" ca="1" si="131"/>
        <v>0</v>
      </c>
      <c r="CO515" s="46">
        <f t="shared" si="125"/>
        <v>0</v>
      </c>
      <c r="CP515" s="46"/>
      <c r="CQ515" s="46">
        <f t="shared" si="126"/>
        <v>0</v>
      </c>
      <c r="CR515" s="46"/>
      <c r="CS515" s="46">
        <f>IF(C515&lt;&gt;"",IF(VLOOKUP(C515,T_UO[#All],3,FALSE)="PTS",IF(ISBLANK(G515),1,0),IF(ISBLANK(G515),0,1)),0)</f>
        <v>0</v>
      </c>
      <c r="CT515" s="46">
        <f t="shared" si="132"/>
        <v>0</v>
      </c>
      <c r="CU515" s="46"/>
      <c r="CV515" s="46"/>
      <c r="CW515" s="46"/>
      <c r="CX515" s="46"/>
      <c r="CY515" s="46"/>
      <c r="CZ515" s="46"/>
      <c r="DA515" s="46"/>
      <c r="DB515" s="46">
        <f t="shared" si="133"/>
        <v>0</v>
      </c>
      <c r="DC515" s="46">
        <f t="shared" ca="1" si="127"/>
        <v>0</v>
      </c>
      <c r="DD515" s="46"/>
      <c r="DE515" s="46">
        <f t="shared" si="134"/>
        <v>0</v>
      </c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>
        <f t="array" ref="DS515">IF(MAX(IF($AI515:$CH515&lt;&gt;0,$AI$7:$CH$7))&gt;$S515,1,0)</f>
        <v>0</v>
      </c>
    </row>
    <row r="516" spans="1:123" x14ac:dyDescent="0.25">
      <c r="A516" s="78">
        <v>509</v>
      </c>
      <c r="B516" s="79" t="str">
        <f t="shared" si="128"/>
        <v>K_LE MUT_2023_509</v>
      </c>
      <c r="C516" s="2"/>
      <c r="D516" s="3"/>
      <c r="E516" s="3"/>
      <c r="F516" s="4"/>
      <c r="G516" s="4"/>
      <c r="H516" s="4"/>
      <c r="I516" s="3"/>
      <c r="J516" s="1"/>
      <c r="K516" s="7"/>
      <c r="L516" s="90"/>
      <c r="M516" s="5"/>
      <c r="N516" s="91"/>
      <c r="O516" s="92"/>
      <c r="P516" s="5"/>
      <c r="Q516" s="5"/>
      <c r="R516" s="8"/>
      <c r="S516" s="5"/>
      <c r="T516" s="93"/>
      <c r="U516" s="80"/>
      <c r="V516" s="82"/>
      <c r="W516" s="83"/>
      <c r="X516" s="84" t="str">
        <f t="shared" si="129"/>
        <v xml:space="preserve"> </v>
      </c>
      <c r="Y516" s="85" t="str">
        <f t="shared" si="122"/>
        <v/>
      </c>
      <c r="AA516" s="86" t="str">
        <f t="shared" ca="1" si="123"/>
        <v/>
      </c>
      <c r="AB516" s="121"/>
      <c r="AC516" s="87" t="str">
        <f t="shared" si="135"/>
        <v/>
      </c>
      <c r="AD516" s="88" t="str">
        <f t="shared" si="130"/>
        <v/>
      </c>
      <c r="AE516" s="89" t="str">
        <f>IF(C516&lt;&gt;"",IF(VLOOKUP(C516,T_UO[#All],3,FALSE)="J",AF516+AG516,VLOOKUP(C516,T_UO[#All],4,FALSE)*G516),"")</f>
        <v/>
      </c>
      <c r="AF516" s="89" t="str">
        <f t="shared" si="124"/>
        <v/>
      </c>
      <c r="AG516" s="6"/>
      <c r="AH516" s="81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  <c r="AY516" s="120"/>
      <c r="AZ516" s="120"/>
      <c r="BA516" s="120"/>
      <c r="BB516" s="120"/>
      <c r="BC516" s="120"/>
      <c r="BD516" s="120"/>
      <c r="BE516" s="120"/>
      <c r="BF516" s="120"/>
      <c r="BG516" s="120"/>
      <c r="BH516" s="120"/>
      <c r="BI516" s="120"/>
      <c r="BJ516" s="120"/>
      <c r="BK516" s="120"/>
      <c r="BL516" s="120"/>
      <c r="BM516" s="120"/>
      <c r="BN516" s="120"/>
      <c r="BO516" s="120"/>
      <c r="BP516" s="120"/>
      <c r="BQ516" s="120"/>
      <c r="BR516" s="120"/>
      <c r="BS516" s="120"/>
      <c r="BT516" s="120"/>
      <c r="BU516" s="120"/>
      <c r="BV516" s="120"/>
      <c r="BW516" s="120"/>
      <c r="BX516" s="120"/>
      <c r="BY516" s="120"/>
      <c r="BZ516" s="120"/>
      <c r="CA516" s="120"/>
      <c r="CB516" s="120"/>
      <c r="CC516" s="120"/>
      <c r="CD516" s="120"/>
      <c r="CE516" s="120"/>
      <c r="CF516" s="120"/>
      <c r="CG516" s="120"/>
      <c r="CH516" s="120"/>
      <c r="CJ516" s="46"/>
      <c r="CK516" s="46"/>
      <c r="CL516" s="46"/>
      <c r="CN516" s="46">
        <f t="shared" ca="1" si="131"/>
        <v>0</v>
      </c>
      <c r="CO516" s="46">
        <f t="shared" si="125"/>
        <v>0</v>
      </c>
      <c r="CP516" s="46"/>
      <c r="CQ516" s="46">
        <f t="shared" si="126"/>
        <v>0</v>
      </c>
      <c r="CR516" s="46"/>
      <c r="CS516" s="46">
        <f>IF(C516&lt;&gt;"",IF(VLOOKUP(C516,T_UO[#All],3,FALSE)="PTS",IF(ISBLANK(G516),1,0),IF(ISBLANK(G516),0,1)),0)</f>
        <v>0</v>
      </c>
      <c r="CT516" s="46">
        <f t="shared" si="132"/>
        <v>0</v>
      </c>
      <c r="CU516" s="46"/>
      <c r="CV516" s="46"/>
      <c r="CW516" s="46"/>
      <c r="CX516" s="46"/>
      <c r="CY516" s="46"/>
      <c r="CZ516" s="46"/>
      <c r="DA516" s="46"/>
      <c r="DB516" s="46">
        <f t="shared" si="133"/>
        <v>0</v>
      </c>
      <c r="DC516" s="46">
        <f t="shared" ca="1" si="127"/>
        <v>0</v>
      </c>
      <c r="DD516" s="46"/>
      <c r="DE516" s="46">
        <f t="shared" si="134"/>
        <v>0</v>
      </c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>
        <f t="array" ref="DS516">IF(MAX(IF($AI516:$CH516&lt;&gt;0,$AI$7:$CH$7))&gt;$S516,1,0)</f>
        <v>0</v>
      </c>
    </row>
    <row r="517" spans="1:123" x14ac:dyDescent="0.25">
      <c r="A517" s="78">
        <v>510</v>
      </c>
      <c r="B517" s="79" t="str">
        <f t="shared" si="128"/>
        <v>K_LE MUT_2023_510</v>
      </c>
      <c r="C517" s="2"/>
      <c r="D517" s="3"/>
      <c r="E517" s="3"/>
      <c r="F517" s="4"/>
      <c r="G517" s="4"/>
      <c r="H517" s="4"/>
      <c r="I517" s="3"/>
      <c r="J517" s="1"/>
      <c r="K517" s="7"/>
      <c r="L517" s="90"/>
      <c r="M517" s="5"/>
      <c r="N517" s="91"/>
      <c r="O517" s="92"/>
      <c r="P517" s="5"/>
      <c r="Q517" s="5"/>
      <c r="R517" s="8"/>
      <c r="S517" s="5"/>
      <c r="T517" s="93"/>
      <c r="U517" s="80"/>
      <c r="V517" s="82"/>
      <c r="W517" s="83"/>
      <c r="X517" s="84" t="str">
        <f t="shared" si="129"/>
        <v xml:space="preserve"> </v>
      </c>
      <c r="Y517" s="85" t="str">
        <f t="shared" si="122"/>
        <v/>
      </c>
      <c r="AA517" s="86" t="str">
        <f t="shared" ca="1" si="123"/>
        <v/>
      </c>
      <c r="AB517" s="121"/>
      <c r="AC517" s="87" t="str">
        <f t="shared" si="135"/>
        <v/>
      </c>
      <c r="AD517" s="88" t="str">
        <f t="shared" si="130"/>
        <v/>
      </c>
      <c r="AE517" s="89" t="str">
        <f>IF(C517&lt;&gt;"",IF(VLOOKUP(C517,T_UO[#All],3,FALSE)="J",AF517+AG517,VLOOKUP(C517,T_UO[#All],4,FALSE)*G517),"")</f>
        <v/>
      </c>
      <c r="AF517" s="89" t="str">
        <f t="shared" si="124"/>
        <v/>
      </c>
      <c r="AG517" s="6"/>
      <c r="AH517" s="81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  <c r="AY517" s="120"/>
      <c r="AZ517" s="120"/>
      <c r="BA517" s="120"/>
      <c r="BB517" s="120"/>
      <c r="BC517" s="120"/>
      <c r="BD517" s="120"/>
      <c r="BE517" s="120"/>
      <c r="BF517" s="120"/>
      <c r="BG517" s="120"/>
      <c r="BH517" s="120"/>
      <c r="BI517" s="120"/>
      <c r="BJ517" s="120"/>
      <c r="BK517" s="120"/>
      <c r="BL517" s="120"/>
      <c r="BM517" s="120"/>
      <c r="BN517" s="120"/>
      <c r="BO517" s="120"/>
      <c r="BP517" s="120"/>
      <c r="BQ517" s="120"/>
      <c r="BR517" s="120"/>
      <c r="BS517" s="120"/>
      <c r="BT517" s="120"/>
      <c r="BU517" s="120"/>
      <c r="BV517" s="120"/>
      <c r="BW517" s="120"/>
      <c r="BX517" s="120"/>
      <c r="BY517" s="120"/>
      <c r="BZ517" s="120"/>
      <c r="CA517" s="120"/>
      <c r="CB517" s="120"/>
      <c r="CC517" s="120"/>
      <c r="CD517" s="120"/>
      <c r="CE517" s="120"/>
      <c r="CF517" s="120"/>
      <c r="CG517" s="120"/>
      <c r="CH517" s="120"/>
      <c r="CJ517" s="46"/>
      <c r="CK517" s="46"/>
      <c r="CL517" s="46"/>
      <c r="CN517" s="46">
        <f t="shared" ca="1" si="131"/>
        <v>0</v>
      </c>
      <c r="CO517" s="46">
        <f t="shared" si="125"/>
        <v>0</v>
      </c>
      <c r="CP517" s="46"/>
      <c r="CQ517" s="46">
        <f t="shared" si="126"/>
        <v>0</v>
      </c>
      <c r="CR517" s="46"/>
      <c r="CS517" s="46">
        <f>IF(C517&lt;&gt;"",IF(VLOOKUP(C517,T_UO[#All],3,FALSE)="PTS",IF(ISBLANK(G517),1,0),IF(ISBLANK(G517),0,1)),0)</f>
        <v>0</v>
      </c>
      <c r="CT517" s="46">
        <f t="shared" si="132"/>
        <v>0</v>
      </c>
      <c r="CU517" s="46"/>
      <c r="CV517" s="46"/>
      <c r="CW517" s="46"/>
      <c r="CX517" s="46"/>
      <c r="CY517" s="46"/>
      <c r="CZ517" s="46"/>
      <c r="DA517" s="46"/>
      <c r="DB517" s="46">
        <f t="shared" si="133"/>
        <v>0</v>
      </c>
      <c r="DC517" s="46">
        <f t="shared" ca="1" si="127"/>
        <v>0</v>
      </c>
      <c r="DD517" s="46"/>
      <c r="DE517" s="46">
        <f t="shared" si="134"/>
        <v>0</v>
      </c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>
        <f t="array" ref="DS517">IF(MAX(IF($AI517:$CH517&lt;&gt;0,$AI$7:$CH$7))&gt;$S517,1,0)</f>
        <v>0</v>
      </c>
    </row>
    <row r="518" spans="1:123" x14ac:dyDescent="0.25">
      <c r="A518" s="78">
        <v>511</v>
      </c>
      <c r="B518" s="79" t="str">
        <f t="shared" si="128"/>
        <v>K_LE MUT_2023_511</v>
      </c>
      <c r="C518" s="2"/>
      <c r="D518" s="3"/>
      <c r="E518" s="3"/>
      <c r="F518" s="4"/>
      <c r="G518" s="4"/>
      <c r="H518" s="4"/>
      <c r="I518" s="3"/>
      <c r="J518" s="1"/>
      <c r="K518" s="7"/>
      <c r="L518" s="90"/>
      <c r="M518" s="5"/>
      <c r="N518" s="91"/>
      <c r="O518" s="92"/>
      <c r="P518" s="5"/>
      <c r="Q518" s="5"/>
      <c r="R518" s="8"/>
      <c r="S518" s="5"/>
      <c r="T518" s="93"/>
      <c r="U518" s="80"/>
      <c r="V518" s="82"/>
      <c r="W518" s="83"/>
      <c r="X518" s="84" t="str">
        <f t="shared" si="129"/>
        <v xml:space="preserve"> </v>
      </c>
      <c r="Y518" s="85" t="str">
        <f t="shared" si="122"/>
        <v/>
      </c>
      <c r="AA518" s="86" t="str">
        <f t="shared" ca="1" si="123"/>
        <v/>
      </c>
      <c r="AB518" s="121"/>
      <c r="AC518" s="87" t="str">
        <f t="shared" si="135"/>
        <v/>
      </c>
      <c r="AD518" s="88" t="str">
        <f t="shared" si="130"/>
        <v/>
      </c>
      <c r="AE518" s="89" t="str">
        <f>IF(C518&lt;&gt;"",IF(VLOOKUP(C518,T_UO[#All],3,FALSE)="J",AF518+AG518,VLOOKUP(C518,T_UO[#All],4,FALSE)*G518),"")</f>
        <v/>
      </c>
      <c r="AF518" s="89" t="str">
        <f t="shared" si="124"/>
        <v/>
      </c>
      <c r="AG518" s="6"/>
      <c r="AH518" s="81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  <c r="AY518" s="120"/>
      <c r="AZ518" s="120"/>
      <c r="BA518" s="120"/>
      <c r="BB518" s="120"/>
      <c r="BC518" s="120"/>
      <c r="BD518" s="120"/>
      <c r="BE518" s="120"/>
      <c r="BF518" s="120"/>
      <c r="BG518" s="120"/>
      <c r="BH518" s="120"/>
      <c r="BI518" s="120"/>
      <c r="BJ518" s="120"/>
      <c r="BK518" s="120"/>
      <c r="BL518" s="120"/>
      <c r="BM518" s="120"/>
      <c r="BN518" s="120"/>
      <c r="BO518" s="120"/>
      <c r="BP518" s="120"/>
      <c r="BQ518" s="120"/>
      <c r="BR518" s="120"/>
      <c r="BS518" s="120"/>
      <c r="BT518" s="120"/>
      <c r="BU518" s="120"/>
      <c r="BV518" s="120"/>
      <c r="BW518" s="120"/>
      <c r="BX518" s="120"/>
      <c r="BY518" s="120"/>
      <c r="BZ518" s="120"/>
      <c r="CA518" s="120"/>
      <c r="CB518" s="120"/>
      <c r="CC518" s="120"/>
      <c r="CD518" s="120"/>
      <c r="CE518" s="120"/>
      <c r="CF518" s="120"/>
      <c r="CG518" s="120"/>
      <c r="CH518" s="120"/>
      <c r="CJ518" s="46"/>
      <c r="CK518" s="46"/>
      <c r="CL518" s="46"/>
      <c r="CN518" s="46">
        <f t="shared" ca="1" si="131"/>
        <v>0</v>
      </c>
      <c r="CO518" s="46">
        <f t="shared" si="125"/>
        <v>0</v>
      </c>
      <c r="CP518" s="46"/>
      <c r="CQ518" s="46">
        <f t="shared" si="126"/>
        <v>0</v>
      </c>
      <c r="CR518" s="46"/>
      <c r="CS518" s="46">
        <f>IF(C518&lt;&gt;"",IF(VLOOKUP(C518,T_UO[#All],3,FALSE)="PTS",IF(ISBLANK(G518),1,0),IF(ISBLANK(G518),0,1)),0)</f>
        <v>0</v>
      </c>
      <c r="CT518" s="46">
        <f t="shared" si="132"/>
        <v>0</v>
      </c>
      <c r="CU518" s="46"/>
      <c r="CV518" s="46"/>
      <c r="CW518" s="46"/>
      <c r="CX518" s="46"/>
      <c r="CY518" s="46"/>
      <c r="CZ518" s="46"/>
      <c r="DA518" s="46"/>
      <c r="DB518" s="46">
        <f t="shared" si="133"/>
        <v>0</v>
      </c>
      <c r="DC518" s="46">
        <f t="shared" ca="1" si="127"/>
        <v>0</v>
      </c>
      <c r="DD518" s="46"/>
      <c r="DE518" s="46">
        <f t="shared" si="134"/>
        <v>0</v>
      </c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>
        <f t="array" ref="DS518">IF(MAX(IF($AI518:$CH518&lt;&gt;0,$AI$7:$CH$7))&gt;$S518,1,0)</f>
        <v>0</v>
      </c>
    </row>
    <row r="519" spans="1:123" x14ac:dyDescent="0.25">
      <c r="A519" s="78">
        <v>512</v>
      </c>
      <c r="B519" s="79" t="str">
        <f t="shared" si="128"/>
        <v>K_LE MUT_2023_512</v>
      </c>
      <c r="C519" s="2"/>
      <c r="D519" s="3"/>
      <c r="E519" s="3"/>
      <c r="F519" s="4"/>
      <c r="G519" s="4"/>
      <c r="H519" s="4"/>
      <c r="I519" s="3"/>
      <c r="J519" s="1"/>
      <c r="K519" s="7"/>
      <c r="L519" s="90"/>
      <c r="M519" s="5"/>
      <c r="N519" s="91"/>
      <c r="O519" s="92"/>
      <c r="P519" s="5"/>
      <c r="Q519" s="5"/>
      <c r="R519" s="8"/>
      <c r="S519" s="5"/>
      <c r="T519" s="93"/>
      <c r="U519" s="80"/>
      <c r="V519" s="82"/>
      <c r="W519" s="83"/>
      <c r="X519" s="84" t="str">
        <f t="shared" si="129"/>
        <v xml:space="preserve"> </v>
      </c>
      <c r="Y519" s="85" t="str">
        <f t="shared" si="122"/>
        <v/>
      </c>
      <c r="AA519" s="86" t="str">
        <f t="shared" ca="1" si="123"/>
        <v/>
      </c>
      <c r="AB519" s="121"/>
      <c r="AC519" s="87" t="str">
        <f t="shared" si="135"/>
        <v/>
      </c>
      <c r="AD519" s="88" t="str">
        <f t="shared" si="130"/>
        <v/>
      </c>
      <c r="AE519" s="89" t="str">
        <f>IF(C519&lt;&gt;"",IF(VLOOKUP(C519,T_UO[#All],3,FALSE)="J",AF519+AG519,VLOOKUP(C519,T_UO[#All],4,FALSE)*G519),"")</f>
        <v/>
      </c>
      <c r="AF519" s="89" t="str">
        <f t="shared" si="124"/>
        <v/>
      </c>
      <c r="AG519" s="6"/>
      <c r="AH519" s="81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  <c r="AY519" s="120"/>
      <c r="AZ519" s="120"/>
      <c r="BA519" s="120"/>
      <c r="BB519" s="120"/>
      <c r="BC519" s="120"/>
      <c r="BD519" s="120"/>
      <c r="BE519" s="120"/>
      <c r="BF519" s="120"/>
      <c r="BG519" s="120"/>
      <c r="BH519" s="120"/>
      <c r="BI519" s="120"/>
      <c r="BJ519" s="120"/>
      <c r="BK519" s="120"/>
      <c r="BL519" s="120"/>
      <c r="BM519" s="120"/>
      <c r="BN519" s="120"/>
      <c r="BO519" s="120"/>
      <c r="BP519" s="120"/>
      <c r="BQ519" s="120"/>
      <c r="BR519" s="120"/>
      <c r="BS519" s="120"/>
      <c r="BT519" s="120"/>
      <c r="BU519" s="120"/>
      <c r="BV519" s="120"/>
      <c r="BW519" s="120"/>
      <c r="BX519" s="120"/>
      <c r="BY519" s="120"/>
      <c r="BZ519" s="120"/>
      <c r="CA519" s="120"/>
      <c r="CB519" s="120"/>
      <c r="CC519" s="120"/>
      <c r="CD519" s="120"/>
      <c r="CE519" s="120"/>
      <c r="CF519" s="120"/>
      <c r="CG519" s="120"/>
      <c r="CH519" s="120"/>
      <c r="CJ519" s="46"/>
      <c r="CK519" s="46"/>
      <c r="CL519" s="46"/>
      <c r="CN519" s="46">
        <f t="shared" ca="1" si="131"/>
        <v>0</v>
      </c>
      <c r="CO519" s="46">
        <f t="shared" si="125"/>
        <v>0</v>
      </c>
      <c r="CP519" s="46"/>
      <c r="CQ519" s="46">
        <f t="shared" si="126"/>
        <v>0</v>
      </c>
      <c r="CR519" s="46"/>
      <c r="CS519" s="46">
        <f>IF(C519&lt;&gt;"",IF(VLOOKUP(C519,T_UO[#All],3,FALSE)="PTS",IF(ISBLANK(G519),1,0),IF(ISBLANK(G519),0,1)),0)</f>
        <v>0</v>
      </c>
      <c r="CT519" s="46">
        <f t="shared" si="132"/>
        <v>0</v>
      </c>
      <c r="CU519" s="46"/>
      <c r="CV519" s="46"/>
      <c r="CW519" s="46"/>
      <c r="CX519" s="46"/>
      <c r="CY519" s="46"/>
      <c r="CZ519" s="46"/>
      <c r="DA519" s="46"/>
      <c r="DB519" s="46">
        <f t="shared" si="133"/>
        <v>0</v>
      </c>
      <c r="DC519" s="46">
        <f t="shared" ca="1" si="127"/>
        <v>0</v>
      </c>
      <c r="DD519" s="46"/>
      <c r="DE519" s="46">
        <f t="shared" si="134"/>
        <v>0</v>
      </c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>
        <f t="array" ref="DS519">IF(MAX(IF($AI519:$CH519&lt;&gt;0,$AI$7:$CH$7))&gt;$S519,1,0)</f>
        <v>0</v>
      </c>
    </row>
    <row r="520" spans="1:123" x14ac:dyDescent="0.25">
      <c r="A520" s="78">
        <v>513</v>
      </c>
      <c r="B520" s="79" t="str">
        <f t="shared" si="128"/>
        <v>K_LE MUT_2023_513</v>
      </c>
      <c r="C520" s="2"/>
      <c r="D520" s="3"/>
      <c r="E520" s="3"/>
      <c r="F520" s="4"/>
      <c r="G520" s="4"/>
      <c r="H520" s="4"/>
      <c r="I520" s="3"/>
      <c r="J520" s="1"/>
      <c r="K520" s="7"/>
      <c r="L520" s="90"/>
      <c r="M520" s="5"/>
      <c r="N520" s="91"/>
      <c r="O520" s="92"/>
      <c r="P520" s="5"/>
      <c r="Q520" s="5"/>
      <c r="R520" s="8"/>
      <c r="S520" s="5"/>
      <c r="T520" s="93"/>
      <c r="U520" s="80"/>
      <c r="V520" s="82"/>
      <c r="W520" s="83"/>
      <c r="X520" s="84" t="str">
        <f t="shared" si="129"/>
        <v xml:space="preserve"> </v>
      </c>
      <c r="Y520" s="85" t="str">
        <f t="shared" si="122"/>
        <v/>
      </c>
      <c r="AA520" s="86" t="str">
        <f t="shared" ca="1" si="123"/>
        <v/>
      </c>
      <c r="AB520" s="121"/>
      <c r="AC520" s="87" t="str">
        <f t="shared" si="135"/>
        <v/>
      </c>
      <c r="AD520" s="88" t="str">
        <f t="shared" si="130"/>
        <v/>
      </c>
      <c r="AE520" s="89" t="str">
        <f>IF(C520&lt;&gt;"",IF(VLOOKUP(C520,T_UO[#All],3,FALSE)="J",AF520+AG520,VLOOKUP(C520,T_UO[#All],4,FALSE)*G520),"")</f>
        <v/>
      </c>
      <c r="AF520" s="89" t="str">
        <f t="shared" si="124"/>
        <v/>
      </c>
      <c r="AG520" s="6"/>
      <c r="AH520" s="81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  <c r="AY520" s="120"/>
      <c r="AZ520" s="120"/>
      <c r="BA520" s="120"/>
      <c r="BB520" s="120"/>
      <c r="BC520" s="120"/>
      <c r="BD520" s="120"/>
      <c r="BE520" s="120"/>
      <c r="BF520" s="120"/>
      <c r="BG520" s="120"/>
      <c r="BH520" s="120"/>
      <c r="BI520" s="120"/>
      <c r="BJ520" s="120"/>
      <c r="BK520" s="120"/>
      <c r="BL520" s="120"/>
      <c r="BM520" s="120"/>
      <c r="BN520" s="120"/>
      <c r="BO520" s="120"/>
      <c r="BP520" s="120"/>
      <c r="BQ520" s="120"/>
      <c r="BR520" s="120"/>
      <c r="BS520" s="120"/>
      <c r="BT520" s="120"/>
      <c r="BU520" s="120"/>
      <c r="BV520" s="120"/>
      <c r="BW520" s="120"/>
      <c r="BX520" s="120"/>
      <c r="BY520" s="120"/>
      <c r="BZ520" s="120"/>
      <c r="CA520" s="120"/>
      <c r="CB520" s="120"/>
      <c r="CC520" s="120"/>
      <c r="CD520" s="120"/>
      <c r="CE520" s="120"/>
      <c r="CF520" s="120"/>
      <c r="CG520" s="120"/>
      <c r="CH520" s="120"/>
      <c r="CJ520" s="46"/>
      <c r="CK520" s="46"/>
      <c r="CL520" s="46"/>
      <c r="CN520" s="46">
        <f t="shared" ca="1" si="131"/>
        <v>0</v>
      </c>
      <c r="CO520" s="46">
        <f t="shared" si="125"/>
        <v>0</v>
      </c>
      <c r="CP520" s="46"/>
      <c r="CQ520" s="46">
        <f t="shared" si="126"/>
        <v>0</v>
      </c>
      <c r="CR520" s="46"/>
      <c r="CS520" s="46">
        <f>IF(C520&lt;&gt;"",IF(VLOOKUP(C520,T_UO[#All],3,FALSE)="PTS",IF(ISBLANK(G520),1,0),IF(ISBLANK(G520),0,1)),0)</f>
        <v>0</v>
      </c>
      <c r="CT520" s="46">
        <f t="shared" si="132"/>
        <v>0</v>
      </c>
      <c r="CU520" s="46"/>
      <c r="CV520" s="46"/>
      <c r="CW520" s="46"/>
      <c r="CX520" s="46"/>
      <c r="CY520" s="46"/>
      <c r="CZ520" s="46"/>
      <c r="DA520" s="46"/>
      <c r="DB520" s="46">
        <f t="shared" si="133"/>
        <v>0</v>
      </c>
      <c r="DC520" s="46">
        <f t="shared" ca="1" si="127"/>
        <v>0</v>
      </c>
      <c r="DD520" s="46"/>
      <c r="DE520" s="46">
        <f t="shared" si="134"/>
        <v>0</v>
      </c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>
        <f t="array" ref="DS520">IF(MAX(IF($AI520:$CH520&lt;&gt;0,$AI$7:$CH$7))&gt;$S520,1,0)</f>
        <v>0</v>
      </c>
    </row>
    <row r="521" spans="1:123" x14ac:dyDescent="0.25">
      <c r="A521" s="78">
        <v>514</v>
      </c>
      <c r="B521" s="79" t="str">
        <f t="shared" si="128"/>
        <v>K_LE MUT_2023_514</v>
      </c>
      <c r="C521" s="2"/>
      <c r="D521" s="3"/>
      <c r="E521" s="3"/>
      <c r="F521" s="4"/>
      <c r="G521" s="4"/>
      <c r="H521" s="4"/>
      <c r="I521" s="3"/>
      <c r="J521" s="1"/>
      <c r="K521" s="7"/>
      <c r="L521" s="90"/>
      <c r="M521" s="5"/>
      <c r="N521" s="91"/>
      <c r="O521" s="92"/>
      <c r="P521" s="5"/>
      <c r="Q521" s="5"/>
      <c r="R521" s="8"/>
      <c r="S521" s="5"/>
      <c r="T521" s="93"/>
      <c r="U521" s="80"/>
      <c r="V521" s="82"/>
      <c r="W521" s="83"/>
      <c r="X521" s="84" t="str">
        <f t="shared" si="129"/>
        <v xml:space="preserve"> </v>
      </c>
      <c r="Y521" s="85" t="str">
        <f t="shared" si="122"/>
        <v/>
      </c>
      <c r="AA521" s="86" t="str">
        <f t="shared" ca="1" si="123"/>
        <v/>
      </c>
      <c r="AB521" s="121"/>
      <c r="AC521" s="87" t="str">
        <f t="shared" si="135"/>
        <v/>
      </c>
      <c r="AD521" s="88" t="str">
        <f t="shared" si="130"/>
        <v/>
      </c>
      <c r="AE521" s="89" t="str">
        <f>IF(C521&lt;&gt;"",IF(VLOOKUP(C521,T_UO[#All],3,FALSE)="J",AF521+AG521,VLOOKUP(C521,T_UO[#All],4,FALSE)*G521),"")</f>
        <v/>
      </c>
      <c r="AF521" s="89" t="str">
        <f t="shared" si="124"/>
        <v/>
      </c>
      <c r="AG521" s="6"/>
      <c r="AH521" s="81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  <c r="AY521" s="120"/>
      <c r="AZ521" s="120"/>
      <c r="BA521" s="120"/>
      <c r="BB521" s="120"/>
      <c r="BC521" s="120"/>
      <c r="BD521" s="120"/>
      <c r="BE521" s="120"/>
      <c r="BF521" s="120"/>
      <c r="BG521" s="120"/>
      <c r="BH521" s="120"/>
      <c r="BI521" s="120"/>
      <c r="BJ521" s="120"/>
      <c r="BK521" s="120"/>
      <c r="BL521" s="120"/>
      <c r="BM521" s="120"/>
      <c r="BN521" s="120"/>
      <c r="BO521" s="120"/>
      <c r="BP521" s="120"/>
      <c r="BQ521" s="120"/>
      <c r="BR521" s="120"/>
      <c r="BS521" s="120"/>
      <c r="BT521" s="120"/>
      <c r="BU521" s="120"/>
      <c r="BV521" s="120"/>
      <c r="BW521" s="120"/>
      <c r="BX521" s="120"/>
      <c r="BY521" s="120"/>
      <c r="BZ521" s="120"/>
      <c r="CA521" s="120"/>
      <c r="CB521" s="120"/>
      <c r="CC521" s="120"/>
      <c r="CD521" s="120"/>
      <c r="CE521" s="120"/>
      <c r="CF521" s="120"/>
      <c r="CG521" s="120"/>
      <c r="CH521" s="120"/>
      <c r="CJ521" s="46"/>
      <c r="CK521" s="46"/>
      <c r="CL521" s="46"/>
      <c r="CN521" s="46">
        <f t="shared" ca="1" si="131"/>
        <v>0</v>
      </c>
      <c r="CO521" s="46">
        <f t="shared" si="125"/>
        <v>0</v>
      </c>
      <c r="CP521" s="46"/>
      <c r="CQ521" s="46">
        <f t="shared" si="126"/>
        <v>0</v>
      </c>
      <c r="CR521" s="46"/>
      <c r="CS521" s="46">
        <f>IF(C521&lt;&gt;"",IF(VLOOKUP(C521,T_UO[#All],3,FALSE)="PTS",IF(ISBLANK(G521),1,0),IF(ISBLANK(G521),0,1)),0)</f>
        <v>0</v>
      </c>
      <c r="CT521" s="46">
        <f t="shared" si="132"/>
        <v>0</v>
      </c>
      <c r="CU521" s="46"/>
      <c r="CV521" s="46"/>
      <c r="CW521" s="46"/>
      <c r="CX521" s="46"/>
      <c r="CY521" s="46"/>
      <c r="CZ521" s="46"/>
      <c r="DA521" s="46"/>
      <c r="DB521" s="46">
        <f t="shared" si="133"/>
        <v>0</v>
      </c>
      <c r="DC521" s="46">
        <f t="shared" ca="1" si="127"/>
        <v>0</v>
      </c>
      <c r="DD521" s="46"/>
      <c r="DE521" s="46">
        <f t="shared" si="134"/>
        <v>0</v>
      </c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>
        <f t="array" ref="DS521">IF(MAX(IF($AI521:$CH521&lt;&gt;0,$AI$7:$CH$7))&gt;$S521,1,0)</f>
        <v>0</v>
      </c>
    </row>
    <row r="522" spans="1:123" x14ac:dyDescent="0.25">
      <c r="A522" s="78">
        <v>515</v>
      </c>
      <c r="B522" s="79" t="str">
        <f t="shared" si="128"/>
        <v>K_LE MUT_2023_515</v>
      </c>
      <c r="C522" s="2"/>
      <c r="D522" s="3"/>
      <c r="E522" s="3"/>
      <c r="F522" s="4"/>
      <c r="G522" s="4"/>
      <c r="H522" s="4"/>
      <c r="I522" s="3"/>
      <c r="J522" s="1"/>
      <c r="K522" s="7"/>
      <c r="L522" s="90"/>
      <c r="M522" s="5"/>
      <c r="N522" s="91"/>
      <c r="O522" s="92"/>
      <c r="P522" s="5"/>
      <c r="Q522" s="5"/>
      <c r="R522" s="8"/>
      <c r="S522" s="5"/>
      <c r="T522" s="93"/>
      <c r="U522" s="80"/>
      <c r="V522" s="82"/>
      <c r="W522" s="83"/>
      <c r="X522" s="84" t="str">
        <f t="shared" si="129"/>
        <v xml:space="preserve"> </v>
      </c>
      <c r="Y522" s="85" t="str">
        <f t="shared" si="122"/>
        <v/>
      </c>
      <c r="AA522" s="86" t="str">
        <f t="shared" ca="1" si="123"/>
        <v/>
      </c>
      <c r="AB522" s="121"/>
      <c r="AC522" s="87" t="str">
        <f t="shared" si="135"/>
        <v/>
      </c>
      <c r="AD522" s="88" t="str">
        <f t="shared" si="130"/>
        <v/>
      </c>
      <c r="AE522" s="89" t="str">
        <f>IF(C522&lt;&gt;"",IF(VLOOKUP(C522,T_UO[#All],3,FALSE)="J",AF522+AG522,VLOOKUP(C522,T_UO[#All],4,FALSE)*G522),"")</f>
        <v/>
      </c>
      <c r="AF522" s="89" t="str">
        <f t="shared" si="124"/>
        <v/>
      </c>
      <c r="AG522" s="6"/>
      <c r="AH522" s="81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  <c r="AY522" s="120"/>
      <c r="AZ522" s="120"/>
      <c r="BA522" s="120"/>
      <c r="BB522" s="120"/>
      <c r="BC522" s="120"/>
      <c r="BD522" s="120"/>
      <c r="BE522" s="120"/>
      <c r="BF522" s="120"/>
      <c r="BG522" s="120"/>
      <c r="BH522" s="120"/>
      <c r="BI522" s="120"/>
      <c r="BJ522" s="120"/>
      <c r="BK522" s="120"/>
      <c r="BL522" s="120"/>
      <c r="BM522" s="120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0"/>
      <c r="CD522" s="120"/>
      <c r="CE522" s="120"/>
      <c r="CF522" s="120"/>
      <c r="CG522" s="120"/>
      <c r="CH522" s="120"/>
      <c r="CJ522" s="46"/>
      <c r="CK522" s="46"/>
      <c r="CL522" s="46"/>
      <c r="CN522" s="46">
        <f t="shared" ca="1" si="131"/>
        <v>0</v>
      </c>
      <c r="CO522" s="46">
        <f t="shared" si="125"/>
        <v>0</v>
      </c>
      <c r="CP522" s="46"/>
      <c r="CQ522" s="46">
        <f t="shared" si="126"/>
        <v>0</v>
      </c>
      <c r="CR522" s="46"/>
      <c r="CS522" s="46">
        <f>IF(C522&lt;&gt;"",IF(VLOOKUP(C522,T_UO[#All],3,FALSE)="PTS",IF(ISBLANK(G522),1,0),IF(ISBLANK(G522),0,1)),0)</f>
        <v>0</v>
      </c>
      <c r="CT522" s="46">
        <f t="shared" si="132"/>
        <v>0</v>
      </c>
      <c r="CU522" s="46"/>
      <c r="CV522" s="46"/>
      <c r="CW522" s="46"/>
      <c r="CX522" s="46"/>
      <c r="CY522" s="46"/>
      <c r="CZ522" s="46"/>
      <c r="DA522" s="46"/>
      <c r="DB522" s="46">
        <f t="shared" si="133"/>
        <v>0</v>
      </c>
      <c r="DC522" s="46">
        <f t="shared" ca="1" si="127"/>
        <v>0</v>
      </c>
      <c r="DD522" s="46"/>
      <c r="DE522" s="46">
        <f t="shared" si="134"/>
        <v>0</v>
      </c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>
        <f t="array" ref="DS522">IF(MAX(IF($AI522:$CH522&lt;&gt;0,$AI$7:$CH$7))&gt;$S522,1,0)</f>
        <v>0</v>
      </c>
    </row>
    <row r="523" spans="1:123" x14ac:dyDescent="0.25">
      <c r="A523" s="78">
        <v>516</v>
      </c>
      <c r="B523" s="79" t="str">
        <f t="shared" si="128"/>
        <v>K_LE MUT_2023_516</v>
      </c>
      <c r="C523" s="2"/>
      <c r="D523" s="3"/>
      <c r="E523" s="3"/>
      <c r="F523" s="4"/>
      <c r="G523" s="4"/>
      <c r="H523" s="4"/>
      <c r="I523" s="3"/>
      <c r="J523" s="1"/>
      <c r="K523" s="7"/>
      <c r="L523" s="90"/>
      <c r="M523" s="5"/>
      <c r="N523" s="91"/>
      <c r="O523" s="92"/>
      <c r="P523" s="5"/>
      <c r="Q523" s="5"/>
      <c r="R523" s="8"/>
      <c r="S523" s="5"/>
      <c r="T523" s="93"/>
      <c r="U523" s="80"/>
      <c r="V523" s="82"/>
      <c r="W523" s="83"/>
      <c r="X523" s="84" t="str">
        <f t="shared" si="129"/>
        <v xml:space="preserve"> </v>
      </c>
      <c r="Y523" s="85" t="str">
        <f t="shared" si="122"/>
        <v/>
      </c>
      <c r="AA523" s="86" t="str">
        <f t="shared" ca="1" si="123"/>
        <v/>
      </c>
      <c r="AB523" s="121"/>
      <c r="AC523" s="87" t="str">
        <f t="shared" si="135"/>
        <v/>
      </c>
      <c r="AD523" s="88" t="str">
        <f t="shared" si="130"/>
        <v/>
      </c>
      <c r="AE523" s="89" t="str">
        <f>IF(C523&lt;&gt;"",IF(VLOOKUP(C523,T_UO[#All],3,FALSE)="J",AF523+AG523,VLOOKUP(C523,T_UO[#All],4,FALSE)*G523),"")</f>
        <v/>
      </c>
      <c r="AF523" s="89" t="str">
        <f t="shared" si="124"/>
        <v/>
      </c>
      <c r="AG523" s="6"/>
      <c r="AH523" s="81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  <c r="AY523" s="120"/>
      <c r="AZ523" s="120"/>
      <c r="BA523" s="120"/>
      <c r="BB523" s="120"/>
      <c r="BC523" s="120"/>
      <c r="BD523" s="120"/>
      <c r="BE523" s="120"/>
      <c r="BF523" s="120"/>
      <c r="BG523" s="120"/>
      <c r="BH523" s="120"/>
      <c r="BI523" s="120"/>
      <c r="BJ523" s="120"/>
      <c r="BK523" s="120"/>
      <c r="BL523" s="120"/>
      <c r="BM523" s="120"/>
      <c r="BN523" s="120"/>
      <c r="BO523" s="120"/>
      <c r="BP523" s="120"/>
      <c r="BQ523" s="120"/>
      <c r="BR523" s="120"/>
      <c r="BS523" s="120"/>
      <c r="BT523" s="120"/>
      <c r="BU523" s="120"/>
      <c r="BV523" s="120"/>
      <c r="BW523" s="120"/>
      <c r="BX523" s="120"/>
      <c r="BY523" s="120"/>
      <c r="BZ523" s="120"/>
      <c r="CA523" s="120"/>
      <c r="CB523" s="120"/>
      <c r="CC523" s="120"/>
      <c r="CD523" s="120"/>
      <c r="CE523" s="120"/>
      <c r="CF523" s="120"/>
      <c r="CG523" s="120"/>
      <c r="CH523" s="120"/>
      <c r="CJ523" s="46"/>
      <c r="CK523" s="46"/>
      <c r="CL523" s="46"/>
      <c r="CN523" s="46">
        <f t="shared" ca="1" si="131"/>
        <v>0</v>
      </c>
      <c r="CO523" s="46">
        <f t="shared" si="125"/>
        <v>0</v>
      </c>
      <c r="CP523" s="46"/>
      <c r="CQ523" s="46">
        <f t="shared" si="126"/>
        <v>0</v>
      </c>
      <c r="CR523" s="46"/>
      <c r="CS523" s="46">
        <f>IF(C523&lt;&gt;"",IF(VLOOKUP(C523,T_UO[#All],3,FALSE)="PTS",IF(ISBLANK(G523),1,0),IF(ISBLANK(G523),0,1)),0)</f>
        <v>0</v>
      </c>
      <c r="CT523" s="46">
        <f t="shared" si="132"/>
        <v>0</v>
      </c>
      <c r="CU523" s="46"/>
      <c r="CV523" s="46"/>
      <c r="CW523" s="46"/>
      <c r="CX523" s="46"/>
      <c r="CY523" s="46"/>
      <c r="CZ523" s="46"/>
      <c r="DA523" s="46"/>
      <c r="DB523" s="46">
        <f t="shared" si="133"/>
        <v>0</v>
      </c>
      <c r="DC523" s="46">
        <f t="shared" ca="1" si="127"/>
        <v>0</v>
      </c>
      <c r="DD523" s="46"/>
      <c r="DE523" s="46">
        <f t="shared" si="134"/>
        <v>0</v>
      </c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>
        <f t="array" ref="DS523">IF(MAX(IF($AI523:$CH523&lt;&gt;0,$AI$7:$CH$7))&gt;$S523,1,0)</f>
        <v>0</v>
      </c>
    </row>
    <row r="524" spans="1:123" x14ac:dyDescent="0.25">
      <c r="A524" s="78">
        <v>517</v>
      </c>
      <c r="B524" s="79" t="str">
        <f t="shared" si="128"/>
        <v>K_LE MUT_2023_517</v>
      </c>
      <c r="C524" s="2"/>
      <c r="D524" s="3"/>
      <c r="E524" s="3"/>
      <c r="F524" s="4"/>
      <c r="G524" s="4"/>
      <c r="H524" s="4"/>
      <c r="I524" s="3"/>
      <c r="J524" s="1"/>
      <c r="K524" s="7"/>
      <c r="L524" s="90"/>
      <c r="M524" s="5"/>
      <c r="N524" s="91"/>
      <c r="O524" s="92"/>
      <c r="P524" s="5"/>
      <c r="Q524" s="5"/>
      <c r="R524" s="8"/>
      <c r="S524" s="5"/>
      <c r="T524" s="93"/>
      <c r="U524" s="80"/>
      <c r="V524" s="82"/>
      <c r="W524" s="83"/>
      <c r="X524" s="84" t="str">
        <f t="shared" si="129"/>
        <v xml:space="preserve"> </v>
      </c>
      <c r="Y524" s="85" t="str">
        <f t="shared" ref="Y524:Y587" si="136">IF(P524="?","A planifier",IF(P524&lt;&gt;0,IF(OR(AA524&lt;=0,AA524="OK"),IF(OR(X524="Livré",X524="Soldé"),IF(ISBLANK(Q524),IF(S524&lt;=P524,"A l'heure","En retard"),IF(S524&lt;=Q524,"A l'heure","En retard")),"En cours"),"Non livré"),""))</f>
        <v/>
      </c>
      <c r="AA524" s="86" t="str">
        <f t="shared" ref="AA524:AA587" ca="1" si="137">IF(C524&lt;&gt;"",IF(P524="","A planifier",IF(X524="Annulé","Annulé",IF(ISBLANK($S524),-NETWORKDAYS(TODAY(),IF(ISBLANK(Q524),P524,Q524),N_Ferie),"OK"))),"")</f>
        <v/>
      </c>
      <c r="AB524" s="121"/>
      <c r="AC524" s="87" t="str">
        <f t="shared" si="135"/>
        <v/>
      </c>
      <c r="AD524" s="88" t="str">
        <f t="shared" si="130"/>
        <v/>
      </c>
      <c r="AE524" s="89" t="str">
        <f>IF(C524&lt;&gt;"",IF(VLOOKUP(C524,T_UO[#All],3,FALSE)="J",AF524+AG524,VLOOKUP(C524,T_UO[#All],4,FALSE)*G524),"")</f>
        <v/>
      </c>
      <c r="AF524" s="89" t="str">
        <f t="shared" ref="AF524:AF587" si="138">IF(AND(C524&lt;&gt;"",C524&lt;&gt;"CR hebdo"),SUM(AH524:CH524),"")</f>
        <v/>
      </c>
      <c r="AG524" s="6"/>
      <c r="AH524" s="81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  <c r="AY524" s="120"/>
      <c r="AZ524" s="120"/>
      <c r="BA524" s="120"/>
      <c r="BB524" s="120"/>
      <c r="BC524" s="120"/>
      <c r="BD524" s="120"/>
      <c r="BE524" s="120"/>
      <c r="BF524" s="120"/>
      <c r="BG524" s="120"/>
      <c r="BH524" s="120"/>
      <c r="BI524" s="120"/>
      <c r="BJ524" s="120"/>
      <c r="BK524" s="120"/>
      <c r="BL524" s="120"/>
      <c r="BM524" s="120"/>
      <c r="BN524" s="120"/>
      <c r="BO524" s="120"/>
      <c r="BP524" s="120"/>
      <c r="BQ524" s="120"/>
      <c r="BR524" s="120"/>
      <c r="BS524" s="120"/>
      <c r="BT524" s="120"/>
      <c r="BU524" s="120"/>
      <c r="BV524" s="120"/>
      <c r="BW524" s="120"/>
      <c r="BX524" s="120"/>
      <c r="BY524" s="120"/>
      <c r="BZ524" s="120"/>
      <c r="CA524" s="120"/>
      <c r="CB524" s="120"/>
      <c r="CC524" s="120"/>
      <c r="CD524" s="120"/>
      <c r="CE524" s="120"/>
      <c r="CF524" s="120"/>
      <c r="CG524" s="120"/>
      <c r="CH524" s="120"/>
      <c r="CJ524" s="46"/>
      <c r="CK524" s="46"/>
      <c r="CL524" s="46"/>
      <c r="CN524" s="46">
        <f t="shared" ca="1" si="131"/>
        <v>0</v>
      </c>
      <c r="CO524" s="46">
        <f t="shared" ref="CO524:CO587" si="139">IF(C524&lt;&gt;"",0,IF(ABS(COUNTA(D524:W524,AG524,AI524:CH524))&gt;0,1,0))</f>
        <v>0</v>
      </c>
      <c r="CP524" s="46"/>
      <c r="CQ524" s="46">
        <f t="shared" ref="CQ524:CQ587" si="140">IF(C524&lt;&gt;"",ABS(COUNTA(E524)-1),0)</f>
        <v>0</v>
      </c>
      <c r="CR524" s="46"/>
      <c r="CS524" s="46">
        <f>IF(C524&lt;&gt;"",IF(VLOOKUP(C524,T_UO[#All],3,FALSE)="PTS",IF(ISBLANK(G524),1,0),IF(ISBLANK(G524),0,1)),0)</f>
        <v>0</v>
      </c>
      <c r="CT524" s="46">
        <f t="shared" si="132"/>
        <v>0</v>
      </c>
      <c r="CU524" s="46"/>
      <c r="CV524" s="46"/>
      <c r="CW524" s="46"/>
      <c r="CX524" s="46"/>
      <c r="CY524" s="46"/>
      <c r="CZ524" s="46"/>
      <c r="DA524" s="46"/>
      <c r="DB524" s="46">
        <f t="shared" si="133"/>
        <v>0</v>
      </c>
      <c r="DC524" s="46">
        <f t="shared" ref="DC524:DC587" ca="1" si="141">IF(AND(P524&lt;&gt;"",S524=""),IF(NETWORKDAYS(TODAY(),P524,N_Ferie)&gt;AG524,0,1),0)</f>
        <v>0</v>
      </c>
      <c r="DD524" s="46"/>
      <c r="DE524" s="46">
        <f t="shared" si="134"/>
        <v>0</v>
      </c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>
        <f t="array" ref="DS524">IF(MAX(IF($AI524:$CH524&lt;&gt;0,$AI$7:$CH$7))&gt;$S524,1,0)</f>
        <v>0</v>
      </c>
    </row>
    <row r="525" spans="1:123" x14ac:dyDescent="0.25">
      <c r="A525" s="78">
        <v>518</v>
      </c>
      <c r="B525" s="79" t="str">
        <f t="shared" ref="B525:B588" si="142">$E$3&amp;"_"&amp;TEXT(A525,"000")</f>
        <v>K_LE MUT_2023_518</v>
      </c>
      <c r="C525" s="2"/>
      <c r="D525" s="3"/>
      <c r="E525" s="3"/>
      <c r="F525" s="4"/>
      <c r="G525" s="4"/>
      <c r="H525" s="4"/>
      <c r="I525" s="3"/>
      <c r="J525" s="1"/>
      <c r="K525" s="7"/>
      <c r="L525" s="90"/>
      <c r="M525" s="5"/>
      <c r="N525" s="91"/>
      <c r="O525" s="92"/>
      <c r="P525" s="5"/>
      <c r="Q525" s="5"/>
      <c r="R525" s="8"/>
      <c r="S525" s="5"/>
      <c r="T525" s="93"/>
      <c r="U525" s="80"/>
      <c r="V525" s="82"/>
      <c r="W525" s="83"/>
      <c r="X525" s="84" t="str">
        <f t="shared" ref="X525:X588" si="143">IF(P525="?","A planifier",IF(AND(S525&lt;&gt;"",ISBLANK(W525)),"Livré",IF(AND(S525&lt;&gt;"",V525&lt;&gt;"",W525&lt;&gt;""),"Soldé",IF(E525="Travail annulé","Annulé"," "))))</f>
        <v xml:space="preserve"> </v>
      </c>
      <c r="Y525" s="85" t="str">
        <f t="shared" si="136"/>
        <v/>
      </c>
      <c r="AA525" s="86" t="str">
        <f t="shared" ca="1" si="137"/>
        <v/>
      </c>
      <c r="AB525" s="121"/>
      <c r="AC525" s="87" t="str">
        <f t="shared" si="135"/>
        <v/>
      </c>
      <c r="AD525" s="88" t="str">
        <f t="shared" ref="AD525:AD588" si="144">IF(OR(ISBLANK(C525),AF525=""),"",AF525/(AF525+AG525))</f>
        <v/>
      </c>
      <c r="AE525" s="89" t="str">
        <f>IF(C525&lt;&gt;"",IF(VLOOKUP(C525,T_UO[#All],3,FALSE)="J",AF525+AG525,VLOOKUP(C525,T_UO[#All],4,FALSE)*G525),"")</f>
        <v/>
      </c>
      <c r="AF525" s="89" t="str">
        <f t="shared" si="138"/>
        <v/>
      </c>
      <c r="AG525" s="6"/>
      <c r="AH525" s="81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20"/>
      <c r="BM525" s="120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0"/>
      <c r="CD525" s="120"/>
      <c r="CE525" s="120"/>
      <c r="CF525" s="120"/>
      <c r="CG525" s="120"/>
      <c r="CH525" s="120"/>
      <c r="CJ525" s="46"/>
      <c r="CK525" s="46"/>
      <c r="CL525" s="46"/>
      <c r="CN525" s="46">
        <f t="shared" ref="CN525:CN588" ca="1" si="145">SUM(CO525:DS525)</f>
        <v>0</v>
      </c>
      <c r="CO525" s="46">
        <f t="shared" si="139"/>
        <v>0</v>
      </c>
      <c r="CP525" s="46"/>
      <c r="CQ525" s="46">
        <f t="shared" si="140"/>
        <v>0</v>
      </c>
      <c r="CR525" s="46"/>
      <c r="CS525" s="46">
        <f>IF(C525&lt;&gt;"",IF(VLOOKUP(C525,T_UO[#All],3,FALSE)="PTS",IF(ISBLANK(G525),1,0),IF(ISBLANK(G525),0,1)),0)</f>
        <v>0</v>
      </c>
      <c r="CT525" s="46">
        <f t="shared" ref="CT525:CT588" si="146">IF(S525&lt;&gt;"",IF(ISBLANK(H525),1,0),IF(ISBLANK(H525),0,1))</f>
        <v>0</v>
      </c>
      <c r="CU525" s="46"/>
      <c r="CV525" s="46"/>
      <c r="CW525" s="46"/>
      <c r="CX525" s="46"/>
      <c r="CY525" s="46"/>
      <c r="CZ525" s="46"/>
      <c r="DA525" s="46"/>
      <c r="DB525" s="46">
        <f t="shared" ref="DB525:DB588" si="147">IF(C525&lt;&gt;"",ABS(COUNTA(P525)-1),0)</f>
        <v>0</v>
      </c>
      <c r="DC525" s="46">
        <f t="shared" ca="1" si="141"/>
        <v>0</v>
      </c>
      <c r="DD525" s="46"/>
      <c r="DE525" s="46">
        <f t="shared" ref="DE525:DE588" si="148">IF(AND(C525&lt;&gt;"",ISBLANK(S525),AG525=0),1,0)</f>
        <v>0</v>
      </c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>
        <f t="array" ref="DS525">IF(MAX(IF($AI525:$CH525&lt;&gt;0,$AI$7:$CH$7))&gt;$S525,1,0)</f>
        <v>0</v>
      </c>
    </row>
    <row r="526" spans="1:123" x14ac:dyDescent="0.25">
      <c r="A526" s="78">
        <v>519</v>
      </c>
      <c r="B526" s="79" t="str">
        <f t="shared" si="142"/>
        <v>K_LE MUT_2023_519</v>
      </c>
      <c r="C526" s="2"/>
      <c r="D526" s="3"/>
      <c r="E526" s="3"/>
      <c r="F526" s="4"/>
      <c r="G526" s="4"/>
      <c r="H526" s="4"/>
      <c r="I526" s="3"/>
      <c r="J526" s="1"/>
      <c r="K526" s="7"/>
      <c r="L526" s="90"/>
      <c r="M526" s="5"/>
      <c r="N526" s="91"/>
      <c r="O526" s="92"/>
      <c r="P526" s="5"/>
      <c r="Q526" s="5"/>
      <c r="R526" s="8"/>
      <c r="S526" s="5"/>
      <c r="T526" s="93"/>
      <c r="U526" s="80"/>
      <c r="V526" s="82"/>
      <c r="W526" s="83"/>
      <c r="X526" s="84" t="str">
        <f t="shared" si="143"/>
        <v xml:space="preserve"> </v>
      </c>
      <c r="Y526" s="85" t="str">
        <f t="shared" si="136"/>
        <v/>
      </c>
      <c r="AA526" s="86" t="str">
        <f t="shared" ca="1" si="137"/>
        <v/>
      </c>
      <c r="AB526" s="121"/>
      <c r="AC526" s="87" t="str">
        <f t="shared" si="135"/>
        <v/>
      </c>
      <c r="AD526" s="88" t="str">
        <f t="shared" si="144"/>
        <v/>
      </c>
      <c r="AE526" s="89" t="str">
        <f>IF(C526&lt;&gt;"",IF(VLOOKUP(C526,T_UO[#All],3,FALSE)="J",AF526+AG526,VLOOKUP(C526,T_UO[#All],4,FALSE)*G526),"")</f>
        <v/>
      </c>
      <c r="AF526" s="89" t="str">
        <f t="shared" si="138"/>
        <v/>
      </c>
      <c r="AG526" s="6"/>
      <c r="AH526" s="81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0"/>
      <c r="BM526" s="120"/>
      <c r="BN526" s="120"/>
      <c r="BO526" s="120"/>
      <c r="BP526" s="120"/>
      <c r="BQ526" s="120"/>
      <c r="BR526" s="120"/>
      <c r="BS526" s="120"/>
      <c r="BT526" s="120"/>
      <c r="BU526" s="120"/>
      <c r="BV526" s="120"/>
      <c r="BW526" s="120"/>
      <c r="BX526" s="120"/>
      <c r="BY526" s="120"/>
      <c r="BZ526" s="120"/>
      <c r="CA526" s="120"/>
      <c r="CB526" s="120"/>
      <c r="CC526" s="120"/>
      <c r="CD526" s="120"/>
      <c r="CE526" s="120"/>
      <c r="CF526" s="120"/>
      <c r="CG526" s="120"/>
      <c r="CH526" s="120"/>
      <c r="CJ526" s="46"/>
      <c r="CK526" s="46"/>
      <c r="CL526" s="46"/>
      <c r="CN526" s="46">
        <f t="shared" ca="1" si="145"/>
        <v>0</v>
      </c>
      <c r="CO526" s="46">
        <f t="shared" si="139"/>
        <v>0</v>
      </c>
      <c r="CP526" s="46"/>
      <c r="CQ526" s="46">
        <f t="shared" si="140"/>
        <v>0</v>
      </c>
      <c r="CR526" s="46"/>
      <c r="CS526" s="46">
        <f>IF(C526&lt;&gt;"",IF(VLOOKUP(C526,T_UO[#All],3,FALSE)="PTS",IF(ISBLANK(G526),1,0),IF(ISBLANK(G526),0,1)),0)</f>
        <v>0</v>
      </c>
      <c r="CT526" s="46">
        <f t="shared" si="146"/>
        <v>0</v>
      </c>
      <c r="CU526" s="46"/>
      <c r="CV526" s="46"/>
      <c r="CW526" s="46"/>
      <c r="CX526" s="46"/>
      <c r="CY526" s="46"/>
      <c r="CZ526" s="46"/>
      <c r="DA526" s="46"/>
      <c r="DB526" s="46">
        <f t="shared" si="147"/>
        <v>0</v>
      </c>
      <c r="DC526" s="46">
        <f t="shared" ca="1" si="141"/>
        <v>0</v>
      </c>
      <c r="DD526" s="46"/>
      <c r="DE526" s="46">
        <f t="shared" si="148"/>
        <v>0</v>
      </c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>
        <f t="array" ref="DS526">IF(MAX(IF($AI526:$CH526&lt;&gt;0,$AI$7:$CH$7))&gt;$S526,1,0)</f>
        <v>0</v>
      </c>
    </row>
    <row r="527" spans="1:123" x14ac:dyDescent="0.25">
      <c r="A527" s="78">
        <v>520</v>
      </c>
      <c r="B527" s="79" t="str">
        <f t="shared" si="142"/>
        <v>K_LE MUT_2023_520</v>
      </c>
      <c r="C527" s="2"/>
      <c r="D527" s="3"/>
      <c r="E527" s="3"/>
      <c r="F527" s="4"/>
      <c r="G527" s="4"/>
      <c r="H527" s="4"/>
      <c r="I527" s="3"/>
      <c r="J527" s="1"/>
      <c r="K527" s="7"/>
      <c r="L527" s="90"/>
      <c r="M527" s="5"/>
      <c r="N527" s="91"/>
      <c r="O527" s="92"/>
      <c r="P527" s="5"/>
      <c r="Q527" s="5"/>
      <c r="R527" s="8"/>
      <c r="S527" s="5"/>
      <c r="T527" s="93"/>
      <c r="U527" s="80"/>
      <c r="V527" s="82"/>
      <c r="W527" s="83"/>
      <c r="X527" s="84" t="str">
        <f t="shared" si="143"/>
        <v xml:space="preserve"> </v>
      </c>
      <c r="Y527" s="85" t="str">
        <f t="shared" si="136"/>
        <v/>
      </c>
      <c r="AA527" s="86" t="str">
        <f t="shared" ca="1" si="137"/>
        <v/>
      </c>
      <c r="AB527" s="121"/>
      <c r="AC527" s="87" t="str">
        <f t="shared" ref="AC527:AC547" si="149">IF(C527&lt;&gt;"",(AF527+AG527)/AE527,"")</f>
        <v/>
      </c>
      <c r="AD527" s="88" t="str">
        <f t="shared" si="144"/>
        <v/>
      </c>
      <c r="AE527" s="89" t="str">
        <f>IF(C527&lt;&gt;"",IF(VLOOKUP(C527,T_UO[#All],3,FALSE)="J",AF527+AG527,VLOOKUP(C527,T_UO[#All],4,FALSE)*G527),"")</f>
        <v/>
      </c>
      <c r="AF527" s="89" t="str">
        <f t="shared" si="138"/>
        <v/>
      </c>
      <c r="AG527" s="6"/>
      <c r="AH527" s="81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0"/>
      <c r="BM527" s="120"/>
      <c r="BN527" s="120"/>
      <c r="BO527" s="120"/>
      <c r="BP527" s="120"/>
      <c r="BQ527" s="120"/>
      <c r="BR527" s="120"/>
      <c r="BS527" s="120"/>
      <c r="BT527" s="120"/>
      <c r="BU527" s="120"/>
      <c r="BV527" s="120"/>
      <c r="BW527" s="120"/>
      <c r="BX527" s="120"/>
      <c r="BY527" s="120"/>
      <c r="BZ527" s="120"/>
      <c r="CA527" s="120"/>
      <c r="CB527" s="120"/>
      <c r="CC527" s="120"/>
      <c r="CD527" s="120"/>
      <c r="CE527" s="120"/>
      <c r="CF527" s="120"/>
      <c r="CG527" s="120"/>
      <c r="CH527" s="120"/>
      <c r="CJ527" s="46"/>
      <c r="CK527" s="46"/>
      <c r="CL527" s="46"/>
      <c r="CN527" s="46">
        <f t="shared" ca="1" si="145"/>
        <v>0</v>
      </c>
      <c r="CO527" s="46">
        <f t="shared" si="139"/>
        <v>0</v>
      </c>
      <c r="CP527" s="46"/>
      <c r="CQ527" s="46">
        <f t="shared" si="140"/>
        <v>0</v>
      </c>
      <c r="CR527" s="46"/>
      <c r="CS527" s="46">
        <f>IF(C527&lt;&gt;"",IF(VLOOKUP(C527,T_UO[#All],3,FALSE)="PTS",IF(ISBLANK(G527),1,0),IF(ISBLANK(G527),0,1)),0)</f>
        <v>0</v>
      </c>
      <c r="CT527" s="46">
        <f t="shared" si="146"/>
        <v>0</v>
      </c>
      <c r="CU527" s="46"/>
      <c r="CV527" s="46"/>
      <c r="CW527" s="46"/>
      <c r="CX527" s="46"/>
      <c r="CY527" s="46"/>
      <c r="CZ527" s="46"/>
      <c r="DA527" s="46"/>
      <c r="DB527" s="46">
        <f t="shared" si="147"/>
        <v>0</v>
      </c>
      <c r="DC527" s="46">
        <f t="shared" ca="1" si="141"/>
        <v>0</v>
      </c>
      <c r="DD527" s="46"/>
      <c r="DE527" s="46">
        <f t="shared" si="148"/>
        <v>0</v>
      </c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>
        <f t="array" ref="DS527">IF(MAX(IF($AI527:$CH527&lt;&gt;0,$AI$7:$CH$7))&gt;$S527,1,0)</f>
        <v>0</v>
      </c>
    </row>
    <row r="528" spans="1:123" x14ac:dyDescent="0.25">
      <c r="A528" s="78">
        <v>521</v>
      </c>
      <c r="B528" s="79" t="str">
        <f t="shared" si="142"/>
        <v>K_LE MUT_2023_521</v>
      </c>
      <c r="C528" s="2"/>
      <c r="D528" s="3"/>
      <c r="E528" s="3"/>
      <c r="F528" s="4"/>
      <c r="G528" s="4"/>
      <c r="H528" s="4"/>
      <c r="I528" s="3"/>
      <c r="J528" s="1"/>
      <c r="K528" s="7"/>
      <c r="L528" s="90"/>
      <c r="M528" s="5"/>
      <c r="N528" s="91"/>
      <c r="O528" s="92"/>
      <c r="P528" s="5"/>
      <c r="Q528" s="5"/>
      <c r="R528" s="8"/>
      <c r="S528" s="5"/>
      <c r="T528" s="93"/>
      <c r="U528" s="80"/>
      <c r="V528" s="82"/>
      <c r="W528" s="83"/>
      <c r="X528" s="84" t="str">
        <f t="shared" si="143"/>
        <v xml:space="preserve"> </v>
      </c>
      <c r="Y528" s="85" t="str">
        <f t="shared" si="136"/>
        <v/>
      </c>
      <c r="AA528" s="86" t="str">
        <f t="shared" ca="1" si="137"/>
        <v/>
      </c>
      <c r="AB528" s="121"/>
      <c r="AC528" s="87" t="str">
        <f t="shared" si="149"/>
        <v/>
      </c>
      <c r="AD528" s="88" t="str">
        <f t="shared" si="144"/>
        <v/>
      </c>
      <c r="AE528" s="89" t="str">
        <f>IF(C528&lt;&gt;"",IF(VLOOKUP(C528,T_UO[#All],3,FALSE)="J",AF528+AG528,VLOOKUP(C528,T_UO[#All],4,FALSE)*G528),"")</f>
        <v/>
      </c>
      <c r="AF528" s="89" t="str">
        <f t="shared" si="138"/>
        <v/>
      </c>
      <c r="AG528" s="6"/>
      <c r="AH528" s="81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  <c r="AY528" s="120"/>
      <c r="AZ528" s="120"/>
      <c r="BA528" s="120"/>
      <c r="BB528" s="120"/>
      <c r="BC528" s="120"/>
      <c r="BD528" s="120"/>
      <c r="BE528" s="120"/>
      <c r="BF528" s="120"/>
      <c r="BG528" s="120"/>
      <c r="BH528" s="120"/>
      <c r="BI528" s="120"/>
      <c r="BJ528" s="120"/>
      <c r="BK528" s="120"/>
      <c r="BL528" s="120"/>
      <c r="BM528" s="120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J528" s="46"/>
      <c r="CK528" s="46"/>
      <c r="CL528" s="46"/>
      <c r="CN528" s="46">
        <f t="shared" ca="1" si="145"/>
        <v>0</v>
      </c>
      <c r="CO528" s="46">
        <f t="shared" si="139"/>
        <v>0</v>
      </c>
      <c r="CP528" s="46"/>
      <c r="CQ528" s="46">
        <f t="shared" si="140"/>
        <v>0</v>
      </c>
      <c r="CR528" s="46"/>
      <c r="CS528" s="46">
        <f>IF(C528&lt;&gt;"",IF(VLOOKUP(C528,T_UO[#All],3,FALSE)="PTS",IF(ISBLANK(G528),1,0),IF(ISBLANK(G528),0,1)),0)</f>
        <v>0</v>
      </c>
      <c r="CT528" s="46">
        <f t="shared" si="146"/>
        <v>0</v>
      </c>
      <c r="CU528" s="46"/>
      <c r="CV528" s="46"/>
      <c r="CW528" s="46"/>
      <c r="CX528" s="46"/>
      <c r="CY528" s="46"/>
      <c r="CZ528" s="46"/>
      <c r="DA528" s="46"/>
      <c r="DB528" s="46">
        <f t="shared" si="147"/>
        <v>0</v>
      </c>
      <c r="DC528" s="46">
        <f t="shared" ca="1" si="141"/>
        <v>0</v>
      </c>
      <c r="DD528" s="46"/>
      <c r="DE528" s="46">
        <f t="shared" si="148"/>
        <v>0</v>
      </c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>
        <f t="array" ref="DS528">IF(MAX(IF($AI528:$CH528&lt;&gt;0,$AI$7:$CH$7))&gt;$S528,1,0)</f>
        <v>0</v>
      </c>
    </row>
    <row r="529" spans="1:123" x14ac:dyDescent="0.25">
      <c r="A529" s="78">
        <v>522</v>
      </c>
      <c r="B529" s="79" t="str">
        <f t="shared" si="142"/>
        <v>K_LE MUT_2023_522</v>
      </c>
      <c r="C529" s="2"/>
      <c r="D529" s="3"/>
      <c r="E529" s="3"/>
      <c r="F529" s="4"/>
      <c r="G529" s="4"/>
      <c r="H529" s="4"/>
      <c r="I529" s="3"/>
      <c r="J529" s="1"/>
      <c r="K529" s="7"/>
      <c r="L529" s="90"/>
      <c r="M529" s="5"/>
      <c r="N529" s="91"/>
      <c r="O529" s="92"/>
      <c r="P529" s="5"/>
      <c r="Q529" s="5"/>
      <c r="R529" s="8"/>
      <c r="S529" s="5"/>
      <c r="T529" s="93"/>
      <c r="U529" s="80"/>
      <c r="V529" s="82"/>
      <c r="W529" s="83"/>
      <c r="X529" s="84" t="str">
        <f t="shared" si="143"/>
        <v xml:space="preserve"> </v>
      </c>
      <c r="Y529" s="85" t="str">
        <f t="shared" si="136"/>
        <v/>
      </c>
      <c r="AA529" s="86" t="str">
        <f t="shared" ca="1" si="137"/>
        <v/>
      </c>
      <c r="AB529" s="121"/>
      <c r="AC529" s="87" t="str">
        <f t="shared" si="149"/>
        <v/>
      </c>
      <c r="AD529" s="88" t="str">
        <f t="shared" si="144"/>
        <v/>
      </c>
      <c r="AE529" s="89" t="str">
        <f>IF(C529&lt;&gt;"",IF(VLOOKUP(C529,T_UO[#All],3,FALSE)="J",AF529+AG529,VLOOKUP(C529,T_UO[#All],4,FALSE)*G529),"")</f>
        <v/>
      </c>
      <c r="AF529" s="89" t="str">
        <f t="shared" si="138"/>
        <v/>
      </c>
      <c r="AG529" s="6"/>
      <c r="AH529" s="81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  <c r="AY529" s="120"/>
      <c r="AZ529" s="120"/>
      <c r="BA529" s="120"/>
      <c r="BB529" s="120"/>
      <c r="BC529" s="120"/>
      <c r="BD529" s="120"/>
      <c r="BE529" s="120"/>
      <c r="BF529" s="120"/>
      <c r="BG529" s="120"/>
      <c r="BH529" s="120"/>
      <c r="BI529" s="120"/>
      <c r="BJ529" s="120"/>
      <c r="BK529" s="120"/>
      <c r="BL529" s="120"/>
      <c r="BM529" s="120"/>
      <c r="BN529" s="120"/>
      <c r="BO529" s="120"/>
      <c r="BP529" s="120"/>
      <c r="BQ529" s="120"/>
      <c r="BR529" s="120"/>
      <c r="BS529" s="120"/>
      <c r="BT529" s="120"/>
      <c r="BU529" s="120"/>
      <c r="BV529" s="120"/>
      <c r="BW529" s="120"/>
      <c r="BX529" s="120"/>
      <c r="BY529" s="120"/>
      <c r="BZ529" s="120"/>
      <c r="CA529" s="120"/>
      <c r="CB529" s="120"/>
      <c r="CC529" s="120"/>
      <c r="CD529" s="120"/>
      <c r="CE529" s="120"/>
      <c r="CF529" s="120"/>
      <c r="CG529" s="120"/>
      <c r="CH529" s="120"/>
      <c r="CJ529" s="46"/>
      <c r="CK529" s="46"/>
      <c r="CL529" s="46"/>
      <c r="CN529" s="46">
        <f t="shared" ca="1" si="145"/>
        <v>0</v>
      </c>
      <c r="CO529" s="46">
        <f t="shared" si="139"/>
        <v>0</v>
      </c>
      <c r="CP529" s="46"/>
      <c r="CQ529" s="46">
        <f t="shared" si="140"/>
        <v>0</v>
      </c>
      <c r="CR529" s="46"/>
      <c r="CS529" s="46">
        <f>IF(C529&lt;&gt;"",IF(VLOOKUP(C529,T_UO[#All],3,FALSE)="PTS",IF(ISBLANK(G529),1,0),IF(ISBLANK(G529),0,1)),0)</f>
        <v>0</v>
      </c>
      <c r="CT529" s="46">
        <f t="shared" si="146"/>
        <v>0</v>
      </c>
      <c r="CU529" s="46"/>
      <c r="CV529" s="46"/>
      <c r="CW529" s="46"/>
      <c r="CX529" s="46"/>
      <c r="CY529" s="46"/>
      <c r="CZ529" s="46"/>
      <c r="DA529" s="46"/>
      <c r="DB529" s="46">
        <f t="shared" si="147"/>
        <v>0</v>
      </c>
      <c r="DC529" s="46">
        <f t="shared" ca="1" si="141"/>
        <v>0</v>
      </c>
      <c r="DD529" s="46"/>
      <c r="DE529" s="46">
        <f t="shared" si="148"/>
        <v>0</v>
      </c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>
        <f t="array" ref="DS529">IF(MAX(IF($AI529:$CH529&lt;&gt;0,$AI$7:$CH$7))&gt;$S529,1,0)</f>
        <v>0</v>
      </c>
    </row>
    <row r="530" spans="1:123" x14ac:dyDescent="0.25">
      <c r="A530" s="78">
        <v>523</v>
      </c>
      <c r="B530" s="79" t="str">
        <f t="shared" si="142"/>
        <v>K_LE MUT_2023_523</v>
      </c>
      <c r="C530" s="2"/>
      <c r="D530" s="3"/>
      <c r="E530" s="3"/>
      <c r="F530" s="4"/>
      <c r="G530" s="4"/>
      <c r="H530" s="4"/>
      <c r="I530" s="3"/>
      <c r="J530" s="1"/>
      <c r="K530" s="7"/>
      <c r="L530" s="90"/>
      <c r="M530" s="5"/>
      <c r="N530" s="91"/>
      <c r="O530" s="92"/>
      <c r="P530" s="5"/>
      <c r="Q530" s="5"/>
      <c r="R530" s="8"/>
      <c r="S530" s="5"/>
      <c r="T530" s="93"/>
      <c r="U530" s="80"/>
      <c r="V530" s="82"/>
      <c r="W530" s="83"/>
      <c r="X530" s="84" t="str">
        <f t="shared" si="143"/>
        <v xml:space="preserve"> </v>
      </c>
      <c r="Y530" s="85" t="str">
        <f t="shared" si="136"/>
        <v/>
      </c>
      <c r="AA530" s="86" t="str">
        <f t="shared" ca="1" si="137"/>
        <v/>
      </c>
      <c r="AB530" s="121"/>
      <c r="AC530" s="87" t="str">
        <f t="shared" si="149"/>
        <v/>
      </c>
      <c r="AD530" s="88" t="str">
        <f t="shared" si="144"/>
        <v/>
      </c>
      <c r="AE530" s="89" t="str">
        <f>IF(C530&lt;&gt;"",IF(VLOOKUP(C530,T_UO[#All],3,FALSE)="J",AF530+AG530,VLOOKUP(C530,T_UO[#All],4,FALSE)*G530),"")</f>
        <v/>
      </c>
      <c r="AF530" s="89" t="str">
        <f t="shared" si="138"/>
        <v/>
      </c>
      <c r="AG530" s="6"/>
      <c r="AH530" s="81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  <c r="AY530" s="120"/>
      <c r="AZ530" s="120"/>
      <c r="BA530" s="120"/>
      <c r="BB530" s="120"/>
      <c r="BC530" s="120"/>
      <c r="BD530" s="120"/>
      <c r="BE530" s="120"/>
      <c r="BF530" s="120"/>
      <c r="BG530" s="120"/>
      <c r="BH530" s="120"/>
      <c r="BI530" s="120"/>
      <c r="BJ530" s="120"/>
      <c r="BK530" s="120"/>
      <c r="BL530" s="120"/>
      <c r="BM530" s="120"/>
      <c r="BN530" s="120"/>
      <c r="BO530" s="120"/>
      <c r="BP530" s="120"/>
      <c r="BQ530" s="120"/>
      <c r="BR530" s="120"/>
      <c r="BS530" s="120"/>
      <c r="BT530" s="120"/>
      <c r="BU530" s="120"/>
      <c r="BV530" s="120"/>
      <c r="BW530" s="120"/>
      <c r="BX530" s="120"/>
      <c r="BY530" s="120"/>
      <c r="BZ530" s="120"/>
      <c r="CA530" s="120"/>
      <c r="CB530" s="120"/>
      <c r="CC530" s="120"/>
      <c r="CD530" s="120"/>
      <c r="CE530" s="120"/>
      <c r="CF530" s="120"/>
      <c r="CG530" s="120"/>
      <c r="CH530" s="120"/>
      <c r="CJ530" s="46"/>
      <c r="CK530" s="46"/>
      <c r="CL530" s="46"/>
      <c r="CN530" s="46">
        <f t="shared" ca="1" si="145"/>
        <v>0</v>
      </c>
      <c r="CO530" s="46">
        <f t="shared" si="139"/>
        <v>0</v>
      </c>
      <c r="CP530" s="46"/>
      <c r="CQ530" s="46">
        <f t="shared" si="140"/>
        <v>0</v>
      </c>
      <c r="CR530" s="46"/>
      <c r="CS530" s="46">
        <f>IF(C530&lt;&gt;"",IF(VLOOKUP(C530,T_UO[#All],3,FALSE)="PTS",IF(ISBLANK(G530),1,0),IF(ISBLANK(G530),0,1)),0)</f>
        <v>0</v>
      </c>
      <c r="CT530" s="46">
        <f t="shared" si="146"/>
        <v>0</v>
      </c>
      <c r="CU530" s="46"/>
      <c r="CV530" s="46"/>
      <c r="CW530" s="46"/>
      <c r="CX530" s="46"/>
      <c r="CY530" s="46"/>
      <c r="CZ530" s="46"/>
      <c r="DA530" s="46"/>
      <c r="DB530" s="46">
        <f t="shared" si="147"/>
        <v>0</v>
      </c>
      <c r="DC530" s="46">
        <f t="shared" ca="1" si="141"/>
        <v>0</v>
      </c>
      <c r="DD530" s="46"/>
      <c r="DE530" s="46">
        <f t="shared" si="148"/>
        <v>0</v>
      </c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>
        <f t="array" ref="DS530">IF(MAX(IF($AI530:$CH530&lt;&gt;0,$AI$7:$CH$7))&gt;$S530,1,0)</f>
        <v>0</v>
      </c>
    </row>
    <row r="531" spans="1:123" x14ac:dyDescent="0.25">
      <c r="A531" s="78">
        <v>524</v>
      </c>
      <c r="B531" s="79" t="str">
        <f t="shared" si="142"/>
        <v>K_LE MUT_2023_524</v>
      </c>
      <c r="C531" s="2"/>
      <c r="D531" s="3"/>
      <c r="E531" s="3"/>
      <c r="F531" s="4"/>
      <c r="G531" s="4"/>
      <c r="H531" s="4"/>
      <c r="I531" s="3"/>
      <c r="J531" s="1"/>
      <c r="K531" s="7"/>
      <c r="L531" s="90"/>
      <c r="M531" s="5"/>
      <c r="N531" s="91"/>
      <c r="O531" s="92"/>
      <c r="P531" s="5"/>
      <c r="Q531" s="5"/>
      <c r="R531" s="8"/>
      <c r="S531" s="5"/>
      <c r="T531" s="93"/>
      <c r="U531" s="80"/>
      <c r="V531" s="82"/>
      <c r="W531" s="83"/>
      <c r="X531" s="84" t="str">
        <f t="shared" si="143"/>
        <v xml:space="preserve"> </v>
      </c>
      <c r="Y531" s="85" t="str">
        <f t="shared" si="136"/>
        <v/>
      </c>
      <c r="AA531" s="86" t="str">
        <f t="shared" ca="1" si="137"/>
        <v/>
      </c>
      <c r="AB531" s="121"/>
      <c r="AC531" s="87" t="str">
        <f t="shared" si="149"/>
        <v/>
      </c>
      <c r="AD531" s="88" t="str">
        <f t="shared" si="144"/>
        <v/>
      </c>
      <c r="AE531" s="89" t="str">
        <f>IF(C531&lt;&gt;"",IF(VLOOKUP(C531,T_UO[#All],3,FALSE)="J",AF531+AG531,VLOOKUP(C531,T_UO[#All],4,FALSE)*G531),"")</f>
        <v/>
      </c>
      <c r="AF531" s="89" t="str">
        <f t="shared" si="138"/>
        <v/>
      </c>
      <c r="AG531" s="6"/>
      <c r="AH531" s="81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  <c r="AY531" s="120"/>
      <c r="AZ531" s="120"/>
      <c r="BA531" s="120"/>
      <c r="BB531" s="120"/>
      <c r="BC531" s="120"/>
      <c r="BD531" s="120"/>
      <c r="BE531" s="120"/>
      <c r="BF531" s="120"/>
      <c r="BG531" s="120"/>
      <c r="BH531" s="120"/>
      <c r="BI531" s="120"/>
      <c r="BJ531" s="120"/>
      <c r="BK531" s="120"/>
      <c r="BL531" s="120"/>
      <c r="BM531" s="120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J531" s="46"/>
      <c r="CK531" s="46"/>
      <c r="CL531" s="46"/>
      <c r="CN531" s="46">
        <f t="shared" ca="1" si="145"/>
        <v>0</v>
      </c>
      <c r="CO531" s="46">
        <f t="shared" si="139"/>
        <v>0</v>
      </c>
      <c r="CP531" s="46"/>
      <c r="CQ531" s="46">
        <f t="shared" si="140"/>
        <v>0</v>
      </c>
      <c r="CR531" s="46"/>
      <c r="CS531" s="46">
        <f>IF(C531&lt;&gt;"",IF(VLOOKUP(C531,T_UO[#All],3,FALSE)="PTS",IF(ISBLANK(G531),1,0),IF(ISBLANK(G531),0,1)),0)</f>
        <v>0</v>
      </c>
      <c r="CT531" s="46">
        <f t="shared" si="146"/>
        <v>0</v>
      </c>
      <c r="CU531" s="46"/>
      <c r="CV531" s="46"/>
      <c r="CW531" s="46"/>
      <c r="CX531" s="46"/>
      <c r="CY531" s="46"/>
      <c r="CZ531" s="46"/>
      <c r="DA531" s="46"/>
      <c r="DB531" s="46">
        <f t="shared" si="147"/>
        <v>0</v>
      </c>
      <c r="DC531" s="46">
        <f t="shared" ca="1" si="141"/>
        <v>0</v>
      </c>
      <c r="DD531" s="46"/>
      <c r="DE531" s="46">
        <f t="shared" si="148"/>
        <v>0</v>
      </c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>
        <f t="array" ref="DS531">IF(MAX(IF($AI531:$CH531&lt;&gt;0,$AI$7:$CH$7))&gt;$S531,1,0)</f>
        <v>0</v>
      </c>
    </row>
    <row r="532" spans="1:123" x14ac:dyDescent="0.25">
      <c r="A532" s="78">
        <v>525</v>
      </c>
      <c r="B532" s="79" t="str">
        <f t="shared" si="142"/>
        <v>K_LE MUT_2023_525</v>
      </c>
      <c r="C532" s="2"/>
      <c r="D532" s="3"/>
      <c r="E532" s="3"/>
      <c r="F532" s="4"/>
      <c r="G532" s="4"/>
      <c r="H532" s="4"/>
      <c r="I532" s="3"/>
      <c r="J532" s="1"/>
      <c r="K532" s="7"/>
      <c r="L532" s="90"/>
      <c r="M532" s="5"/>
      <c r="N532" s="91"/>
      <c r="O532" s="92"/>
      <c r="P532" s="5"/>
      <c r="Q532" s="5"/>
      <c r="R532" s="8"/>
      <c r="S532" s="5"/>
      <c r="T532" s="93"/>
      <c r="U532" s="80"/>
      <c r="V532" s="82"/>
      <c r="W532" s="83"/>
      <c r="X532" s="84" t="str">
        <f t="shared" si="143"/>
        <v xml:space="preserve"> </v>
      </c>
      <c r="Y532" s="85" t="str">
        <f t="shared" si="136"/>
        <v/>
      </c>
      <c r="AA532" s="86" t="str">
        <f t="shared" ca="1" si="137"/>
        <v/>
      </c>
      <c r="AB532" s="121"/>
      <c r="AC532" s="87" t="str">
        <f t="shared" si="149"/>
        <v/>
      </c>
      <c r="AD532" s="88" t="str">
        <f t="shared" si="144"/>
        <v/>
      </c>
      <c r="AE532" s="89" t="str">
        <f>IF(C532&lt;&gt;"",IF(VLOOKUP(C532,T_UO[#All],3,FALSE)="J",AF532+AG532,VLOOKUP(C532,T_UO[#All],4,FALSE)*G532),"")</f>
        <v/>
      </c>
      <c r="AF532" s="89" t="str">
        <f t="shared" si="138"/>
        <v/>
      </c>
      <c r="AG532" s="6"/>
      <c r="AH532" s="81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  <c r="AY532" s="120"/>
      <c r="AZ532" s="120"/>
      <c r="BA532" s="120"/>
      <c r="BB532" s="120"/>
      <c r="BC532" s="120"/>
      <c r="BD532" s="120"/>
      <c r="BE532" s="120"/>
      <c r="BF532" s="120"/>
      <c r="BG532" s="120"/>
      <c r="BH532" s="120"/>
      <c r="BI532" s="120"/>
      <c r="BJ532" s="120"/>
      <c r="BK532" s="120"/>
      <c r="BL532" s="120"/>
      <c r="BM532" s="120"/>
      <c r="BN532" s="120"/>
      <c r="BO532" s="120"/>
      <c r="BP532" s="120"/>
      <c r="BQ532" s="120"/>
      <c r="BR532" s="120"/>
      <c r="BS532" s="120"/>
      <c r="BT532" s="120"/>
      <c r="BU532" s="120"/>
      <c r="BV532" s="120"/>
      <c r="BW532" s="120"/>
      <c r="BX532" s="120"/>
      <c r="BY532" s="120"/>
      <c r="BZ532" s="120"/>
      <c r="CA532" s="120"/>
      <c r="CB532" s="120"/>
      <c r="CC532" s="120"/>
      <c r="CD532" s="120"/>
      <c r="CE532" s="120"/>
      <c r="CF532" s="120"/>
      <c r="CG532" s="120"/>
      <c r="CH532" s="120"/>
      <c r="CJ532" s="46"/>
      <c r="CK532" s="46"/>
      <c r="CL532" s="46"/>
      <c r="CN532" s="46">
        <f t="shared" ca="1" si="145"/>
        <v>0</v>
      </c>
      <c r="CO532" s="46">
        <f t="shared" si="139"/>
        <v>0</v>
      </c>
      <c r="CP532" s="46"/>
      <c r="CQ532" s="46">
        <f t="shared" si="140"/>
        <v>0</v>
      </c>
      <c r="CR532" s="46"/>
      <c r="CS532" s="46">
        <f>IF(C532&lt;&gt;"",IF(VLOOKUP(C532,T_UO[#All],3,FALSE)="PTS",IF(ISBLANK(G532),1,0),IF(ISBLANK(G532),0,1)),0)</f>
        <v>0</v>
      </c>
      <c r="CT532" s="46">
        <f t="shared" si="146"/>
        <v>0</v>
      </c>
      <c r="CU532" s="46"/>
      <c r="CV532" s="46"/>
      <c r="CW532" s="46"/>
      <c r="CX532" s="46"/>
      <c r="CY532" s="46"/>
      <c r="CZ532" s="46"/>
      <c r="DA532" s="46"/>
      <c r="DB532" s="46">
        <f t="shared" si="147"/>
        <v>0</v>
      </c>
      <c r="DC532" s="46">
        <f t="shared" ca="1" si="141"/>
        <v>0</v>
      </c>
      <c r="DD532" s="46"/>
      <c r="DE532" s="46">
        <f t="shared" si="148"/>
        <v>0</v>
      </c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>
        <f t="array" ref="DS532">IF(MAX(IF($AI532:$CH532&lt;&gt;0,$AI$7:$CH$7))&gt;$S532,1,0)</f>
        <v>0</v>
      </c>
    </row>
    <row r="533" spans="1:123" x14ac:dyDescent="0.25">
      <c r="A533" s="78">
        <v>526</v>
      </c>
      <c r="B533" s="79" t="str">
        <f t="shared" si="142"/>
        <v>K_LE MUT_2023_526</v>
      </c>
      <c r="C533" s="2"/>
      <c r="D533" s="3"/>
      <c r="E533" s="3"/>
      <c r="F533" s="4"/>
      <c r="G533" s="4"/>
      <c r="H533" s="4"/>
      <c r="I533" s="3"/>
      <c r="J533" s="1"/>
      <c r="K533" s="7"/>
      <c r="L533" s="90"/>
      <c r="M533" s="5"/>
      <c r="N533" s="91"/>
      <c r="O533" s="92"/>
      <c r="P533" s="5"/>
      <c r="Q533" s="5"/>
      <c r="R533" s="8"/>
      <c r="S533" s="5"/>
      <c r="T533" s="93"/>
      <c r="U533" s="80"/>
      <c r="V533" s="82"/>
      <c r="W533" s="83"/>
      <c r="X533" s="84" t="str">
        <f t="shared" si="143"/>
        <v xml:space="preserve"> </v>
      </c>
      <c r="Y533" s="85" t="str">
        <f t="shared" si="136"/>
        <v/>
      </c>
      <c r="AA533" s="86" t="str">
        <f t="shared" ca="1" si="137"/>
        <v/>
      </c>
      <c r="AB533" s="121"/>
      <c r="AC533" s="87" t="str">
        <f t="shared" si="149"/>
        <v/>
      </c>
      <c r="AD533" s="88" t="str">
        <f t="shared" si="144"/>
        <v/>
      </c>
      <c r="AE533" s="89" t="str">
        <f>IF(C533&lt;&gt;"",IF(VLOOKUP(C533,T_UO[#All],3,FALSE)="J",AF533+AG533,VLOOKUP(C533,T_UO[#All],4,FALSE)*G533),"")</f>
        <v/>
      </c>
      <c r="AF533" s="89" t="str">
        <f t="shared" si="138"/>
        <v/>
      </c>
      <c r="AG533" s="6"/>
      <c r="AH533" s="81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  <c r="AY533" s="120"/>
      <c r="AZ533" s="120"/>
      <c r="BA533" s="120"/>
      <c r="BB533" s="120"/>
      <c r="BC533" s="120"/>
      <c r="BD533" s="120"/>
      <c r="BE533" s="120"/>
      <c r="BF533" s="120"/>
      <c r="BG533" s="120"/>
      <c r="BH533" s="120"/>
      <c r="BI533" s="120"/>
      <c r="BJ533" s="120"/>
      <c r="BK533" s="120"/>
      <c r="BL533" s="120"/>
      <c r="BM533" s="120"/>
      <c r="BN533" s="120"/>
      <c r="BO533" s="120"/>
      <c r="BP533" s="120"/>
      <c r="BQ533" s="120"/>
      <c r="BR533" s="120"/>
      <c r="BS533" s="120"/>
      <c r="BT533" s="120"/>
      <c r="BU533" s="120"/>
      <c r="BV533" s="120"/>
      <c r="BW533" s="120"/>
      <c r="BX533" s="120"/>
      <c r="BY533" s="120"/>
      <c r="BZ533" s="120"/>
      <c r="CA533" s="120"/>
      <c r="CB533" s="120"/>
      <c r="CC533" s="120"/>
      <c r="CD533" s="120"/>
      <c r="CE533" s="120"/>
      <c r="CF533" s="120"/>
      <c r="CG533" s="120"/>
      <c r="CH533" s="120"/>
      <c r="CJ533" s="46"/>
      <c r="CK533" s="46"/>
      <c r="CL533" s="46"/>
      <c r="CN533" s="46">
        <f t="shared" ca="1" si="145"/>
        <v>0</v>
      </c>
      <c r="CO533" s="46">
        <f t="shared" si="139"/>
        <v>0</v>
      </c>
      <c r="CP533" s="46"/>
      <c r="CQ533" s="46">
        <f t="shared" si="140"/>
        <v>0</v>
      </c>
      <c r="CR533" s="46"/>
      <c r="CS533" s="46">
        <f>IF(C533&lt;&gt;"",IF(VLOOKUP(C533,T_UO[#All],3,FALSE)="PTS",IF(ISBLANK(G533),1,0),IF(ISBLANK(G533),0,1)),0)</f>
        <v>0</v>
      </c>
      <c r="CT533" s="46">
        <f t="shared" si="146"/>
        <v>0</v>
      </c>
      <c r="CU533" s="46"/>
      <c r="CV533" s="46"/>
      <c r="CW533" s="46"/>
      <c r="CX533" s="46"/>
      <c r="CY533" s="46"/>
      <c r="CZ533" s="46"/>
      <c r="DA533" s="46"/>
      <c r="DB533" s="46">
        <f t="shared" si="147"/>
        <v>0</v>
      </c>
      <c r="DC533" s="46">
        <f t="shared" ca="1" si="141"/>
        <v>0</v>
      </c>
      <c r="DD533" s="46"/>
      <c r="DE533" s="46">
        <f t="shared" si="148"/>
        <v>0</v>
      </c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>
        <f t="array" ref="DS533">IF(MAX(IF($AI533:$CH533&lt;&gt;0,$AI$7:$CH$7))&gt;$S533,1,0)</f>
        <v>0</v>
      </c>
    </row>
    <row r="534" spans="1:123" x14ac:dyDescent="0.25">
      <c r="A534" s="78">
        <v>527</v>
      </c>
      <c r="B534" s="79" t="str">
        <f t="shared" si="142"/>
        <v>K_LE MUT_2023_527</v>
      </c>
      <c r="C534" s="2"/>
      <c r="D534" s="3"/>
      <c r="E534" s="3"/>
      <c r="F534" s="4"/>
      <c r="G534" s="4"/>
      <c r="H534" s="4"/>
      <c r="I534" s="3"/>
      <c r="J534" s="1"/>
      <c r="K534" s="7"/>
      <c r="L534" s="90"/>
      <c r="M534" s="5"/>
      <c r="N534" s="91"/>
      <c r="O534" s="92"/>
      <c r="P534" s="5"/>
      <c r="Q534" s="5"/>
      <c r="R534" s="8"/>
      <c r="S534" s="5"/>
      <c r="T534" s="93"/>
      <c r="U534" s="80"/>
      <c r="V534" s="82"/>
      <c r="W534" s="83"/>
      <c r="X534" s="84" t="str">
        <f t="shared" si="143"/>
        <v xml:space="preserve"> </v>
      </c>
      <c r="Y534" s="85" t="str">
        <f t="shared" si="136"/>
        <v/>
      </c>
      <c r="AA534" s="86" t="str">
        <f t="shared" ca="1" si="137"/>
        <v/>
      </c>
      <c r="AB534" s="121"/>
      <c r="AC534" s="87" t="str">
        <f t="shared" si="149"/>
        <v/>
      </c>
      <c r="AD534" s="88" t="str">
        <f t="shared" si="144"/>
        <v/>
      </c>
      <c r="AE534" s="89" t="str">
        <f>IF(C534&lt;&gt;"",IF(VLOOKUP(C534,T_UO[#All],3,FALSE)="J",AF534+AG534,VLOOKUP(C534,T_UO[#All],4,FALSE)*G534),"")</f>
        <v/>
      </c>
      <c r="AF534" s="89" t="str">
        <f t="shared" si="138"/>
        <v/>
      </c>
      <c r="AG534" s="6"/>
      <c r="AH534" s="81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  <c r="AY534" s="120"/>
      <c r="AZ534" s="120"/>
      <c r="BA534" s="120"/>
      <c r="BB534" s="120"/>
      <c r="BC534" s="120"/>
      <c r="BD534" s="120"/>
      <c r="BE534" s="120"/>
      <c r="BF534" s="120"/>
      <c r="BG534" s="120"/>
      <c r="BH534" s="120"/>
      <c r="BI534" s="120"/>
      <c r="BJ534" s="120"/>
      <c r="BK534" s="120"/>
      <c r="BL534" s="120"/>
      <c r="BM534" s="120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J534" s="46"/>
      <c r="CK534" s="46"/>
      <c r="CL534" s="46"/>
      <c r="CN534" s="46">
        <f t="shared" ca="1" si="145"/>
        <v>0</v>
      </c>
      <c r="CO534" s="46">
        <f t="shared" si="139"/>
        <v>0</v>
      </c>
      <c r="CP534" s="46"/>
      <c r="CQ534" s="46">
        <f t="shared" si="140"/>
        <v>0</v>
      </c>
      <c r="CR534" s="46"/>
      <c r="CS534" s="46">
        <f>IF(C534&lt;&gt;"",IF(VLOOKUP(C534,T_UO[#All],3,FALSE)="PTS",IF(ISBLANK(G534),1,0),IF(ISBLANK(G534),0,1)),0)</f>
        <v>0</v>
      </c>
      <c r="CT534" s="46">
        <f t="shared" si="146"/>
        <v>0</v>
      </c>
      <c r="CU534" s="46"/>
      <c r="CV534" s="46"/>
      <c r="CW534" s="46"/>
      <c r="CX534" s="46"/>
      <c r="CY534" s="46"/>
      <c r="CZ534" s="46"/>
      <c r="DA534" s="46"/>
      <c r="DB534" s="46">
        <f t="shared" si="147"/>
        <v>0</v>
      </c>
      <c r="DC534" s="46">
        <f t="shared" ca="1" si="141"/>
        <v>0</v>
      </c>
      <c r="DD534" s="46"/>
      <c r="DE534" s="46">
        <f t="shared" si="148"/>
        <v>0</v>
      </c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>
        <f t="array" ref="DS534">IF(MAX(IF($AI534:$CH534&lt;&gt;0,$AI$7:$CH$7))&gt;$S534,1,0)</f>
        <v>0</v>
      </c>
    </row>
    <row r="535" spans="1:123" x14ac:dyDescent="0.25">
      <c r="A535" s="78">
        <v>528</v>
      </c>
      <c r="B535" s="79" t="str">
        <f t="shared" si="142"/>
        <v>K_LE MUT_2023_528</v>
      </c>
      <c r="C535" s="2"/>
      <c r="D535" s="3"/>
      <c r="E535" s="3"/>
      <c r="F535" s="4"/>
      <c r="G535" s="4"/>
      <c r="H535" s="4"/>
      <c r="I535" s="3"/>
      <c r="J535" s="1"/>
      <c r="K535" s="7"/>
      <c r="L535" s="90"/>
      <c r="M535" s="5"/>
      <c r="N535" s="91"/>
      <c r="O535" s="92"/>
      <c r="P535" s="5"/>
      <c r="Q535" s="5"/>
      <c r="R535" s="8"/>
      <c r="S535" s="5"/>
      <c r="T535" s="93"/>
      <c r="U535" s="80"/>
      <c r="V535" s="82"/>
      <c r="W535" s="83"/>
      <c r="X535" s="84" t="str">
        <f t="shared" si="143"/>
        <v xml:space="preserve"> </v>
      </c>
      <c r="Y535" s="85" t="str">
        <f t="shared" si="136"/>
        <v/>
      </c>
      <c r="AA535" s="86" t="str">
        <f t="shared" ca="1" si="137"/>
        <v/>
      </c>
      <c r="AB535" s="121"/>
      <c r="AC535" s="87" t="str">
        <f t="shared" si="149"/>
        <v/>
      </c>
      <c r="AD535" s="88" t="str">
        <f t="shared" si="144"/>
        <v/>
      </c>
      <c r="AE535" s="89" t="str">
        <f>IF(C535&lt;&gt;"",IF(VLOOKUP(C535,T_UO[#All],3,FALSE)="J",AF535+AG535,VLOOKUP(C535,T_UO[#All],4,FALSE)*G535),"")</f>
        <v/>
      </c>
      <c r="AF535" s="89" t="str">
        <f t="shared" si="138"/>
        <v/>
      </c>
      <c r="AG535" s="6"/>
      <c r="AH535" s="81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  <c r="AY535" s="120"/>
      <c r="AZ535" s="120"/>
      <c r="BA535" s="120"/>
      <c r="BB535" s="120"/>
      <c r="BC535" s="120"/>
      <c r="BD535" s="120"/>
      <c r="BE535" s="120"/>
      <c r="BF535" s="120"/>
      <c r="BG535" s="120"/>
      <c r="BH535" s="120"/>
      <c r="BI535" s="120"/>
      <c r="BJ535" s="120"/>
      <c r="BK535" s="120"/>
      <c r="BL535" s="120"/>
      <c r="BM535" s="120"/>
      <c r="BN535" s="120"/>
      <c r="BO535" s="120"/>
      <c r="BP535" s="120"/>
      <c r="BQ535" s="120"/>
      <c r="BR535" s="120"/>
      <c r="BS535" s="120"/>
      <c r="BT535" s="120"/>
      <c r="BU535" s="120"/>
      <c r="BV535" s="120"/>
      <c r="BW535" s="120"/>
      <c r="BX535" s="120"/>
      <c r="BY535" s="120"/>
      <c r="BZ535" s="120"/>
      <c r="CA535" s="120"/>
      <c r="CB535" s="120"/>
      <c r="CC535" s="120"/>
      <c r="CD535" s="120"/>
      <c r="CE535" s="120"/>
      <c r="CF535" s="120"/>
      <c r="CG535" s="120"/>
      <c r="CH535" s="120"/>
      <c r="CJ535" s="46"/>
      <c r="CK535" s="46"/>
      <c r="CL535" s="46"/>
      <c r="CN535" s="46">
        <f t="shared" ca="1" si="145"/>
        <v>0</v>
      </c>
      <c r="CO535" s="46">
        <f t="shared" si="139"/>
        <v>0</v>
      </c>
      <c r="CP535" s="46"/>
      <c r="CQ535" s="46">
        <f t="shared" si="140"/>
        <v>0</v>
      </c>
      <c r="CR535" s="46"/>
      <c r="CS535" s="46">
        <f>IF(C535&lt;&gt;"",IF(VLOOKUP(C535,T_UO[#All],3,FALSE)="PTS",IF(ISBLANK(G535),1,0),IF(ISBLANK(G535),0,1)),0)</f>
        <v>0</v>
      </c>
      <c r="CT535" s="46">
        <f t="shared" si="146"/>
        <v>0</v>
      </c>
      <c r="CU535" s="46"/>
      <c r="CV535" s="46"/>
      <c r="CW535" s="46"/>
      <c r="CX535" s="46"/>
      <c r="CY535" s="46"/>
      <c r="CZ535" s="46"/>
      <c r="DA535" s="46"/>
      <c r="DB535" s="46">
        <f t="shared" si="147"/>
        <v>0</v>
      </c>
      <c r="DC535" s="46">
        <f t="shared" ca="1" si="141"/>
        <v>0</v>
      </c>
      <c r="DD535" s="46"/>
      <c r="DE535" s="46">
        <f t="shared" si="148"/>
        <v>0</v>
      </c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>
        <f t="array" ref="DS535">IF(MAX(IF($AI535:$CH535&lt;&gt;0,$AI$7:$CH$7))&gt;$S535,1,0)</f>
        <v>0</v>
      </c>
    </row>
    <row r="536" spans="1:123" x14ac:dyDescent="0.25">
      <c r="A536" s="78">
        <v>529</v>
      </c>
      <c r="B536" s="79" t="str">
        <f t="shared" si="142"/>
        <v>K_LE MUT_2023_529</v>
      </c>
      <c r="C536" s="2"/>
      <c r="D536" s="3"/>
      <c r="E536" s="3"/>
      <c r="F536" s="4"/>
      <c r="G536" s="4"/>
      <c r="H536" s="4"/>
      <c r="I536" s="3"/>
      <c r="J536" s="1"/>
      <c r="K536" s="7"/>
      <c r="L536" s="90"/>
      <c r="M536" s="5"/>
      <c r="N536" s="91"/>
      <c r="O536" s="92"/>
      <c r="P536" s="5"/>
      <c r="Q536" s="5"/>
      <c r="R536" s="8"/>
      <c r="S536" s="5"/>
      <c r="T536" s="93"/>
      <c r="U536" s="80"/>
      <c r="V536" s="82"/>
      <c r="W536" s="83"/>
      <c r="X536" s="84" t="str">
        <f t="shared" si="143"/>
        <v xml:space="preserve"> </v>
      </c>
      <c r="Y536" s="85" t="str">
        <f t="shared" si="136"/>
        <v/>
      </c>
      <c r="AA536" s="86" t="str">
        <f t="shared" ca="1" si="137"/>
        <v/>
      </c>
      <c r="AB536" s="121"/>
      <c r="AC536" s="87" t="str">
        <f t="shared" si="149"/>
        <v/>
      </c>
      <c r="AD536" s="88" t="str">
        <f t="shared" si="144"/>
        <v/>
      </c>
      <c r="AE536" s="89" t="str">
        <f>IF(C536&lt;&gt;"",IF(VLOOKUP(C536,T_UO[#All],3,FALSE)="J",AF536+AG536,VLOOKUP(C536,T_UO[#All],4,FALSE)*G536),"")</f>
        <v/>
      </c>
      <c r="AF536" s="89" t="str">
        <f t="shared" si="138"/>
        <v/>
      </c>
      <c r="AG536" s="6"/>
      <c r="AH536" s="81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  <c r="AY536" s="120"/>
      <c r="AZ536" s="120"/>
      <c r="BA536" s="120"/>
      <c r="BB536" s="120"/>
      <c r="BC536" s="120"/>
      <c r="BD536" s="120"/>
      <c r="BE536" s="120"/>
      <c r="BF536" s="120"/>
      <c r="BG536" s="120"/>
      <c r="BH536" s="120"/>
      <c r="BI536" s="120"/>
      <c r="BJ536" s="120"/>
      <c r="BK536" s="120"/>
      <c r="BL536" s="120"/>
      <c r="BM536" s="120"/>
      <c r="BN536" s="120"/>
      <c r="BO536" s="120"/>
      <c r="BP536" s="120"/>
      <c r="BQ536" s="120"/>
      <c r="BR536" s="120"/>
      <c r="BS536" s="120"/>
      <c r="BT536" s="120"/>
      <c r="BU536" s="120"/>
      <c r="BV536" s="120"/>
      <c r="BW536" s="120"/>
      <c r="BX536" s="120"/>
      <c r="BY536" s="120"/>
      <c r="BZ536" s="120"/>
      <c r="CA536" s="120"/>
      <c r="CB536" s="120"/>
      <c r="CC536" s="120"/>
      <c r="CD536" s="120"/>
      <c r="CE536" s="120"/>
      <c r="CF536" s="120"/>
      <c r="CG536" s="120"/>
      <c r="CH536" s="120"/>
      <c r="CJ536" s="46"/>
      <c r="CK536" s="46"/>
      <c r="CL536" s="46"/>
      <c r="CN536" s="46">
        <f t="shared" ca="1" si="145"/>
        <v>0</v>
      </c>
      <c r="CO536" s="46">
        <f t="shared" si="139"/>
        <v>0</v>
      </c>
      <c r="CP536" s="46"/>
      <c r="CQ536" s="46">
        <f t="shared" si="140"/>
        <v>0</v>
      </c>
      <c r="CR536" s="46"/>
      <c r="CS536" s="46">
        <f>IF(C536&lt;&gt;"",IF(VLOOKUP(C536,T_UO[#All],3,FALSE)="PTS",IF(ISBLANK(G536),1,0),IF(ISBLANK(G536),0,1)),0)</f>
        <v>0</v>
      </c>
      <c r="CT536" s="46">
        <f t="shared" si="146"/>
        <v>0</v>
      </c>
      <c r="CU536" s="46"/>
      <c r="CV536" s="46"/>
      <c r="CW536" s="46"/>
      <c r="CX536" s="46"/>
      <c r="CY536" s="46"/>
      <c r="CZ536" s="46"/>
      <c r="DA536" s="46"/>
      <c r="DB536" s="46">
        <f t="shared" si="147"/>
        <v>0</v>
      </c>
      <c r="DC536" s="46">
        <f t="shared" ca="1" si="141"/>
        <v>0</v>
      </c>
      <c r="DD536" s="46"/>
      <c r="DE536" s="46">
        <f t="shared" si="148"/>
        <v>0</v>
      </c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>
        <f t="array" ref="DS536">IF(MAX(IF($AI536:$CH536&lt;&gt;0,$AI$7:$CH$7))&gt;$S536,1,0)</f>
        <v>0</v>
      </c>
    </row>
    <row r="537" spans="1:123" x14ac:dyDescent="0.25">
      <c r="A537" s="78">
        <v>530</v>
      </c>
      <c r="B537" s="79" t="str">
        <f t="shared" si="142"/>
        <v>K_LE MUT_2023_530</v>
      </c>
      <c r="C537" s="2"/>
      <c r="D537" s="3"/>
      <c r="E537" s="3"/>
      <c r="F537" s="4"/>
      <c r="G537" s="4"/>
      <c r="H537" s="4"/>
      <c r="I537" s="3"/>
      <c r="J537" s="1"/>
      <c r="K537" s="7"/>
      <c r="L537" s="90"/>
      <c r="M537" s="5"/>
      <c r="N537" s="91"/>
      <c r="O537" s="92"/>
      <c r="P537" s="5"/>
      <c r="Q537" s="5"/>
      <c r="R537" s="8"/>
      <c r="S537" s="5"/>
      <c r="T537" s="93"/>
      <c r="U537" s="80"/>
      <c r="V537" s="82"/>
      <c r="W537" s="83"/>
      <c r="X537" s="84" t="str">
        <f t="shared" si="143"/>
        <v xml:space="preserve"> </v>
      </c>
      <c r="Y537" s="85" t="str">
        <f t="shared" si="136"/>
        <v/>
      </c>
      <c r="AA537" s="86" t="str">
        <f t="shared" ca="1" si="137"/>
        <v/>
      </c>
      <c r="AB537" s="121"/>
      <c r="AC537" s="87" t="str">
        <f t="shared" si="149"/>
        <v/>
      </c>
      <c r="AD537" s="88" t="str">
        <f t="shared" si="144"/>
        <v/>
      </c>
      <c r="AE537" s="89" t="str">
        <f>IF(C537&lt;&gt;"",IF(VLOOKUP(C537,T_UO[#All],3,FALSE)="J",AF537+AG537,VLOOKUP(C537,T_UO[#All],4,FALSE)*G537),"")</f>
        <v/>
      </c>
      <c r="AF537" s="89" t="str">
        <f t="shared" si="138"/>
        <v/>
      </c>
      <c r="AG537" s="6"/>
      <c r="AH537" s="81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20"/>
      <c r="BM537" s="120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J537" s="46"/>
      <c r="CK537" s="46"/>
      <c r="CL537" s="46"/>
      <c r="CN537" s="46">
        <f t="shared" ca="1" si="145"/>
        <v>0</v>
      </c>
      <c r="CO537" s="46">
        <f t="shared" si="139"/>
        <v>0</v>
      </c>
      <c r="CP537" s="46"/>
      <c r="CQ537" s="46">
        <f t="shared" si="140"/>
        <v>0</v>
      </c>
      <c r="CR537" s="46"/>
      <c r="CS537" s="46">
        <f>IF(C537&lt;&gt;"",IF(VLOOKUP(C537,T_UO[#All],3,FALSE)="PTS",IF(ISBLANK(G537),1,0),IF(ISBLANK(G537),0,1)),0)</f>
        <v>0</v>
      </c>
      <c r="CT537" s="46">
        <f t="shared" si="146"/>
        <v>0</v>
      </c>
      <c r="CU537" s="46"/>
      <c r="CV537" s="46"/>
      <c r="CW537" s="46"/>
      <c r="CX537" s="46"/>
      <c r="CY537" s="46"/>
      <c r="CZ537" s="46"/>
      <c r="DA537" s="46"/>
      <c r="DB537" s="46">
        <f t="shared" si="147"/>
        <v>0</v>
      </c>
      <c r="DC537" s="46">
        <f t="shared" ca="1" si="141"/>
        <v>0</v>
      </c>
      <c r="DD537" s="46"/>
      <c r="DE537" s="46">
        <f t="shared" si="148"/>
        <v>0</v>
      </c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>
        <f t="array" ref="DS537">IF(MAX(IF($AI537:$CH537&lt;&gt;0,$AI$7:$CH$7))&gt;$S537,1,0)</f>
        <v>0</v>
      </c>
    </row>
    <row r="538" spans="1:123" x14ac:dyDescent="0.25">
      <c r="A538" s="78">
        <v>531</v>
      </c>
      <c r="B538" s="79" t="str">
        <f t="shared" si="142"/>
        <v>K_LE MUT_2023_531</v>
      </c>
      <c r="C538" s="2"/>
      <c r="D538" s="3"/>
      <c r="E538" s="3"/>
      <c r="F538" s="4"/>
      <c r="G538" s="4"/>
      <c r="H538" s="4"/>
      <c r="I538" s="3"/>
      <c r="J538" s="1"/>
      <c r="K538" s="7"/>
      <c r="L538" s="90"/>
      <c r="M538" s="5"/>
      <c r="N538" s="91"/>
      <c r="O538" s="92"/>
      <c r="P538" s="5"/>
      <c r="Q538" s="5"/>
      <c r="R538" s="8"/>
      <c r="S538" s="5"/>
      <c r="T538" s="93"/>
      <c r="U538" s="80"/>
      <c r="V538" s="82"/>
      <c r="W538" s="83"/>
      <c r="X538" s="84" t="str">
        <f t="shared" si="143"/>
        <v xml:space="preserve"> </v>
      </c>
      <c r="Y538" s="85" t="str">
        <f t="shared" si="136"/>
        <v/>
      </c>
      <c r="AA538" s="86" t="str">
        <f t="shared" ca="1" si="137"/>
        <v/>
      </c>
      <c r="AB538" s="121"/>
      <c r="AC538" s="87" t="str">
        <f t="shared" si="149"/>
        <v/>
      </c>
      <c r="AD538" s="88" t="str">
        <f t="shared" si="144"/>
        <v/>
      </c>
      <c r="AE538" s="89" t="str">
        <f>IF(C538&lt;&gt;"",IF(VLOOKUP(C538,T_UO[#All],3,FALSE)="J",AF538+AG538,VLOOKUP(C538,T_UO[#All],4,FALSE)*G538),"")</f>
        <v/>
      </c>
      <c r="AF538" s="89" t="str">
        <f t="shared" si="138"/>
        <v/>
      </c>
      <c r="AG538" s="6"/>
      <c r="AH538" s="81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0"/>
      <c r="BM538" s="120"/>
      <c r="BN538" s="120"/>
      <c r="BO538" s="120"/>
      <c r="BP538" s="120"/>
      <c r="BQ538" s="120"/>
      <c r="BR538" s="120"/>
      <c r="BS538" s="120"/>
      <c r="BT538" s="120"/>
      <c r="BU538" s="120"/>
      <c r="BV538" s="120"/>
      <c r="BW538" s="120"/>
      <c r="BX538" s="120"/>
      <c r="BY538" s="120"/>
      <c r="BZ538" s="120"/>
      <c r="CA538" s="120"/>
      <c r="CB538" s="120"/>
      <c r="CC538" s="120"/>
      <c r="CD538" s="120"/>
      <c r="CE538" s="120"/>
      <c r="CF538" s="120"/>
      <c r="CG538" s="120"/>
      <c r="CH538" s="120"/>
      <c r="CJ538" s="46"/>
      <c r="CK538" s="46"/>
      <c r="CL538" s="46"/>
      <c r="CN538" s="46">
        <f t="shared" ca="1" si="145"/>
        <v>0</v>
      </c>
      <c r="CO538" s="46">
        <f t="shared" si="139"/>
        <v>0</v>
      </c>
      <c r="CP538" s="46"/>
      <c r="CQ538" s="46">
        <f t="shared" si="140"/>
        <v>0</v>
      </c>
      <c r="CR538" s="46"/>
      <c r="CS538" s="46">
        <f>IF(C538&lt;&gt;"",IF(VLOOKUP(C538,T_UO[#All],3,FALSE)="PTS",IF(ISBLANK(G538),1,0),IF(ISBLANK(G538),0,1)),0)</f>
        <v>0</v>
      </c>
      <c r="CT538" s="46">
        <f t="shared" si="146"/>
        <v>0</v>
      </c>
      <c r="CU538" s="46"/>
      <c r="CV538" s="46"/>
      <c r="CW538" s="46"/>
      <c r="CX538" s="46"/>
      <c r="CY538" s="46"/>
      <c r="CZ538" s="46"/>
      <c r="DA538" s="46"/>
      <c r="DB538" s="46">
        <f t="shared" si="147"/>
        <v>0</v>
      </c>
      <c r="DC538" s="46">
        <f t="shared" ca="1" si="141"/>
        <v>0</v>
      </c>
      <c r="DD538" s="46"/>
      <c r="DE538" s="46">
        <f t="shared" si="148"/>
        <v>0</v>
      </c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>
        <f t="array" ref="DS538">IF(MAX(IF($AI538:$CH538&lt;&gt;0,$AI$7:$CH$7))&gt;$S538,1,0)</f>
        <v>0</v>
      </c>
    </row>
    <row r="539" spans="1:123" x14ac:dyDescent="0.25">
      <c r="A539" s="78">
        <v>532</v>
      </c>
      <c r="B539" s="79" t="str">
        <f t="shared" si="142"/>
        <v>K_LE MUT_2023_532</v>
      </c>
      <c r="C539" s="2"/>
      <c r="D539" s="3"/>
      <c r="E539" s="3"/>
      <c r="F539" s="4"/>
      <c r="G539" s="4"/>
      <c r="H539" s="4"/>
      <c r="I539" s="3"/>
      <c r="J539" s="1"/>
      <c r="K539" s="7"/>
      <c r="L539" s="90"/>
      <c r="M539" s="5"/>
      <c r="N539" s="91"/>
      <c r="O539" s="92"/>
      <c r="P539" s="5"/>
      <c r="Q539" s="5"/>
      <c r="R539" s="8"/>
      <c r="S539" s="5"/>
      <c r="T539" s="93"/>
      <c r="U539" s="80"/>
      <c r="V539" s="82"/>
      <c r="W539" s="83"/>
      <c r="X539" s="84" t="str">
        <f t="shared" si="143"/>
        <v xml:space="preserve"> </v>
      </c>
      <c r="Y539" s="85" t="str">
        <f t="shared" si="136"/>
        <v/>
      </c>
      <c r="AA539" s="86" t="str">
        <f t="shared" ca="1" si="137"/>
        <v/>
      </c>
      <c r="AB539" s="121"/>
      <c r="AC539" s="87" t="str">
        <f t="shared" si="149"/>
        <v/>
      </c>
      <c r="AD539" s="88" t="str">
        <f t="shared" si="144"/>
        <v/>
      </c>
      <c r="AE539" s="89" t="str">
        <f>IF(C539&lt;&gt;"",IF(VLOOKUP(C539,T_UO[#All],3,FALSE)="J",AF539+AG539,VLOOKUP(C539,T_UO[#All],4,FALSE)*G539),"")</f>
        <v/>
      </c>
      <c r="AF539" s="89" t="str">
        <f t="shared" si="138"/>
        <v/>
      </c>
      <c r="AG539" s="6"/>
      <c r="AH539" s="81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0"/>
      <c r="BM539" s="120"/>
      <c r="BN539" s="120"/>
      <c r="BO539" s="120"/>
      <c r="BP539" s="120"/>
      <c r="BQ539" s="120"/>
      <c r="BR539" s="120"/>
      <c r="BS539" s="120"/>
      <c r="BT539" s="120"/>
      <c r="BU539" s="120"/>
      <c r="BV539" s="120"/>
      <c r="BW539" s="120"/>
      <c r="BX539" s="120"/>
      <c r="BY539" s="120"/>
      <c r="BZ539" s="120"/>
      <c r="CA539" s="120"/>
      <c r="CB539" s="120"/>
      <c r="CC539" s="120"/>
      <c r="CD539" s="120"/>
      <c r="CE539" s="120"/>
      <c r="CF539" s="120"/>
      <c r="CG539" s="120"/>
      <c r="CH539" s="120"/>
      <c r="CJ539" s="46"/>
      <c r="CK539" s="46"/>
      <c r="CL539" s="46"/>
      <c r="CN539" s="46">
        <f t="shared" ca="1" si="145"/>
        <v>0</v>
      </c>
      <c r="CO539" s="46">
        <f t="shared" si="139"/>
        <v>0</v>
      </c>
      <c r="CP539" s="46"/>
      <c r="CQ539" s="46">
        <f t="shared" si="140"/>
        <v>0</v>
      </c>
      <c r="CR539" s="46"/>
      <c r="CS539" s="46">
        <f>IF(C539&lt;&gt;"",IF(VLOOKUP(C539,T_UO[#All],3,FALSE)="PTS",IF(ISBLANK(G539),1,0),IF(ISBLANK(G539),0,1)),0)</f>
        <v>0</v>
      </c>
      <c r="CT539" s="46">
        <f t="shared" si="146"/>
        <v>0</v>
      </c>
      <c r="CU539" s="46"/>
      <c r="CV539" s="46"/>
      <c r="CW539" s="46"/>
      <c r="CX539" s="46"/>
      <c r="CY539" s="46"/>
      <c r="CZ539" s="46"/>
      <c r="DA539" s="46"/>
      <c r="DB539" s="46">
        <f t="shared" si="147"/>
        <v>0</v>
      </c>
      <c r="DC539" s="46">
        <f t="shared" ca="1" si="141"/>
        <v>0</v>
      </c>
      <c r="DD539" s="46"/>
      <c r="DE539" s="46">
        <f t="shared" si="148"/>
        <v>0</v>
      </c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>
        <f t="array" ref="DS539">IF(MAX(IF($AI539:$CH539&lt;&gt;0,$AI$7:$CH$7))&gt;$S539,1,0)</f>
        <v>0</v>
      </c>
    </row>
    <row r="540" spans="1:123" x14ac:dyDescent="0.25">
      <c r="A540" s="78">
        <v>533</v>
      </c>
      <c r="B540" s="79" t="str">
        <f t="shared" si="142"/>
        <v>K_LE MUT_2023_533</v>
      </c>
      <c r="C540" s="2"/>
      <c r="D540" s="3"/>
      <c r="E540" s="3"/>
      <c r="F540" s="4"/>
      <c r="G540" s="4"/>
      <c r="H540" s="4"/>
      <c r="I540" s="3"/>
      <c r="J540" s="1"/>
      <c r="K540" s="7"/>
      <c r="L540" s="90"/>
      <c r="M540" s="5"/>
      <c r="N540" s="91"/>
      <c r="O540" s="92"/>
      <c r="P540" s="5"/>
      <c r="Q540" s="5"/>
      <c r="R540" s="8"/>
      <c r="S540" s="5"/>
      <c r="T540" s="93"/>
      <c r="U540" s="80"/>
      <c r="V540" s="82"/>
      <c r="W540" s="83"/>
      <c r="X540" s="84" t="str">
        <f t="shared" si="143"/>
        <v xml:space="preserve"> </v>
      </c>
      <c r="Y540" s="85" t="str">
        <f t="shared" si="136"/>
        <v/>
      </c>
      <c r="AA540" s="86" t="str">
        <f t="shared" ca="1" si="137"/>
        <v/>
      </c>
      <c r="AB540" s="121"/>
      <c r="AC540" s="87" t="str">
        <f t="shared" si="149"/>
        <v/>
      </c>
      <c r="AD540" s="88" t="str">
        <f t="shared" si="144"/>
        <v/>
      </c>
      <c r="AE540" s="89" t="str">
        <f>IF(C540&lt;&gt;"",IF(VLOOKUP(C540,T_UO[#All],3,FALSE)="J",AF540+AG540,VLOOKUP(C540,T_UO[#All],4,FALSE)*G540),"")</f>
        <v/>
      </c>
      <c r="AF540" s="89" t="str">
        <f t="shared" si="138"/>
        <v/>
      </c>
      <c r="AG540" s="6"/>
      <c r="AH540" s="81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  <c r="AY540" s="120"/>
      <c r="AZ540" s="120"/>
      <c r="BA540" s="120"/>
      <c r="BB540" s="120"/>
      <c r="BC540" s="120"/>
      <c r="BD540" s="120"/>
      <c r="BE540" s="120"/>
      <c r="BF540" s="120"/>
      <c r="BG540" s="120"/>
      <c r="BH540" s="120"/>
      <c r="BI540" s="120"/>
      <c r="BJ540" s="120"/>
      <c r="BK540" s="120"/>
      <c r="BL540" s="120"/>
      <c r="BM540" s="120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J540" s="46"/>
      <c r="CK540" s="46"/>
      <c r="CL540" s="46"/>
      <c r="CN540" s="46">
        <f t="shared" ca="1" si="145"/>
        <v>0</v>
      </c>
      <c r="CO540" s="46">
        <f t="shared" si="139"/>
        <v>0</v>
      </c>
      <c r="CP540" s="46"/>
      <c r="CQ540" s="46">
        <f t="shared" si="140"/>
        <v>0</v>
      </c>
      <c r="CR540" s="46"/>
      <c r="CS540" s="46">
        <f>IF(C540&lt;&gt;"",IF(VLOOKUP(C540,T_UO[#All],3,FALSE)="PTS",IF(ISBLANK(G540),1,0),IF(ISBLANK(G540),0,1)),0)</f>
        <v>0</v>
      </c>
      <c r="CT540" s="46">
        <f t="shared" si="146"/>
        <v>0</v>
      </c>
      <c r="CU540" s="46"/>
      <c r="CV540" s="46"/>
      <c r="CW540" s="46"/>
      <c r="CX540" s="46"/>
      <c r="CY540" s="46"/>
      <c r="CZ540" s="46"/>
      <c r="DA540" s="46"/>
      <c r="DB540" s="46">
        <f t="shared" si="147"/>
        <v>0</v>
      </c>
      <c r="DC540" s="46">
        <f t="shared" ca="1" si="141"/>
        <v>0</v>
      </c>
      <c r="DD540" s="46"/>
      <c r="DE540" s="46">
        <f t="shared" si="148"/>
        <v>0</v>
      </c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>
        <f t="array" ref="DS540">IF(MAX(IF($AI540:$CH540&lt;&gt;0,$AI$7:$CH$7))&gt;$S540,1,0)</f>
        <v>0</v>
      </c>
    </row>
    <row r="541" spans="1:123" x14ac:dyDescent="0.25">
      <c r="A541" s="78">
        <v>534</v>
      </c>
      <c r="B541" s="79" t="str">
        <f t="shared" si="142"/>
        <v>K_LE MUT_2023_534</v>
      </c>
      <c r="C541" s="2"/>
      <c r="D541" s="3"/>
      <c r="E541" s="3"/>
      <c r="F541" s="4"/>
      <c r="G541" s="4"/>
      <c r="H541" s="4"/>
      <c r="I541" s="3"/>
      <c r="J541" s="1"/>
      <c r="K541" s="7"/>
      <c r="L541" s="90"/>
      <c r="M541" s="5"/>
      <c r="N541" s="91"/>
      <c r="O541" s="92"/>
      <c r="P541" s="5"/>
      <c r="Q541" s="5"/>
      <c r="R541" s="8"/>
      <c r="S541" s="5"/>
      <c r="T541" s="93"/>
      <c r="U541" s="80"/>
      <c r="V541" s="82"/>
      <c r="W541" s="83"/>
      <c r="X541" s="84" t="str">
        <f t="shared" si="143"/>
        <v xml:space="preserve"> </v>
      </c>
      <c r="Y541" s="85" t="str">
        <f t="shared" si="136"/>
        <v/>
      </c>
      <c r="AA541" s="86" t="str">
        <f t="shared" ca="1" si="137"/>
        <v/>
      </c>
      <c r="AB541" s="121"/>
      <c r="AC541" s="87" t="str">
        <f t="shared" si="149"/>
        <v/>
      </c>
      <c r="AD541" s="88" t="str">
        <f t="shared" si="144"/>
        <v/>
      </c>
      <c r="AE541" s="89" t="str">
        <f>IF(C541&lt;&gt;"",IF(VLOOKUP(C541,T_UO[#All],3,FALSE)="J",AF541+AG541,VLOOKUP(C541,T_UO[#All],4,FALSE)*G541),"")</f>
        <v/>
      </c>
      <c r="AF541" s="89" t="str">
        <f t="shared" si="138"/>
        <v/>
      </c>
      <c r="AG541" s="6"/>
      <c r="AH541" s="81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  <c r="AY541" s="120"/>
      <c r="AZ541" s="120"/>
      <c r="BA541" s="120"/>
      <c r="BB541" s="120"/>
      <c r="BC541" s="120"/>
      <c r="BD541" s="120"/>
      <c r="BE541" s="120"/>
      <c r="BF541" s="120"/>
      <c r="BG541" s="120"/>
      <c r="BH541" s="120"/>
      <c r="BI541" s="120"/>
      <c r="BJ541" s="120"/>
      <c r="BK541" s="120"/>
      <c r="BL541" s="120"/>
      <c r="BM541" s="120"/>
      <c r="BN541" s="120"/>
      <c r="BO541" s="120"/>
      <c r="BP541" s="120"/>
      <c r="BQ541" s="120"/>
      <c r="BR541" s="120"/>
      <c r="BS541" s="120"/>
      <c r="BT541" s="120"/>
      <c r="BU541" s="120"/>
      <c r="BV541" s="120"/>
      <c r="BW541" s="120"/>
      <c r="BX541" s="120"/>
      <c r="BY541" s="120"/>
      <c r="BZ541" s="120"/>
      <c r="CA541" s="120"/>
      <c r="CB541" s="120"/>
      <c r="CC541" s="120"/>
      <c r="CD541" s="120"/>
      <c r="CE541" s="120"/>
      <c r="CF541" s="120"/>
      <c r="CG541" s="120"/>
      <c r="CH541" s="120"/>
      <c r="CJ541" s="46"/>
      <c r="CK541" s="46"/>
      <c r="CL541" s="46"/>
      <c r="CN541" s="46">
        <f t="shared" ca="1" si="145"/>
        <v>0</v>
      </c>
      <c r="CO541" s="46">
        <f t="shared" si="139"/>
        <v>0</v>
      </c>
      <c r="CP541" s="46"/>
      <c r="CQ541" s="46">
        <f t="shared" si="140"/>
        <v>0</v>
      </c>
      <c r="CR541" s="46"/>
      <c r="CS541" s="46">
        <f>IF(C541&lt;&gt;"",IF(VLOOKUP(C541,T_UO[#All],3,FALSE)="PTS",IF(ISBLANK(G541),1,0),IF(ISBLANK(G541),0,1)),0)</f>
        <v>0</v>
      </c>
      <c r="CT541" s="46">
        <f t="shared" si="146"/>
        <v>0</v>
      </c>
      <c r="CU541" s="46"/>
      <c r="CV541" s="46"/>
      <c r="CW541" s="46"/>
      <c r="CX541" s="46"/>
      <c r="CY541" s="46"/>
      <c r="CZ541" s="46"/>
      <c r="DA541" s="46"/>
      <c r="DB541" s="46">
        <f t="shared" si="147"/>
        <v>0</v>
      </c>
      <c r="DC541" s="46">
        <f t="shared" ca="1" si="141"/>
        <v>0</v>
      </c>
      <c r="DD541" s="46"/>
      <c r="DE541" s="46">
        <f t="shared" si="148"/>
        <v>0</v>
      </c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>
        <f t="array" ref="DS541">IF(MAX(IF($AI541:$CH541&lt;&gt;0,$AI$7:$CH$7))&gt;$S541,1,0)</f>
        <v>0</v>
      </c>
    </row>
    <row r="542" spans="1:123" x14ac:dyDescent="0.25">
      <c r="A542" s="78">
        <v>535</v>
      </c>
      <c r="B542" s="79" t="str">
        <f t="shared" si="142"/>
        <v>K_LE MUT_2023_535</v>
      </c>
      <c r="C542" s="2"/>
      <c r="D542" s="3"/>
      <c r="E542" s="3"/>
      <c r="F542" s="4"/>
      <c r="G542" s="4"/>
      <c r="H542" s="4"/>
      <c r="I542" s="3"/>
      <c r="J542" s="1"/>
      <c r="K542" s="7"/>
      <c r="L542" s="90"/>
      <c r="M542" s="5"/>
      <c r="N542" s="91"/>
      <c r="O542" s="92"/>
      <c r="P542" s="5"/>
      <c r="Q542" s="5"/>
      <c r="R542" s="8"/>
      <c r="S542" s="5"/>
      <c r="T542" s="93"/>
      <c r="U542" s="80"/>
      <c r="V542" s="82"/>
      <c r="W542" s="83"/>
      <c r="X542" s="84" t="str">
        <f t="shared" si="143"/>
        <v xml:space="preserve"> </v>
      </c>
      <c r="Y542" s="85" t="str">
        <f t="shared" si="136"/>
        <v/>
      </c>
      <c r="AA542" s="86" t="str">
        <f t="shared" ca="1" si="137"/>
        <v/>
      </c>
      <c r="AB542" s="121"/>
      <c r="AC542" s="87" t="str">
        <f t="shared" si="149"/>
        <v/>
      </c>
      <c r="AD542" s="88" t="str">
        <f t="shared" si="144"/>
        <v/>
      </c>
      <c r="AE542" s="89" t="str">
        <f>IF(C542&lt;&gt;"",IF(VLOOKUP(C542,T_UO[#All],3,FALSE)="J",AF542+AG542,VLOOKUP(C542,T_UO[#All],4,FALSE)*G542),"")</f>
        <v/>
      </c>
      <c r="AF542" s="89" t="str">
        <f t="shared" si="138"/>
        <v/>
      </c>
      <c r="AG542" s="6"/>
      <c r="AH542" s="81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  <c r="AY542" s="120"/>
      <c r="AZ542" s="120"/>
      <c r="BA542" s="120"/>
      <c r="BB542" s="120"/>
      <c r="BC542" s="120"/>
      <c r="BD542" s="120"/>
      <c r="BE542" s="120"/>
      <c r="BF542" s="120"/>
      <c r="BG542" s="120"/>
      <c r="BH542" s="120"/>
      <c r="BI542" s="120"/>
      <c r="BJ542" s="120"/>
      <c r="BK542" s="120"/>
      <c r="BL542" s="120"/>
      <c r="BM542" s="120"/>
      <c r="BN542" s="120"/>
      <c r="BO542" s="120"/>
      <c r="BP542" s="120"/>
      <c r="BQ542" s="120"/>
      <c r="BR542" s="120"/>
      <c r="BS542" s="120"/>
      <c r="BT542" s="120"/>
      <c r="BU542" s="120"/>
      <c r="BV542" s="120"/>
      <c r="BW542" s="120"/>
      <c r="BX542" s="120"/>
      <c r="BY542" s="120"/>
      <c r="BZ542" s="120"/>
      <c r="CA542" s="120"/>
      <c r="CB542" s="120"/>
      <c r="CC542" s="120"/>
      <c r="CD542" s="120"/>
      <c r="CE542" s="120"/>
      <c r="CF542" s="120"/>
      <c r="CG542" s="120"/>
      <c r="CH542" s="120"/>
      <c r="CJ542" s="46"/>
      <c r="CK542" s="46"/>
      <c r="CL542" s="46"/>
      <c r="CN542" s="46">
        <f t="shared" ca="1" si="145"/>
        <v>0</v>
      </c>
      <c r="CO542" s="46">
        <f t="shared" si="139"/>
        <v>0</v>
      </c>
      <c r="CP542" s="46"/>
      <c r="CQ542" s="46">
        <f t="shared" si="140"/>
        <v>0</v>
      </c>
      <c r="CR542" s="46"/>
      <c r="CS542" s="46">
        <f>IF(C542&lt;&gt;"",IF(VLOOKUP(C542,T_UO[#All],3,FALSE)="PTS",IF(ISBLANK(G542),1,0),IF(ISBLANK(G542),0,1)),0)</f>
        <v>0</v>
      </c>
      <c r="CT542" s="46">
        <f t="shared" si="146"/>
        <v>0</v>
      </c>
      <c r="CU542" s="46"/>
      <c r="CV542" s="46"/>
      <c r="CW542" s="46"/>
      <c r="CX542" s="46"/>
      <c r="CY542" s="46"/>
      <c r="CZ542" s="46"/>
      <c r="DA542" s="46"/>
      <c r="DB542" s="46">
        <f t="shared" si="147"/>
        <v>0</v>
      </c>
      <c r="DC542" s="46">
        <f t="shared" ca="1" si="141"/>
        <v>0</v>
      </c>
      <c r="DD542" s="46"/>
      <c r="DE542" s="46">
        <f t="shared" si="148"/>
        <v>0</v>
      </c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>
        <f t="array" ref="DS542">IF(MAX(IF($AI542:$CH542&lt;&gt;0,$AI$7:$CH$7))&gt;$S542,1,0)</f>
        <v>0</v>
      </c>
    </row>
    <row r="543" spans="1:123" x14ac:dyDescent="0.25">
      <c r="A543" s="78">
        <v>536</v>
      </c>
      <c r="B543" s="79" t="str">
        <f t="shared" si="142"/>
        <v>K_LE MUT_2023_536</v>
      </c>
      <c r="C543" s="2"/>
      <c r="D543" s="3"/>
      <c r="E543" s="3"/>
      <c r="F543" s="4"/>
      <c r="G543" s="4"/>
      <c r="H543" s="4"/>
      <c r="I543" s="3"/>
      <c r="J543" s="1"/>
      <c r="K543" s="7"/>
      <c r="L543" s="90"/>
      <c r="M543" s="5"/>
      <c r="N543" s="91"/>
      <c r="O543" s="92"/>
      <c r="P543" s="5"/>
      <c r="Q543" s="5"/>
      <c r="R543" s="8"/>
      <c r="S543" s="5"/>
      <c r="T543" s="93"/>
      <c r="U543" s="80"/>
      <c r="V543" s="82"/>
      <c r="W543" s="83"/>
      <c r="X543" s="84" t="str">
        <f t="shared" si="143"/>
        <v xml:space="preserve"> </v>
      </c>
      <c r="Y543" s="85" t="str">
        <f t="shared" si="136"/>
        <v/>
      </c>
      <c r="AA543" s="86" t="str">
        <f t="shared" ca="1" si="137"/>
        <v/>
      </c>
      <c r="AB543" s="121"/>
      <c r="AC543" s="87" t="str">
        <f t="shared" si="149"/>
        <v/>
      </c>
      <c r="AD543" s="88" t="str">
        <f t="shared" si="144"/>
        <v/>
      </c>
      <c r="AE543" s="89" t="str">
        <f>IF(C543&lt;&gt;"",IF(VLOOKUP(C543,T_UO[#All],3,FALSE)="J",AF543+AG543,VLOOKUP(C543,T_UO[#All],4,FALSE)*G543),"")</f>
        <v/>
      </c>
      <c r="AF543" s="89" t="str">
        <f t="shared" si="138"/>
        <v/>
      </c>
      <c r="AG543" s="6"/>
      <c r="AH543" s="81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  <c r="AY543" s="120"/>
      <c r="AZ543" s="120"/>
      <c r="BA543" s="120"/>
      <c r="BB543" s="120"/>
      <c r="BC543" s="120"/>
      <c r="BD543" s="120"/>
      <c r="BE543" s="120"/>
      <c r="BF543" s="120"/>
      <c r="BG543" s="120"/>
      <c r="BH543" s="120"/>
      <c r="BI543" s="120"/>
      <c r="BJ543" s="120"/>
      <c r="BK543" s="120"/>
      <c r="BL543" s="120"/>
      <c r="BM543" s="120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20"/>
      <c r="BX543" s="120"/>
      <c r="BY543" s="120"/>
      <c r="BZ543" s="120"/>
      <c r="CA543" s="120"/>
      <c r="CB543" s="120"/>
      <c r="CC543" s="120"/>
      <c r="CD543" s="120"/>
      <c r="CE543" s="120"/>
      <c r="CF543" s="120"/>
      <c r="CG543" s="120"/>
      <c r="CH543" s="120"/>
      <c r="CJ543" s="46"/>
      <c r="CK543" s="46"/>
      <c r="CL543" s="46"/>
      <c r="CN543" s="46">
        <f t="shared" ca="1" si="145"/>
        <v>0</v>
      </c>
      <c r="CO543" s="46">
        <f t="shared" si="139"/>
        <v>0</v>
      </c>
      <c r="CP543" s="46"/>
      <c r="CQ543" s="46">
        <f t="shared" si="140"/>
        <v>0</v>
      </c>
      <c r="CR543" s="46"/>
      <c r="CS543" s="46">
        <f>IF(C543&lt;&gt;"",IF(VLOOKUP(C543,T_UO[#All],3,FALSE)="PTS",IF(ISBLANK(G543),1,0),IF(ISBLANK(G543),0,1)),0)</f>
        <v>0</v>
      </c>
      <c r="CT543" s="46">
        <f t="shared" si="146"/>
        <v>0</v>
      </c>
      <c r="CU543" s="46"/>
      <c r="CV543" s="46"/>
      <c r="CW543" s="46"/>
      <c r="CX543" s="46"/>
      <c r="CY543" s="46"/>
      <c r="CZ543" s="46"/>
      <c r="DA543" s="46"/>
      <c r="DB543" s="46">
        <f t="shared" si="147"/>
        <v>0</v>
      </c>
      <c r="DC543" s="46">
        <f t="shared" ca="1" si="141"/>
        <v>0</v>
      </c>
      <c r="DD543" s="46"/>
      <c r="DE543" s="46">
        <f t="shared" si="148"/>
        <v>0</v>
      </c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>
        <f t="array" ref="DS543">IF(MAX(IF($AI543:$CH543&lt;&gt;0,$AI$7:$CH$7))&gt;$S543,1,0)</f>
        <v>0</v>
      </c>
    </row>
    <row r="544" spans="1:123" x14ac:dyDescent="0.25">
      <c r="A544" s="78">
        <v>537</v>
      </c>
      <c r="B544" s="79" t="str">
        <f t="shared" si="142"/>
        <v>K_LE MUT_2023_537</v>
      </c>
      <c r="C544" s="2"/>
      <c r="D544" s="3"/>
      <c r="E544" s="3"/>
      <c r="F544" s="4"/>
      <c r="G544" s="4"/>
      <c r="H544" s="4"/>
      <c r="I544" s="3"/>
      <c r="J544" s="1"/>
      <c r="K544" s="7"/>
      <c r="L544" s="90"/>
      <c r="M544" s="5"/>
      <c r="N544" s="91"/>
      <c r="O544" s="92"/>
      <c r="P544" s="5"/>
      <c r="Q544" s="5"/>
      <c r="R544" s="8"/>
      <c r="S544" s="5"/>
      <c r="T544" s="93"/>
      <c r="U544" s="80"/>
      <c r="V544" s="82"/>
      <c r="W544" s="83"/>
      <c r="X544" s="84" t="str">
        <f t="shared" si="143"/>
        <v xml:space="preserve"> </v>
      </c>
      <c r="Y544" s="85" t="str">
        <f t="shared" si="136"/>
        <v/>
      </c>
      <c r="AA544" s="86" t="str">
        <f t="shared" ca="1" si="137"/>
        <v/>
      </c>
      <c r="AB544" s="121"/>
      <c r="AC544" s="87" t="str">
        <f t="shared" si="149"/>
        <v/>
      </c>
      <c r="AD544" s="88" t="str">
        <f t="shared" si="144"/>
        <v/>
      </c>
      <c r="AE544" s="89" t="str">
        <f>IF(C544&lt;&gt;"",IF(VLOOKUP(C544,T_UO[#All],3,FALSE)="J",AF544+AG544,VLOOKUP(C544,T_UO[#All],4,FALSE)*G544),"")</f>
        <v/>
      </c>
      <c r="AF544" s="89" t="str">
        <f t="shared" si="138"/>
        <v/>
      </c>
      <c r="AG544" s="6"/>
      <c r="AH544" s="81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  <c r="AY544" s="120"/>
      <c r="AZ544" s="120"/>
      <c r="BA544" s="120"/>
      <c r="BB544" s="120"/>
      <c r="BC544" s="120"/>
      <c r="BD544" s="120"/>
      <c r="BE544" s="120"/>
      <c r="BF544" s="120"/>
      <c r="BG544" s="120"/>
      <c r="BH544" s="120"/>
      <c r="BI544" s="120"/>
      <c r="BJ544" s="120"/>
      <c r="BK544" s="120"/>
      <c r="BL544" s="120"/>
      <c r="BM544" s="120"/>
      <c r="BN544" s="120"/>
      <c r="BO544" s="120"/>
      <c r="BP544" s="120"/>
      <c r="BQ544" s="120"/>
      <c r="BR544" s="120"/>
      <c r="BS544" s="120"/>
      <c r="BT544" s="120"/>
      <c r="BU544" s="120"/>
      <c r="BV544" s="120"/>
      <c r="BW544" s="120"/>
      <c r="BX544" s="120"/>
      <c r="BY544" s="120"/>
      <c r="BZ544" s="120"/>
      <c r="CA544" s="120"/>
      <c r="CB544" s="120"/>
      <c r="CC544" s="120"/>
      <c r="CD544" s="120"/>
      <c r="CE544" s="120"/>
      <c r="CF544" s="120"/>
      <c r="CG544" s="120"/>
      <c r="CH544" s="120"/>
      <c r="CJ544" s="46"/>
      <c r="CK544" s="46"/>
      <c r="CL544" s="46"/>
      <c r="CN544" s="46">
        <f t="shared" ca="1" si="145"/>
        <v>0</v>
      </c>
      <c r="CO544" s="46">
        <f t="shared" si="139"/>
        <v>0</v>
      </c>
      <c r="CP544" s="46"/>
      <c r="CQ544" s="46">
        <f t="shared" si="140"/>
        <v>0</v>
      </c>
      <c r="CR544" s="46"/>
      <c r="CS544" s="46">
        <f>IF(C544&lt;&gt;"",IF(VLOOKUP(C544,T_UO[#All],3,FALSE)="PTS",IF(ISBLANK(G544),1,0),IF(ISBLANK(G544),0,1)),0)</f>
        <v>0</v>
      </c>
      <c r="CT544" s="46">
        <f t="shared" si="146"/>
        <v>0</v>
      </c>
      <c r="CU544" s="46"/>
      <c r="CV544" s="46"/>
      <c r="CW544" s="46"/>
      <c r="CX544" s="46"/>
      <c r="CY544" s="46"/>
      <c r="CZ544" s="46"/>
      <c r="DA544" s="46"/>
      <c r="DB544" s="46">
        <f t="shared" si="147"/>
        <v>0</v>
      </c>
      <c r="DC544" s="46">
        <f t="shared" ca="1" si="141"/>
        <v>0</v>
      </c>
      <c r="DD544" s="46"/>
      <c r="DE544" s="46">
        <f t="shared" si="148"/>
        <v>0</v>
      </c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>
        <f t="array" ref="DS544">IF(MAX(IF($AI544:$CH544&lt;&gt;0,$AI$7:$CH$7))&gt;$S544,1,0)</f>
        <v>0</v>
      </c>
    </row>
    <row r="545" spans="1:123" x14ac:dyDescent="0.25">
      <c r="A545" s="78">
        <v>538</v>
      </c>
      <c r="B545" s="79" t="str">
        <f t="shared" si="142"/>
        <v>K_LE MUT_2023_538</v>
      </c>
      <c r="C545" s="2"/>
      <c r="D545" s="3"/>
      <c r="E545" s="3"/>
      <c r="F545" s="4"/>
      <c r="G545" s="4"/>
      <c r="H545" s="4"/>
      <c r="I545" s="3"/>
      <c r="J545" s="1"/>
      <c r="K545" s="7"/>
      <c r="L545" s="90"/>
      <c r="M545" s="5"/>
      <c r="N545" s="91"/>
      <c r="O545" s="92"/>
      <c r="P545" s="5"/>
      <c r="Q545" s="5"/>
      <c r="R545" s="8"/>
      <c r="S545" s="5"/>
      <c r="T545" s="93"/>
      <c r="U545" s="80"/>
      <c r="V545" s="82"/>
      <c r="W545" s="83"/>
      <c r="X545" s="84" t="str">
        <f t="shared" si="143"/>
        <v xml:space="preserve"> </v>
      </c>
      <c r="Y545" s="85" t="str">
        <f t="shared" si="136"/>
        <v/>
      </c>
      <c r="AA545" s="86" t="str">
        <f t="shared" ca="1" si="137"/>
        <v/>
      </c>
      <c r="AB545" s="121"/>
      <c r="AC545" s="87" t="str">
        <f t="shared" si="149"/>
        <v/>
      </c>
      <c r="AD545" s="88" t="str">
        <f t="shared" si="144"/>
        <v/>
      </c>
      <c r="AE545" s="89" t="str">
        <f>IF(C545&lt;&gt;"",IF(VLOOKUP(C545,T_UO[#All],3,FALSE)="J",AF545+AG545,VLOOKUP(C545,T_UO[#All],4,FALSE)*G545),"")</f>
        <v/>
      </c>
      <c r="AF545" s="89" t="str">
        <f t="shared" si="138"/>
        <v/>
      </c>
      <c r="AG545" s="6"/>
      <c r="AH545" s="81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  <c r="AY545" s="120"/>
      <c r="AZ545" s="120"/>
      <c r="BA545" s="120"/>
      <c r="BB545" s="120"/>
      <c r="BC545" s="120"/>
      <c r="BD545" s="120"/>
      <c r="BE545" s="120"/>
      <c r="BF545" s="120"/>
      <c r="BG545" s="120"/>
      <c r="BH545" s="120"/>
      <c r="BI545" s="120"/>
      <c r="BJ545" s="120"/>
      <c r="BK545" s="120"/>
      <c r="BL545" s="120"/>
      <c r="BM545" s="120"/>
      <c r="BN545" s="120"/>
      <c r="BO545" s="120"/>
      <c r="BP545" s="120"/>
      <c r="BQ545" s="120"/>
      <c r="BR545" s="120"/>
      <c r="BS545" s="120"/>
      <c r="BT545" s="120"/>
      <c r="BU545" s="120"/>
      <c r="BV545" s="120"/>
      <c r="BW545" s="120"/>
      <c r="BX545" s="120"/>
      <c r="BY545" s="120"/>
      <c r="BZ545" s="120"/>
      <c r="CA545" s="120"/>
      <c r="CB545" s="120"/>
      <c r="CC545" s="120"/>
      <c r="CD545" s="120"/>
      <c r="CE545" s="120"/>
      <c r="CF545" s="120"/>
      <c r="CG545" s="120"/>
      <c r="CH545" s="120"/>
      <c r="CJ545" s="46"/>
      <c r="CK545" s="46"/>
      <c r="CL545" s="46"/>
      <c r="CN545" s="46">
        <f t="shared" ca="1" si="145"/>
        <v>0</v>
      </c>
      <c r="CO545" s="46">
        <f t="shared" si="139"/>
        <v>0</v>
      </c>
      <c r="CP545" s="46"/>
      <c r="CQ545" s="46">
        <f t="shared" si="140"/>
        <v>0</v>
      </c>
      <c r="CR545" s="46"/>
      <c r="CS545" s="46">
        <f>IF(C545&lt;&gt;"",IF(VLOOKUP(C545,T_UO[#All],3,FALSE)="PTS",IF(ISBLANK(G545),1,0),IF(ISBLANK(G545),0,1)),0)</f>
        <v>0</v>
      </c>
      <c r="CT545" s="46">
        <f t="shared" si="146"/>
        <v>0</v>
      </c>
      <c r="CU545" s="46"/>
      <c r="CV545" s="46"/>
      <c r="CW545" s="46"/>
      <c r="CX545" s="46"/>
      <c r="CY545" s="46"/>
      <c r="CZ545" s="46"/>
      <c r="DA545" s="46"/>
      <c r="DB545" s="46">
        <f t="shared" si="147"/>
        <v>0</v>
      </c>
      <c r="DC545" s="46">
        <f t="shared" ca="1" si="141"/>
        <v>0</v>
      </c>
      <c r="DD545" s="46"/>
      <c r="DE545" s="46">
        <f t="shared" si="148"/>
        <v>0</v>
      </c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>
        <f t="array" ref="DS545">IF(MAX(IF($AI545:$CH545&lt;&gt;0,$AI$7:$CH$7))&gt;$S545,1,0)</f>
        <v>0</v>
      </c>
    </row>
    <row r="546" spans="1:123" x14ac:dyDescent="0.25">
      <c r="A546" s="78">
        <v>539</v>
      </c>
      <c r="B546" s="79" t="str">
        <f t="shared" si="142"/>
        <v>K_LE MUT_2023_539</v>
      </c>
      <c r="C546" s="2"/>
      <c r="D546" s="3"/>
      <c r="E546" s="3"/>
      <c r="F546" s="4"/>
      <c r="G546" s="4"/>
      <c r="H546" s="4"/>
      <c r="I546" s="3"/>
      <c r="J546" s="1"/>
      <c r="K546" s="7"/>
      <c r="L546" s="90"/>
      <c r="M546" s="5"/>
      <c r="N546" s="91"/>
      <c r="O546" s="92"/>
      <c r="P546" s="5"/>
      <c r="Q546" s="5"/>
      <c r="R546" s="8"/>
      <c r="S546" s="5"/>
      <c r="T546" s="93"/>
      <c r="U546" s="80"/>
      <c r="V546" s="82"/>
      <c r="W546" s="83"/>
      <c r="X546" s="84" t="str">
        <f t="shared" si="143"/>
        <v xml:space="preserve"> </v>
      </c>
      <c r="Y546" s="85" t="str">
        <f t="shared" si="136"/>
        <v/>
      </c>
      <c r="AA546" s="86" t="str">
        <f t="shared" ca="1" si="137"/>
        <v/>
      </c>
      <c r="AB546" s="121"/>
      <c r="AC546" s="87" t="str">
        <f t="shared" si="149"/>
        <v/>
      </c>
      <c r="AD546" s="88" t="str">
        <f t="shared" si="144"/>
        <v/>
      </c>
      <c r="AE546" s="89" t="str">
        <f>IF(C546&lt;&gt;"",IF(VLOOKUP(C546,T_UO[#All],3,FALSE)="J",AF546+AG546,VLOOKUP(C546,T_UO[#All],4,FALSE)*G546),"")</f>
        <v/>
      </c>
      <c r="AF546" s="89" t="str">
        <f t="shared" si="138"/>
        <v/>
      </c>
      <c r="AG546" s="6"/>
      <c r="AH546" s="81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  <c r="AY546" s="120"/>
      <c r="AZ546" s="120"/>
      <c r="BA546" s="120"/>
      <c r="BB546" s="120"/>
      <c r="BC546" s="120"/>
      <c r="BD546" s="120"/>
      <c r="BE546" s="120"/>
      <c r="BF546" s="120"/>
      <c r="BG546" s="120"/>
      <c r="BH546" s="120"/>
      <c r="BI546" s="120"/>
      <c r="BJ546" s="120"/>
      <c r="BK546" s="120"/>
      <c r="BL546" s="120"/>
      <c r="BM546" s="120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120"/>
      <c r="BY546" s="120"/>
      <c r="BZ546" s="120"/>
      <c r="CA546" s="120"/>
      <c r="CB546" s="120"/>
      <c r="CC546" s="120"/>
      <c r="CD546" s="120"/>
      <c r="CE546" s="120"/>
      <c r="CF546" s="120"/>
      <c r="CG546" s="120"/>
      <c r="CH546" s="120"/>
      <c r="CJ546" s="46"/>
      <c r="CK546" s="46"/>
      <c r="CL546" s="46"/>
      <c r="CN546" s="46">
        <f t="shared" ca="1" si="145"/>
        <v>0</v>
      </c>
      <c r="CO546" s="46">
        <f t="shared" si="139"/>
        <v>0</v>
      </c>
      <c r="CP546" s="46"/>
      <c r="CQ546" s="46">
        <f t="shared" si="140"/>
        <v>0</v>
      </c>
      <c r="CR546" s="46"/>
      <c r="CS546" s="46">
        <f>IF(C546&lt;&gt;"",IF(VLOOKUP(C546,T_UO[#All],3,FALSE)="PTS",IF(ISBLANK(G546),1,0),IF(ISBLANK(G546),0,1)),0)</f>
        <v>0</v>
      </c>
      <c r="CT546" s="46">
        <f t="shared" si="146"/>
        <v>0</v>
      </c>
      <c r="CU546" s="46"/>
      <c r="CV546" s="46"/>
      <c r="CW546" s="46"/>
      <c r="CX546" s="46"/>
      <c r="CY546" s="46"/>
      <c r="CZ546" s="46"/>
      <c r="DA546" s="46"/>
      <c r="DB546" s="46">
        <f t="shared" si="147"/>
        <v>0</v>
      </c>
      <c r="DC546" s="46">
        <f t="shared" ca="1" si="141"/>
        <v>0</v>
      </c>
      <c r="DD546" s="46"/>
      <c r="DE546" s="46">
        <f t="shared" si="148"/>
        <v>0</v>
      </c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>
        <f t="array" ref="DS546">IF(MAX(IF($AI546:$CH546&lt;&gt;0,$AI$7:$CH$7))&gt;$S546,1,0)</f>
        <v>0</v>
      </c>
    </row>
    <row r="547" spans="1:123" x14ac:dyDescent="0.25">
      <c r="A547" s="78">
        <v>540</v>
      </c>
      <c r="B547" s="79" t="str">
        <f t="shared" si="142"/>
        <v>K_LE MUT_2023_540</v>
      </c>
      <c r="C547" s="2"/>
      <c r="D547" s="3"/>
      <c r="E547" s="3"/>
      <c r="F547" s="4"/>
      <c r="G547" s="4"/>
      <c r="H547" s="4"/>
      <c r="I547" s="3"/>
      <c r="J547" s="1"/>
      <c r="K547" s="7"/>
      <c r="L547" s="90"/>
      <c r="M547" s="5"/>
      <c r="N547" s="91"/>
      <c r="O547" s="92"/>
      <c r="P547" s="5"/>
      <c r="Q547" s="5"/>
      <c r="R547" s="8"/>
      <c r="S547" s="5"/>
      <c r="T547" s="93"/>
      <c r="U547" s="80"/>
      <c r="V547" s="82"/>
      <c r="W547" s="83"/>
      <c r="X547" s="84" t="str">
        <f t="shared" si="143"/>
        <v xml:space="preserve"> </v>
      </c>
      <c r="Y547" s="85" t="str">
        <f t="shared" si="136"/>
        <v/>
      </c>
      <c r="AA547" s="86" t="str">
        <f t="shared" ca="1" si="137"/>
        <v/>
      </c>
      <c r="AB547" s="121"/>
      <c r="AC547" s="87" t="str">
        <f t="shared" si="149"/>
        <v/>
      </c>
      <c r="AD547" s="88" t="str">
        <f t="shared" si="144"/>
        <v/>
      </c>
      <c r="AE547" s="89" t="str">
        <f>IF(C547&lt;&gt;"",IF(VLOOKUP(C547,T_UO[#All],3,FALSE)="J",AF547+AG547,VLOOKUP(C547,T_UO[#All],4,FALSE)*G547),"")</f>
        <v/>
      </c>
      <c r="AF547" s="89" t="str">
        <f t="shared" si="138"/>
        <v/>
      </c>
      <c r="AG547" s="6"/>
      <c r="AH547" s="81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  <c r="AY547" s="120"/>
      <c r="AZ547" s="120"/>
      <c r="BA547" s="120"/>
      <c r="BB547" s="120"/>
      <c r="BC547" s="120"/>
      <c r="BD547" s="120"/>
      <c r="BE547" s="120"/>
      <c r="BF547" s="120"/>
      <c r="BG547" s="120"/>
      <c r="BH547" s="120"/>
      <c r="BI547" s="120"/>
      <c r="BJ547" s="120"/>
      <c r="BK547" s="120"/>
      <c r="BL547" s="120"/>
      <c r="BM547" s="120"/>
      <c r="BN547" s="120"/>
      <c r="BO547" s="120"/>
      <c r="BP547" s="120"/>
      <c r="BQ547" s="120"/>
      <c r="BR547" s="120"/>
      <c r="BS547" s="120"/>
      <c r="BT547" s="120"/>
      <c r="BU547" s="120"/>
      <c r="BV547" s="120"/>
      <c r="BW547" s="120"/>
      <c r="BX547" s="120"/>
      <c r="BY547" s="120"/>
      <c r="BZ547" s="120"/>
      <c r="CA547" s="120"/>
      <c r="CB547" s="120"/>
      <c r="CC547" s="120"/>
      <c r="CD547" s="120"/>
      <c r="CE547" s="120"/>
      <c r="CF547" s="120"/>
      <c r="CG547" s="120"/>
      <c r="CH547" s="120"/>
      <c r="CJ547" s="46"/>
      <c r="CK547" s="46"/>
      <c r="CL547" s="46"/>
      <c r="CN547" s="46">
        <f t="shared" ca="1" si="145"/>
        <v>0</v>
      </c>
      <c r="CO547" s="46">
        <f t="shared" si="139"/>
        <v>0</v>
      </c>
      <c r="CP547" s="46"/>
      <c r="CQ547" s="46">
        <f t="shared" si="140"/>
        <v>0</v>
      </c>
      <c r="CR547" s="46"/>
      <c r="CS547" s="46">
        <f>IF(C547&lt;&gt;"",IF(VLOOKUP(C547,T_UO[#All],3,FALSE)="PTS",IF(ISBLANK(G547),1,0),IF(ISBLANK(G547),0,1)),0)</f>
        <v>0</v>
      </c>
      <c r="CT547" s="46">
        <f t="shared" si="146"/>
        <v>0</v>
      </c>
      <c r="CU547" s="46"/>
      <c r="CV547" s="46"/>
      <c r="CW547" s="46"/>
      <c r="CX547" s="46"/>
      <c r="CY547" s="46"/>
      <c r="CZ547" s="46"/>
      <c r="DA547" s="46"/>
      <c r="DB547" s="46">
        <f t="shared" si="147"/>
        <v>0</v>
      </c>
      <c r="DC547" s="46">
        <f t="shared" ca="1" si="141"/>
        <v>0</v>
      </c>
      <c r="DD547" s="46"/>
      <c r="DE547" s="46">
        <f t="shared" si="148"/>
        <v>0</v>
      </c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>
        <f t="array" ref="DS547">IF(MAX(IF($AI547:$CH547&lt;&gt;0,$AI$7:$CH$7))&gt;$S547,1,0)</f>
        <v>0</v>
      </c>
    </row>
    <row r="548" spans="1:123" x14ac:dyDescent="0.25">
      <c r="A548" s="78">
        <v>541</v>
      </c>
      <c r="B548" s="79" t="str">
        <f t="shared" si="142"/>
        <v>K_LE MUT_2023_541</v>
      </c>
      <c r="C548" s="2"/>
      <c r="D548" s="3"/>
      <c r="E548" s="3"/>
      <c r="F548" s="4"/>
      <c r="G548" s="4"/>
      <c r="H548" s="4"/>
      <c r="I548" s="3"/>
      <c r="J548" s="1"/>
      <c r="K548" s="7"/>
      <c r="L548" s="90"/>
      <c r="M548" s="5"/>
      <c r="N548" s="91"/>
      <c r="O548" s="92"/>
      <c r="P548" s="5"/>
      <c r="Q548" s="5"/>
      <c r="R548" s="8"/>
      <c r="S548" s="5"/>
      <c r="T548" s="93"/>
      <c r="U548" s="80"/>
      <c r="V548" s="82"/>
      <c r="W548" s="83"/>
      <c r="X548" s="84" t="str">
        <f t="shared" si="143"/>
        <v xml:space="preserve"> </v>
      </c>
      <c r="Y548" s="85" t="str">
        <f t="shared" si="136"/>
        <v/>
      </c>
      <c r="AA548" s="86" t="str">
        <f t="shared" ca="1" si="137"/>
        <v/>
      </c>
      <c r="AB548" s="121"/>
      <c r="AC548" s="87" t="str">
        <f t="shared" ref="AC548:AC561" si="150">IF(C548&lt;&gt;"",(AF548+AG548)/AE548,"")</f>
        <v/>
      </c>
      <c r="AD548" s="88" t="str">
        <f t="shared" si="144"/>
        <v/>
      </c>
      <c r="AE548" s="89" t="str">
        <f>IF(C548&lt;&gt;"",IF(VLOOKUP(C548,T_UO[#All],3,FALSE)="J",AF548+AG548,VLOOKUP(C548,T_UO[#All],4,FALSE)*G548),"")</f>
        <v/>
      </c>
      <c r="AF548" s="89" t="str">
        <f t="shared" si="138"/>
        <v/>
      </c>
      <c r="AG548" s="6"/>
      <c r="AH548" s="81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  <c r="AY548" s="120"/>
      <c r="AZ548" s="120"/>
      <c r="BA548" s="120"/>
      <c r="BB548" s="120"/>
      <c r="BC548" s="120"/>
      <c r="BD548" s="120"/>
      <c r="BE548" s="120"/>
      <c r="BF548" s="120"/>
      <c r="BG548" s="120"/>
      <c r="BH548" s="120"/>
      <c r="BI548" s="120"/>
      <c r="BJ548" s="120"/>
      <c r="BK548" s="120"/>
      <c r="BL548" s="120"/>
      <c r="BM548" s="120"/>
      <c r="BN548" s="120"/>
      <c r="BO548" s="120"/>
      <c r="BP548" s="120"/>
      <c r="BQ548" s="120"/>
      <c r="BR548" s="120"/>
      <c r="BS548" s="120"/>
      <c r="BT548" s="120"/>
      <c r="BU548" s="120"/>
      <c r="BV548" s="120"/>
      <c r="BW548" s="120"/>
      <c r="BX548" s="120"/>
      <c r="BY548" s="120"/>
      <c r="BZ548" s="120"/>
      <c r="CA548" s="120"/>
      <c r="CB548" s="120"/>
      <c r="CC548" s="120"/>
      <c r="CD548" s="120"/>
      <c r="CE548" s="120"/>
      <c r="CF548" s="120"/>
      <c r="CG548" s="120"/>
      <c r="CH548" s="120"/>
      <c r="CJ548" s="46"/>
      <c r="CK548" s="46"/>
      <c r="CL548" s="46"/>
      <c r="CN548" s="46">
        <f t="shared" ca="1" si="145"/>
        <v>0</v>
      </c>
      <c r="CO548" s="46">
        <f t="shared" si="139"/>
        <v>0</v>
      </c>
      <c r="CP548" s="46"/>
      <c r="CQ548" s="46">
        <f t="shared" si="140"/>
        <v>0</v>
      </c>
      <c r="CR548" s="46"/>
      <c r="CS548" s="46">
        <f>IF(C548&lt;&gt;"",IF(VLOOKUP(C548,T_UO[#All],3,FALSE)="PTS",IF(ISBLANK(G548),1,0),IF(ISBLANK(G548),0,1)),0)</f>
        <v>0</v>
      </c>
      <c r="CT548" s="46">
        <f t="shared" si="146"/>
        <v>0</v>
      </c>
      <c r="CU548" s="46"/>
      <c r="CV548" s="46"/>
      <c r="CW548" s="46"/>
      <c r="CX548" s="46"/>
      <c r="CY548" s="46"/>
      <c r="CZ548" s="46"/>
      <c r="DA548" s="46"/>
      <c r="DB548" s="46">
        <f t="shared" si="147"/>
        <v>0</v>
      </c>
      <c r="DC548" s="46">
        <f t="shared" ca="1" si="141"/>
        <v>0</v>
      </c>
      <c r="DD548" s="46"/>
      <c r="DE548" s="46">
        <f t="shared" si="148"/>
        <v>0</v>
      </c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>
        <f t="array" ref="DS548">IF(MAX(IF($AI548:$CH548&lt;&gt;0,$AI$7:$CH$7))&gt;$S548,1,0)</f>
        <v>0</v>
      </c>
    </row>
    <row r="549" spans="1:123" x14ac:dyDescent="0.25">
      <c r="A549" s="78">
        <v>542</v>
      </c>
      <c r="B549" s="79" t="str">
        <f t="shared" si="142"/>
        <v>K_LE MUT_2023_542</v>
      </c>
      <c r="C549" s="2"/>
      <c r="D549" s="3"/>
      <c r="E549" s="3"/>
      <c r="F549" s="4"/>
      <c r="G549" s="4"/>
      <c r="H549" s="4"/>
      <c r="I549" s="3"/>
      <c r="J549" s="1"/>
      <c r="K549" s="7"/>
      <c r="L549" s="90"/>
      <c r="M549" s="5"/>
      <c r="N549" s="91"/>
      <c r="O549" s="92"/>
      <c r="P549" s="5"/>
      <c r="Q549" s="5"/>
      <c r="R549" s="8"/>
      <c r="S549" s="5"/>
      <c r="T549" s="93"/>
      <c r="U549" s="80"/>
      <c r="V549" s="82"/>
      <c r="W549" s="83"/>
      <c r="X549" s="84" t="str">
        <f t="shared" si="143"/>
        <v xml:space="preserve"> </v>
      </c>
      <c r="Y549" s="85" t="str">
        <f t="shared" si="136"/>
        <v/>
      </c>
      <c r="AA549" s="86" t="str">
        <f t="shared" ca="1" si="137"/>
        <v/>
      </c>
      <c r="AB549" s="121"/>
      <c r="AC549" s="87" t="str">
        <f t="shared" si="150"/>
        <v/>
      </c>
      <c r="AD549" s="88" t="str">
        <f t="shared" si="144"/>
        <v/>
      </c>
      <c r="AE549" s="89" t="str">
        <f>IF(C549&lt;&gt;"",IF(VLOOKUP(C549,T_UO[#All],3,FALSE)="J",AF549+AG549,VLOOKUP(C549,T_UO[#All],4,FALSE)*G549),"")</f>
        <v/>
      </c>
      <c r="AF549" s="89" t="str">
        <f t="shared" si="138"/>
        <v/>
      </c>
      <c r="AG549" s="6"/>
      <c r="AH549" s="81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  <c r="AY549" s="120"/>
      <c r="AZ549" s="120"/>
      <c r="BA549" s="120"/>
      <c r="BB549" s="120"/>
      <c r="BC549" s="120"/>
      <c r="BD549" s="120"/>
      <c r="BE549" s="120"/>
      <c r="BF549" s="120"/>
      <c r="BG549" s="120"/>
      <c r="BH549" s="120"/>
      <c r="BI549" s="120"/>
      <c r="BJ549" s="120"/>
      <c r="BK549" s="120"/>
      <c r="BL549" s="120"/>
      <c r="BM549" s="120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20"/>
      <c r="BY549" s="120"/>
      <c r="BZ549" s="120"/>
      <c r="CA549" s="120"/>
      <c r="CB549" s="120"/>
      <c r="CC549" s="120"/>
      <c r="CD549" s="120"/>
      <c r="CE549" s="120"/>
      <c r="CF549" s="120"/>
      <c r="CG549" s="120"/>
      <c r="CH549" s="120"/>
      <c r="CJ549" s="46"/>
      <c r="CK549" s="46"/>
      <c r="CL549" s="46"/>
      <c r="CN549" s="46">
        <f t="shared" ca="1" si="145"/>
        <v>0</v>
      </c>
      <c r="CO549" s="46">
        <f t="shared" si="139"/>
        <v>0</v>
      </c>
      <c r="CP549" s="46"/>
      <c r="CQ549" s="46">
        <f t="shared" si="140"/>
        <v>0</v>
      </c>
      <c r="CR549" s="46"/>
      <c r="CS549" s="46">
        <f>IF(C549&lt;&gt;"",IF(VLOOKUP(C549,T_UO[#All],3,FALSE)="PTS",IF(ISBLANK(G549),1,0),IF(ISBLANK(G549),0,1)),0)</f>
        <v>0</v>
      </c>
      <c r="CT549" s="46">
        <f t="shared" si="146"/>
        <v>0</v>
      </c>
      <c r="CU549" s="46"/>
      <c r="CV549" s="46"/>
      <c r="CW549" s="46"/>
      <c r="CX549" s="46"/>
      <c r="CY549" s="46"/>
      <c r="CZ549" s="46"/>
      <c r="DA549" s="46"/>
      <c r="DB549" s="46">
        <f t="shared" si="147"/>
        <v>0</v>
      </c>
      <c r="DC549" s="46">
        <f t="shared" ca="1" si="141"/>
        <v>0</v>
      </c>
      <c r="DD549" s="46"/>
      <c r="DE549" s="46">
        <f t="shared" si="148"/>
        <v>0</v>
      </c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>
        <f t="array" ref="DS549">IF(MAX(IF($AI549:$CH549&lt;&gt;0,$AI$7:$CH$7))&gt;$S549,1,0)</f>
        <v>0</v>
      </c>
    </row>
    <row r="550" spans="1:123" x14ac:dyDescent="0.25">
      <c r="A550" s="78">
        <v>543</v>
      </c>
      <c r="B550" s="79" t="str">
        <f t="shared" si="142"/>
        <v>K_LE MUT_2023_543</v>
      </c>
      <c r="C550" s="2"/>
      <c r="D550" s="3"/>
      <c r="E550" s="3"/>
      <c r="F550" s="4"/>
      <c r="G550" s="4"/>
      <c r="H550" s="4"/>
      <c r="I550" s="3"/>
      <c r="J550" s="1"/>
      <c r="K550" s="7"/>
      <c r="L550" s="90"/>
      <c r="M550" s="5"/>
      <c r="N550" s="91"/>
      <c r="O550" s="92"/>
      <c r="P550" s="5"/>
      <c r="Q550" s="5"/>
      <c r="R550" s="8"/>
      <c r="S550" s="5"/>
      <c r="T550" s="93"/>
      <c r="U550" s="80"/>
      <c r="V550" s="82"/>
      <c r="W550" s="83"/>
      <c r="X550" s="84" t="str">
        <f t="shared" si="143"/>
        <v xml:space="preserve"> </v>
      </c>
      <c r="Y550" s="85" t="str">
        <f t="shared" si="136"/>
        <v/>
      </c>
      <c r="AA550" s="86" t="str">
        <f t="shared" ca="1" si="137"/>
        <v/>
      </c>
      <c r="AB550" s="121"/>
      <c r="AC550" s="87" t="str">
        <f t="shared" si="150"/>
        <v/>
      </c>
      <c r="AD550" s="88" t="str">
        <f t="shared" si="144"/>
        <v/>
      </c>
      <c r="AE550" s="89" t="str">
        <f>IF(C550&lt;&gt;"",IF(VLOOKUP(C550,T_UO[#All],3,FALSE)="J",AF550+AG550,VLOOKUP(C550,T_UO[#All],4,FALSE)*G550),"")</f>
        <v/>
      </c>
      <c r="AF550" s="89" t="str">
        <f t="shared" si="138"/>
        <v/>
      </c>
      <c r="AG550" s="6"/>
      <c r="AH550" s="81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  <c r="AY550" s="120"/>
      <c r="AZ550" s="120"/>
      <c r="BA550" s="120"/>
      <c r="BB550" s="120"/>
      <c r="BC550" s="120"/>
      <c r="BD550" s="120"/>
      <c r="BE550" s="120"/>
      <c r="BF550" s="120"/>
      <c r="BG550" s="120"/>
      <c r="BH550" s="120"/>
      <c r="BI550" s="120"/>
      <c r="BJ550" s="120"/>
      <c r="BK550" s="120"/>
      <c r="BL550" s="120"/>
      <c r="BM550" s="120"/>
      <c r="BN550" s="120"/>
      <c r="BO550" s="120"/>
      <c r="BP550" s="120"/>
      <c r="BQ550" s="120"/>
      <c r="BR550" s="120"/>
      <c r="BS550" s="120"/>
      <c r="BT550" s="120"/>
      <c r="BU550" s="120"/>
      <c r="BV550" s="120"/>
      <c r="BW550" s="120"/>
      <c r="BX550" s="120"/>
      <c r="BY550" s="120"/>
      <c r="BZ550" s="120"/>
      <c r="CA550" s="120"/>
      <c r="CB550" s="120"/>
      <c r="CC550" s="120"/>
      <c r="CD550" s="120"/>
      <c r="CE550" s="120"/>
      <c r="CF550" s="120"/>
      <c r="CG550" s="120"/>
      <c r="CH550" s="120"/>
      <c r="CJ550" s="46"/>
      <c r="CK550" s="46"/>
      <c r="CL550" s="46"/>
      <c r="CN550" s="46">
        <f t="shared" ca="1" si="145"/>
        <v>0</v>
      </c>
      <c r="CO550" s="46">
        <f t="shared" si="139"/>
        <v>0</v>
      </c>
      <c r="CP550" s="46"/>
      <c r="CQ550" s="46">
        <f t="shared" si="140"/>
        <v>0</v>
      </c>
      <c r="CR550" s="46"/>
      <c r="CS550" s="46">
        <f>IF(C550&lt;&gt;"",IF(VLOOKUP(C550,T_UO[#All],3,FALSE)="PTS",IF(ISBLANK(G550),1,0),IF(ISBLANK(G550),0,1)),0)</f>
        <v>0</v>
      </c>
      <c r="CT550" s="46">
        <f t="shared" si="146"/>
        <v>0</v>
      </c>
      <c r="CU550" s="46"/>
      <c r="CV550" s="46"/>
      <c r="CW550" s="46"/>
      <c r="CX550" s="46"/>
      <c r="CY550" s="46"/>
      <c r="CZ550" s="46"/>
      <c r="DA550" s="46"/>
      <c r="DB550" s="46">
        <f t="shared" si="147"/>
        <v>0</v>
      </c>
      <c r="DC550" s="46">
        <f t="shared" ca="1" si="141"/>
        <v>0</v>
      </c>
      <c r="DD550" s="46"/>
      <c r="DE550" s="46">
        <f t="shared" si="148"/>
        <v>0</v>
      </c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>
        <f t="array" ref="DS550">IF(MAX(IF($AI550:$CH550&lt;&gt;0,$AI$7:$CH$7))&gt;$S550,1,0)</f>
        <v>0</v>
      </c>
    </row>
    <row r="551" spans="1:123" x14ac:dyDescent="0.25">
      <c r="A551" s="78">
        <v>544</v>
      </c>
      <c r="B551" s="79" t="str">
        <f t="shared" si="142"/>
        <v>K_LE MUT_2023_544</v>
      </c>
      <c r="C551" s="2"/>
      <c r="D551" s="3"/>
      <c r="E551" s="3"/>
      <c r="F551" s="4"/>
      <c r="G551" s="4"/>
      <c r="H551" s="4"/>
      <c r="I551" s="3"/>
      <c r="J551" s="1"/>
      <c r="K551" s="7"/>
      <c r="L551" s="90"/>
      <c r="M551" s="5"/>
      <c r="N551" s="91"/>
      <c r="O551" s="92"/>
      <c r="P551" s="5"/>
      <c r="Q551" s="5"/>
      <c r="R551" s="8"/>
      <c r="S551" s="5"/>
      <c r="T551" s="93"/>
      <c r="U551" s="80"/>
      <c r="V551" s="82"/>
      <c r="W551" s="83"/>
      <c r="X551" s="84" t="str">
        <f t="shared" si="143"/>
        <v xml:space="preserve"> </v>
      </c>
      <c r="Y551" s="85" t="str">
        <f t="shared" si="136"/>
        <v/>
      </c>
      <c r="AA551" s="86" t="str">
        <f t="shared" ca="1" si="137"/>
        <v/>
      </c>
      <c r="AB551" s="121"/>
      <c r="AC551" s="87" t="str">
        <f t="shared" si="150"/>
        <v/>
      </c>
      <c r="AD551" s="88" t="str">
        <f t="shared" si="144"/>
        <v/>
      </c>
      <c r="AE551" s="89" t="str">
        <f>IF(C551&lt;&gt;"",IF(VLOOKUP(C551,T_UO[#All],3,FALSE)="J",AF551+AG551,VLOOKUP(C551,T_UO[#All],4,FALSE)*G551),"")</f>
        <v/>
      </c>
      <c r="AF551" s="89" t="str">
        <f t="shared" si="138"/>
        <v/>
      </c>
      <c r="AG551" s="6"/>
      <c r="AH551" s="81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  <c r="AY551" s="120"/>
      <c r="AZ551" s="120"/>
      <c r="BA551" s="120"/>
      <c r="BB551" s="120"/>
      <c r="BC551" s="120"/>
      <c r="BD551" s="120"/>
      <c r="BE551" s="120"/>
      <c r="BF551" s="120"/>
      <c r="BG551" s="120"/>
      <c r="BH551" s="120"/>
      <c r="BI551" s="120"/>
      <c r="BJ551" s="120"/>
      <c r="BK551" s="120"/>
      <c r="BL551" s="120"/>
      <c r="BM551" s="120"/>
      <c r="BN551" s="120"/>
      <c r="BO551" s="120"/>
      <c r="BP551" s="120"/>
      <c r="BQ551" s="120"/>
      <c r="BR551" s="120"/>
      <c r="BS551" s="120"/>
      <c r="BT551" s="120"/>
      <c r="BU551" s="120"/>
      <c r="BV551" s="120"/>
      <c r="BW551" s="120"/>
      <c r="BX551" s="120"/>
      <c r="BY551" s="120"/>
      <c r="BZ551" s="120"/>
      <c r="CA551" s="120"/>
      <c r="CB551" s="120"/>
      <c r="CC551" s="120"/>
      <c r="CD551" s="120"/>
      <c r="CE551" s="120"/>
      <c r="CF551" s="120"/>
      <c r="CG551" s="120"/>
      <c r="CH551" s="120"/>
      <c r="CJ551" s="46"/>
      <c r="CK551" s="46"/>
      <c r="CL551" s="46"/>
      <c r="CN551" s="46">
        <f t="shared" ca="1" si="145"/>
        <v>0</v>
      </c>
      <c r="CO551" s="46">
        <f t="shared" si="139"/>
        <v>0</v>
      </c>
      <c r="CP551" s="46"/>
      <c r="CQ551" s="46">
        <f t="shared" si="140"/>
        <v>0</v>
      </c>
      <c r="CR551" s="46"/>
      <c r="CS551" s="46">
        <f>IF(C551&lt;&gt;"",IF(VLOOKUP(C551,T_UO[#All],3,FALSE)="PTS",IF(ISBLANK(G551),1,0),IF(ISBLANK(G551),0,1)),0)</f>
        <v>0</v>
      </c>
      <c r="CT551" s="46">
        <f t="shared" si="146"/>
        <v>0</v>
      </c>
      <c r="CU551" s="46"/>
      <c r="CV551" s="46"/>
      <c r="CW551" s="46"/>
      <c r="CX551" s="46"/>
      <c r="CY551" s="46"/>
      <c r="CZ551" s="46"/>
      <c r="DA551" s="46"/>
      <c r="DB551" s="46">
        <f t="shared" si="147"/>
        <v>0</v>
      </c>
      <c r="DC551" s="46">
        <f t="shared" ca="1" si="141"/>
        <v>0</v>
      </c>
      <c r="DD551" s="46"/>
      <c r="DE551" s="46">
        <f t="shared" si="148"/>
        <v>0</v>
      </c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>
        <f t="array" ref="DS551">IF(MAX(IF($AI551:$CH551&lt;&gt;0,$AI$7:$CH$7))&gt;$S551,1,0)</f>
        <v>0</v>
      </c>
    </row>
    <row r="552" spans="1:123" x14ac:dyDescent="0.25">
      <c r="A552" s="78">
        <v>545</v>
      </c>
      <c r="B552" s="79" t="str">
        <f t="shared" si="142"/>
        <v>K_LE MUT_2023_545</v>
      </c>
      <c r="C552" s="2"/>
      <c r="D552" s="3"/>
      <c r="E552" s="3"/>
      <c r="F552" s="4"/>
      <c r="G552" s="4"/>
      <c r="H552" s="4"/>
      <c r="I552" s="3"/>
      <c r="J552" s="1"/>
      <c r="K552" s="7"/>
      <c r="L552" s="90"/>
      <c r="M552" s="5"/>
      <c r="N552" s="91"/>
      <c r="O552" s="92"/>
      <c r="P552" s="5"/>
      <c r="Q552" s="5"/>
      <c r="R552" s="8"/>
      <c r="S552" s="5"/>
      <c r="T552" s="93"/>
      <c r="U552" s="80"/>
      <c r="V552" s="82"/>
      <c r="W552" s="83"/>
      <c r="X552" s="84" t="str">
        <f t="shared" si="143"/>
        <v xml:space="preserve"> </v>
      </c>
      <c r="Y552" s="85" t="str">
        <f t="shared" si="136"/>
        <v/>
      </c>
      <c r="AA552" s="86" t="str">
        <f t="shared" ca="1" si="137"/>
        <v/>
      </c>
      <c r="AB552" s="121"/>
      <c r="AC552" s="87" t="str">
        <f t="shared" si="150"/>
        <v/>
      </c>
      <c r="AD552" s="88" t="str">
        <f t="shared" si="144"/>
        <v/>
      </c>
      <c r="AE552" s="89" t="str">
        <f>IF(C552&lt;&gt;"",IF(VLOOKUP(C552,T_UO[#All],3,FALSE)="J",AF552+AG552,VLOOKUP(C552,T_UO[#All],4,FALSE)*G552),"")</f>
        <v/>
      </c>
      <c r="AF552" s="89" t="str">
        <f t="shared" si="138"/>
        <v/>
      </c>
      <c r="AG552" s="6"/>
      <c r="AH552" s="81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120"/>
      <c r="BA552" s="120"/>
      <c r="BB552" s="120"/>
      <c r="BC552" s="120"/>
      <c r="BD552" s="120"/>
      <c r="BE552" s="120"/>
      <c r="BF552" s="120"/>
      <c r="BG552" s="120"/>
      <c r="BH552" s="120"/>
      <c r="BI552" s="120"/>
      <c r="BJ552" s="120"/>
      <c r="BK552" s="120"/>
      <c r="BL552" s="120"/>
      <c r="BM552" s="120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20"/>
      <c r="BY552" s="120"/>
      <c r="BZ552" s="120"/>
      <c r="CA552" s="120"/>
      <c r="CB552" s="120"/>
      <c r="CC552" s="120"/>
      <c r="CD552" s="120"/>
      <c r="CE552" s="120"/>
      <c r="CF552" s="120"/>
      <c r="CG552" s="120"/>
      <c r="CH552" s="120"/>
      <c r="CJ552" s="46"/>
      <c r="CK552" s="46"/>
      <c r="CL552" s="46"/>
      <c r="CN552" s="46">
        <f t="shared" ca="1" si="145"/>
        <v>0</v>
      </c>
      <c r="CO552" s="46">
        <f t="shared" si="139"/>
        <v>0</v>
      </c>
      <c r="CP552" s="46"/>
      <c r="CQ552" s="46">
        <f t="shared" si="140"/>
        <v>0</v>
      </c>
      <c r="CR552" s="46"/>
      <c r="CS552" s="46">
        <f>IF(C552&lt;&gt;"",IF(VLOOKUP(C552,T_UO[#All],3,FALSE)="PTS",IF(ISBLANK(G552),1,0),IF(ISBLANK(G552),0,1)),0)</f>
        <v>0</v>
      </c>
      <c r="CT552" s="46">
        <f t="shared" si="146"/>
        <v>0</v>
      </c>
      <c r="CU552" s="46"/>
      <c r="CV552" s="46"/>
      <c r="CW552" s="46"/>
      <c r="CX552" s="46"/>
      <c r="CY552" s="46"/>
      <c r="CZ552" s="46"/>
      <c r="DA552" s="46"/>
      <c r="DB552" s="46">
        <f t="shared" si="147"/>
        <v>0</v>
      </c>
      <c r="DC552" s="46">
        <f t="shared" ca="1" si="141"/>
        <v>0</v>
      </c>
      <c r="DD552" s="46"/>
      <c r="DE552" s="46">
        <f t="shared" si="148"/>
        <v>0</v>
      </c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>
        <f t="array" ref="DS552">IF(MAX(IF($AI552:$CH552&lt;&gt;0,$AI$7:$CH$7))&gt;$S552,1,0)</f>
        <v>0</v>
      </c>
    </row>
    <row r="553" spans="1:123" x14ac:dyDescent="0.25">
      <c r="A553" s="78">
        <v>546</v>
      </c>
      <c r="B553" s="79" t="str">
        <f t="shared" si="142"/>
        <v>K_LE MUT_2023_546</v>
      </c>
      <c r="C553" s="2"/>
      <c r="D553" s="3"/>
      <c r="E553" s="3"/>
      <c r="F553" s="4"/>
      <c r="G553" s="4"/>
      <c r="H553" s="4"/>
      <c r="I553" s="3"/>
      <c r="J553" s="1"/>
      <c r="K553" s="7"/>
      <c r="L553" s="90"/>
      <c r="M553" s="5"/>
      <c r="N553" s="91"/>
      <c r="O553" s="92"/>
      <c r="P553" s="5"/>
      <c r="Q553" s="5"/>
      <c r="R553" s="8"/>
      <c r="S553" s="5"/>
      <c r="T553" s="93"/>
      <c r="U553" s="80"/>
      <c r="V553" s="82"/>
      <c r="W553" s="83"/>
      <c r="X553" s="84" t="str">
        <f t="shared" si="143"/>
        <v xml:space="preserve"> </v>
      </c>
      <c r="Y553" s="85" t="str">
        <f t="shared" si="136"/>
        <v/>
      </c>
      <c r="AA553" s="86" t="str">
        <f t="shared" ca="1" si="137"/>
        <v/>
      </c>
      <c r="AB553" s="121"/>
      <c r="AC553" s="87" t="str">
        <f t="shared" si="150"/>
        <v/>
      </c>
      <c r="AD553" s="88" t="str">
        <f t="shared" si="144"/>
        <v/>
      </c>
      <c r="AE553" s="89" t="str">
        <f>IF(C553&lt;&gt;"",IF(VLOOKUP(C553,T_UO[#All],3,FALSE)="J",AF553+AG553,VLOOKUP(C553,T_UO[#All],4,FALSE)*G553),"")</f>
        <v/>
      </c>
      <c r="AF553" s="89" t="str">
        <f t="shared" si="138"/>
        <v/>
      </c>
      <c r="AG553" s="6"/>
      <c r="AH553" s="81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  <c r="AY553" s="120"/>
      <c r="AZ553" s="120"/>
      <c r="BA553" s="120"/>
      <c r="BB553" s="120"/>
      <c r="BC553" s="120"/>
      <c r="BD553" s="120"/>
      <c r="BE553" s="120"/>
      <c r="BF553" s="120"/>
      <c r="BG553" s="120"/>
      <c r="BH553" s="120"/>
      <c r="BI553" s="120"/>
      <c r="BJ553" s="120"/>
      <c r="BK553" s="120"/>
      <c r="BL553" s="120"/>
      <c r="BM553" s="120"/>
      <c r="BN553" s="120"/>
      <c r="BO553" s="120"/>
      <c r="BP553" s="120"/>
      <c r="BQ553" s="120"/>
      <c r="BR553" s="120"/>
      <c r="BS553" s="120"/>
      <c r="BT553" s="120"/>
      <c r="BU553" s="120"/>
      <c r="BV553" s="120"/>
      <c r="BW553" s="120"/>
      <c r="BX553" s="120"/>
      <c r="BY553" s="120"/>
      <c r="BZ553" s="120"/>
      <c r="CA553" s="120"/>
      <c r="CB553" s="120"/>
      <c r="CC553" s="120"/>
      <c r="CD553" s="120"/>
      <c r="CE553" s="120"/>
      <c r="CF553" s="120"/>
      <c r="CG553" s="120"/>
      <c r="CH553" s="120"/>
      <c r="CJ553" s="46"/>
      <c r="CK553" s="46"/>
      <c r="CL553" s="46"/>
      <c r="CN553" s="46">
        <f t="shared" ca="1" si="145"/>
        <v>0</v>
      </c>
      <c r="CO553" s="46">
        <f t="shared" si="139"/>
        <v>0</v>
      </c>
      <c r="CP553" s="46"/>
      <c r="CQ553" s="46">
        <f t="shared" si="140"/>
        <v>0</v>
      </c>
      <c r="CR553" s="46"/>
      <c r="CS553" s="46">
        <f>IF(C553&lt;&gt;"",IF(VLOOKUP(C553,T_UO[#All],3,FALSE)="PTS",IF(ISBLANK(G553),1,0),IF(ISBLANK(G553),0,1)),0)</f>
        <v>0</v>
      </c>
      <c r="CT553" s="46">
        <f t="shared" si="146"/>
        <v>0</v>
      </c>
      <c r="CU553" s="46"/>
      <c r="CV553" s="46"/>
      <c r="CW553" s="46"/>
      <c r="CX553" s="46"/>
      <c r="CY553" s="46"/>
      <c r="CZ553" s="46"/>
      <c r="DA553" s="46"/>
      <c r="DB553" s="46">
        <f t="shared" si="147"/>
        <v>0</v>
      </c>
      <c r="DC553" s="46">
        <f t="shared" ca="1" si="141"/>
        <v>0</v>
      </c>
      <c r="DD553" s="46"/>
      <c r="DE553" s="46">
        <f t="shared" si="148"/>
        <v>0</v>
      </c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>
        <f t="array" ref="DS553">IF(MAX(IF($AI553:$CH553&lt;&gt;0,$AI$7:$CH$7))&gt;$S553,1,0)</f>
        <v>0</v>
      </c>
    </row>
    <row r="554" spans="1:123" x14ac:dyDescent="0.25">
      <c r="A554" s="78">
        <v>547</v>
      </c>
      <c r="B554" s="79" t="str">
        <f t="shared" si="142"/>
        <v>K_LE MUT_2023_547</v>
      </c>
      <c r="C554" s="2"/>
      <c r="D554" s="3"/>
      <c r="E554" s="3"/>
      <c r="F554" s="4"/>
      <c r="G554" s="4"/>
      <c r="H554" s="4"/>
      <c r="I554" s="3"/>
      <c r="J554" s="1"/>
      <c r="K554" s="7"/>
      <c r="L554" s="90"/>
      <c r="M554" s="5"/>
      <c r="N554" s="91"/>
      <c r="O554" s="92"/>
      <c r="P554" s="5"/>
      <c r="Q554" s="5"/>
      <c r="R554" s="8"/>
      <c r="S554" s="5"/>
      <c r="T554" s="93"/>
      <c r="U554" s="80"/>
      <c r="V554" s="82"/>
      <c r="W554" s="83"/>
      <c r="X554" s="84" t="str">
        <f t="shared" si="143"/>
        <v xml:space="preserve"> </v>
      </c>
      <c r="Y554" s="85" t="str">
        <f t="shared" si="136"/>
        <v/>
      </c>
      <c r="AA554" s="86" t="str">
        <f t="shared" ca="1" si="137"/>
        <v/>
      </c>
      <c r="AB554" s="121"/>
      <c r="AC554" s="87" t="str">
        <f t="shared" si="150"/>
        <v/>
      </c>
      <c r="AD554" s="88" t="str">
        <f t="shared" si="144"/>
        <v/>
      </c>
      <c r="AE554" s="89" t="str">
        <f>IF(C554&lt;&gt;"",IF(VLOOKUP(C554,T_UO[#All],3,FALSE)="J",AF554+AG554,VLOOKUP(C554,T_UO[#All],4,FALSE)*G554),"")</f>
        <v/>
      </c>
      <c r="AF554" s="89" t="str">
        <f t="shared" si="138"/>
        <v/>
      </c>
      <c r="AG554" s="6"/>
      <c r="AH554" s="81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  <c r="AY554" s="120"/>
      <c r="AZ554" s="120"/>
      <c r="BA554" s="120"/>
      <c r="BB554" s="120"/>
      <c r="BC554" s="120"/>
      <c r="BD554" s="120"/>
      <c r="BE554" s="120"/>
      <c r="BF554" s="120"/>
      <c r="BG554" s="120"/>
      <c r="BH554" s="120"/>
      <c r="BI554" s="120"/>
      <c r="BJ554" s="120"/>
      <c r="BK554" s="120"/>
      <c r="BL554" s="120"/>
      <c r="BM554" s="120"/>
      <c r="BN554" s="120"/>
      <c r="BO554" s="120"/>
      <c r="BP554" s="120"/>
      <c r="BQ554" s="120"/>
      <c r="BR554" s="120"/>
      <c r="BS554" s="120"/>
      <c r="BT554" s="120"/>
      <c r="BU554" s="120"/>
      <c r="BV554" s="120"/>
      <c r="BW554" s="120"/>
      <c r="BX554" s="120"/>
      <c r="BY554" s="120"/>
      <c r="BZ554" s="120"/>
      <c r="CA554" s="120"/>
      <c r="CB554" s="120"/>
      <c r="CC554" s="120"/>
      <c r="CD554" s="120"/>
      <c r="CE554" s="120"/>
      <c r="CF554" s="120"/>
      <c r="CG554" s="120"/>
      <c r="CH554" s="120"/>
      <c r="CJ554" s="46"/>
      <c r="CK554" s="46"/>
      <c r="CL554" s="46"/>
      <c r="CN554" s="46">
        <f t="shared" ca="1" si="145"/>
        <v>0</v>
      </c>
      <c r="CO554" s="46">
        <f t="shared" si="139"/>
        <v>0</v>
      </c>
      <c r="CP554" s="46"/>
      <c r="CQ554" s="46">
        <f t="shared" si="140"/>
        <v>0</v>
      </c>
      <c r="CR554" s="46"/>
      <c r="CS554" s="46">
        <f>IF(C554&lt;&gt;"",IF(VLOOKUP(C554,T_UO[#All],3,FALSE)="PTS",IF(ISBLANK(G554),1,0),IF(ISBLANK(G554),0,1)),0)</f>
        <v>0</v>
      </c>
      <c r="CT554" s="46">
        <f t="shared" si="146"/>
        <v>0</v>
      </c>
      <c r="CU554" s="46"/>
      <c r="CV554" s="46"/>
      <c r="CW554" s="46"/>
      <c r="CX554" s="46"/>
      <c r="CY554" s="46"/>
      <c r="CZ554" s="46"/>
      <c r="DA554" s="46"/>
      <c r="DB554" s="46">
        <f t="shared" si="147"/>
        <v>0</v>
      </c>
      <c r="DC554" s="46">
        <f t="shared" ca="1" si="141"/>
        <v>0</v>
      </c>
      <c r="DD554" s="46"/>
      <c r="DE554" s="46">
        <f t="shared" si="148"/>
        <v>0</v>
      </c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>
        <f t="array" ref="DS554">IF(MAX(IF($AI554:$CH554&lt;&gt;0,$AI$7:$CH$7))&gt;$S554,1,0)</f>
        <v>0</v>
      </c>
    </row>
    <row r="555" spans="1:123" x14ac:dyDescent="0.25">
      <c r="A555" s="78">
        <v>548</v>
      </c>
      <c r="B555" s="79" t="str">
        <f t="shared" si="142"/>
        <v>K_LE MUT_2023_548</v>
      </c>
      <c r="C555" s="2"/>
      <c r="D555" s="3"/>
      <c r="E555" s="3"/>
      <c r="F555" s="4"/>
      <c r="G555" s="4"/>
      <c r="H555" s="4"/>
      <c r="I555" s="3"/>
      <c r="J555" s="1"/>
      <c r="K555" s="7"/>
      <c r="L555" s="90"/>
      <c r="M555" s="5"/>
      <c r="N555" s="91"/>
      <c r="O555" s="92"/>
      <c r="P555" s="5"/>
      <c r="Q555" s="5"/>
      <c r="R555" s="8"/>
      <c r="S555" s="5"/>
      <c r="T555" s="93"/>
      <c r="U555" s="80"/>
      <c r="V555" s="82"/>
      <c r="W555" s="83"/>
      <c r="X555" s="84" t="str">
        <f t="shared" si="143"/>
        <v xml:space="preserve"> </v>
      </c>
      <c r="Y555" s="85" t="str">
        <f t="shared" si="136"/>
        <v/>
      </c>
      <c r="AA555" s="86" t="str">
        <f t="shared" ca="1" si="137"/>
        <v/>
      </c>
      <c r="AB555" s="121"/>
      <c r="AC555" s="87" t="str">
        <f t="shared" si="150"/>
        <v/>
      </c>
      <c r="AD555" s="88" t="str">
        <f t="shared" si="144"/>
        <v/>
      </c>
      <c r="AE555" s="89" t="str">
        <f>IF(C555&lt;&gt;"",IF(VLOOKUP(C555,T_UO[#All],3,FALSE)="J",AF555+AG555,VLOOKUP(C555,T_UO[#All],4,FALSE)*G555),"")</f>
        <v/>
      </c>
      <c r="AF555" s="89" t="str">
        <f t="shared" si="138"/>
        <v/>
      </c>
      <c r="AG555" s="6"/>
      <c r="AH555" s="81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  <c r="AY555" s="120"/>
      <c r="AZ555" s="120"/>
      <c r="BA555" s="120"/>
      <c r="BB555" s="120"/>
      <c r="BC555" s="120"/>
      <c r="BD555" s="120"/>
      <c r="BE555" s="120"/>
      <c r="BF555" s="120"/>
      <c r="BG555" s="120"/>
      <c r="BH555" s="120"/>
      <c r="BI555" s="120"/>
      <c r="BJ555" s="120"/>
      <c r="BK555" s="120"/>
      <c r="BL555" s="120"/>
      <c r="BM555" s="120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J555" s="46"/>
      <c r="CK555" s="46"/>
      <c r="CL555" s="46"/>
      <c r="CN555" s="46">
        <f t="shared" ca="1" si="145"/>
        <v>0</v>
      </c>
      <c r="CO555" s="46">
        <f t="shared" si="139"/>
        <v>0</v>
      </c>
      <c r="CP555" s="46"/>
      <c r="CQ555" s="46">
        <f t="shared" si="140"/>
        <v>0</v>
      </c>
      <c r="CR555" s="46"/>
      <c r="CS555" s="46">
        <f>IF(C555&lt;&gt;"",IF(VLOOKUP(C555,T_UO[#All],3,FALSE)="PTS",IF(ISBLANK(G555),1,0),IF(ISBLANK(G555),0,1)),0)</f>
        <v>0</v>
      </c>
      <c r="CT555" s="46">
        <f t="shared" si="146"/>
        <v>0</v>
      </c>
      <c r="CU555" s="46"/>
      <c r="CV555" s="46"/>
      <c r="CW555" s="46"/>
      <c r="CX555" s="46"/>
      <c r="CY555" s="46"/>
      <c r="CZ555" s="46"/>
      <c r="DA555" s="46"/>
      <c r="DB555" s="46">
        <f t="shared" si="147"/>
        <v>0</v>
      </c>
      <c r="DC555" s="46">
        <f t="shared" ca="1" si="141"/>
        <v>0</v>
      </c>
      <c r="DD555" s="46"/>
      <c r="DE555" s="46">
        <f t="shared" si="148"/>
        <v>0</v>
      </c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>
        <f t="array" ref="DS555">IF(MAX(IF($AI555:$CH555&lt;&gt;0,$AI$7:$CH$7))&gt;$S555,1,0)</f>
        <v>0</v>
      </c>
    </row>
    <row r="556" spans="1:123" x14ac:dyDescent="0.25">
      <c r="A556" s="78">
        <v>549</v>
      </c>
      <c r="B556" s="79" t="str">
        <f t="shared" si="142"/>
        <v>K_LE MUT_2023_549</v>
      </c>
      <c r="C556" s="2"/>
      <c r="D556" s="3"/>
      <c r="E556" s="3"/>
      <c r="F556" s="4"/>
      <c r="G556" s="4"/>
      <c r="H556" s="4"/>
      <c r="I556" s="3"/>
      <c r="J556" s="1"/>
      <c r="K556" s="7"/>
      <c r="L556" s="90"/>
      <c r="M556" s="5"/>
      <c r="N556" s="91"/>
      <c r="O556" s="92"/>
      <c r="P556" s="5"/>
      <c r="Q556" s="5"/>
      <c r="R556" s="8"/>
      <c r="S556" s="5"/>
      <c r="T556" s="93"/>
      <c r="U556" s="80"/>
      <c r="V556" s="82"/>
      <c r="W556" s="83"/>
      <c r="X556" s="84" t="str">
        <f t="shared" si="143"/>
        <v xml:space="preserve"> </v>
      </c>
      <c r="Y556" s="85" t="str">
        <f t="shared" si="136"/>
        <v/>
      </c>
      <c r="AA556" s="86" t="str">
        <f t="shared" ca="1" si="137"/>
        <v/>
      </c>
      <c r="AB556" s="121"/>
      <c r="AC556" s="87" t="str">
        <f t="shared" si="150"/>
        <v/>
      </c>
      <c r="AD556" s="88" t="str">
        <f t="shared" si="144"/>
        <v/>
      </c>
      <c r="AE556" s="89" t="str">
        <f>IF(C556&lt;&gt;"",IF(VLOOKUP(C556,T_UO[#All],3,FALSE)="J",AF556+AG556,VLOOKUP(C556,T_UO[#All],4,FALSE)*G556),"")</f>
        <v/>
      </c>
      <c r="AF556" s="89" t="str">
        <f t="shared" si="138"/>
        <v/>
      </c>
      <c r="AG556" s="6"/>
      <c r="AH556" s="81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  <c r="AY556" s="120"/>
      <c r="AZ556" s="120"/>
      <c r="BA556" s="120"/>
      <c r="BB556" s="120"/>
      <c r="BC556" s="120"/>
      <c r="BD556" s="120"/>
      <c r="BE556" s="120"/>
      <c r="BF556" s="120"/>
      <c r="BG556" s="120"/>
      <c r="BH556" s="120"/>
      <c r="BI556" s="120"/>
      <c r="BJ556" s="120"/>
      <c r="BK556" s="120"/>
      <c r="BL556" s="120"/>
      <c r="BM556" s="120"/>
      <c r="BN556" s="120"/>
      <c r="BO556" s="120"/>
      <c r="BP556" s="120"/>
      <c r="BQ556" s="120"/>
      <c r="BR556" s="120"/>
      <c r="BS556" s="120"/>
      <c r="BT556" s="120"/>
      <c r="BU556" s="120"/>
      <c r="BV556" s="120"/>
      <c r="BW556" s="120"/>
      <c r="BX556" s="120"/>
      <c r="BY556" s="120"/>
      <c r="BZ556" s="120"/>
      <c r="CA556" s="120"/>
      <c r="CB556" s="120"/>
      <c r="CC556" s="120"/>
      <c r="CD556" s="120"/>
      <c r="CE556" s="120"/>
      <c r="CF556" s="120"/>
      <c r="CG556" s="120"/>
      <c r="CH556" s="120"/>
      <c r="CJ556" s="46"/>
      <c r="CK556" s="46"/>
      <c r="CL556" s="46"/>
      <c r="CN556" s="46">
        <f t="shared" ca="1" si="145"/>
        <v>0</v>
      </c>
      <c r="CO556" s="46">
        <f t="shared" si="139"/>
        <v>0</v>
      </c>
      <c r="CP556" s="46"/>
      <c r="CQ556" s="46">
        <f t="shared" si="140"/>
        <v>0</v>
      </c>
      <c r="CR556" s="46"/>
      <c r="CS556" s="46">
        <f>IF(C556&lt;&gt;"",IF(VLOOKUP(C556,T_UO[#All],3,FALSE)="PTS",IF(ISBLANK(G556),1,0),IF(ISBLANK(G556),0,1)),0)</f>
        <v>0</v>
      </c>
      <c r="CT556" s="46">
        <f t="shared" si="146"/>
        <v>0</v>
      </c>
      <c r="CU556" s="46"/>
      <c r="CV556" s="46"/>
      <c r="CW556" s="46"/>
      <c r="CX556" s="46"/>
      <c r="CY556" s="46"/>
      <c r="CZ556" s="46"/>
      <c r="DA556" s="46"/>
      <c r="DB556" s="46">
        <f t="shared" si="147"/>
        <v>0</v>
      </c>
      <c r="DC556" s="46">
        <f t="shared" ca="1" si="141"/>
        <v>0</v>
      </c>
      <c r="DD556" s="46"/>
      <c r="DE556" s="46">
        <f t="shared" si="148"/>
        <v>0</v>
      </c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>
        <f t="array" ref="DS556">IF(MAX(IF($AI556:$CH556&lt;&gt;0,$AI$7:$CH$7))&gt;$S556,1,0)</f>
        <v>0</v>
      </c>
    </row>
    <row r="557" spans="1:123" x14ac:dyDescent="0.25">
      <c r="A557" s="78">
        <v>550</v>
      </c>
      <c r="B557" s="79" t="str">
        <f t="shared" si="142"/>
        <v>K_LE MUT_2023_550</v>
      </c>
      <c r="C557" s="2"/>
      <c r="D557" s="3"/>
      <c r="E557" s="3"/>
      <c r="F557" s="4"/>
      <c r="G557" s="4"/>
      <c r="H557" s="4"/>
      <c r="I557" s="3"/>
      <c r="J557" s="1"/>
      <c r="K557" s="7"/>
      <c r="L557" s="90"/>
      <c r="M557" s="5"/>
      <c r="N557" s="91"/>
      <c r="O557" s="92"/>
      <c r="P557" s="5"/>
      <c r="Q557" s="5"/>
      <c r="R557" s="8"/>
      <c r="S557" s="5"/>
      <c r="T557" s="93"/>
      <c r="U557" s="80"/>
      <c r="V557" s="82"/>
      <c r="W557" s="83"/>
      <c r="X557" s="84" t="str">
        <f t="shared" si="143"/>
        <v xml:space="preserve"> </v>
      </c>
      <c r="Y557" s="85" t="str">
        <f t="shared" si="136"/>
        <v/>
      </c>
      <c r="AA557" s="86" t="str">
        <f t="shared" ca="1" si="137"/>
        <v/>
      </c>
      <c r="AB557" s="121"/>
      <c r="AC557" s="87" t="str">
        <f t="shared" si="150"/>
        <v/>
      </c>
      <c r="AD557" s="88" t="str">
        <f t="shared" si="144"/>
        <v/>
      </c>
      <c r="AE557" s="89" t="str">
        <f>IF(C557&lt;&gt;"",IF(VLOOKUP(C557,T_UO[#All],3,FALSE)="J",AF557+AG557,VLOOKUP(C557,T_UO[#All],4,FALSE)*G557),"")</f>
        <v/>
      </c>
      <c r="AF557" s="89" t="str">
        <f t="shared" si="138"/>
        <v/>
      </c>
      <c r="AG557" s="6"/>
      <c r="AH557" s="81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  <c r="AY557" s="120"/>
      <c r="AZ557" s="120"/>
      <c r="BA557" s="120"/>
      <c r="BB557" s="120"/>
      <c r="BC557" s="120"/>
      <c r="BD557" s="120"/>
      <c r="BE557" s="120"/>
      <c r="BF557" s="120"/>
      <c r="BG557" s="120"/>
      <c r="BH557" s="120"/>
      <c r="BI557" s="120"/>
      <c r="BJ557" s="120"/>
      <c r="BK557" s="120"/>
      <c r="BL557" s="120"/>
      <c r="BM557" s="120"/>
      <c r="BN557" s="120"/>
      <c r="BO557" s="120"/>
      <c r="BP557" s="120"/>
      <c r="BQ557" s="120"/>
      <c r="BR557" s="120"/>
      <c r="BS557" s="120"/>
      <c r="BT557" s="120"/>
      <c r="BU557" s="120"/>
      <c r="BV557" s="120"/>
      <c r="BW557" s="120"/>
      <c r="BX557" s="120"/>
      <c r="BY557" s="120"/>
      <c r="BZ557" s="120"/>
      <c r="CA557" s="120"/>
      <c r="CB557" s="120"/>
      <c r="CC557" s="120"/>
      <c r="CD557" s="120"/>
      <c r="CE557" s="120"/>
      <c r="CF557" s="120"/>
      <c r="CG557" s="120"/>
      <c r="CH557" s="120"/>
      <c r="CJ557" s="46"/>
      <c r="CK557" s="46"/>
      <c r="CL557" s="46"/>
      <c r="CN557" s="46">
        <f t="shared" ca="1" si="145"/>
        <v>0</v>
      </c>
      <c r="CO557" s="46">
        <f t="shared" si="139"/>
        <v>0</v>
      </c>
      <c r="CP557" s="46"/>
      <c r="CQ557" s="46">
        <f t="shared" si="140"/>
        <v>0</v>
      </c>
      <c r="CR557" s="46"/>
      <c r="CS557" s="46">
        <f>IF(C557&lt;&gt;"",IF(VLOOKUP(C557,T_UO[#All],3,FALSE)="PTS",IF(ISBLANK(G557),1,0),IF(ISBLANK(G557),0,1)),0)</f>
        <v>0</v>
      </c>
      <c r="CT557" s="46">
        <f t="shared" si="146"/>
        <v>0</v>
      </c>
      <c r="CU557" s="46"/>
      <c r="CV557" s="46"/>
      <c r="CW557" s="46"/>
      <c r="CX557" s="46"/>
      <c r="CY557" s="46"/>
      <c r="CZ557" s="46"/>
      <c r="DA557" s="46"/>
      <c r="DB557" s="46">
        <f t="shared" si="147"/>
        <v>0</v>
      </c>
      <c r="DC557" s="46">
        <f t="shared" ca="1" si="141"/>
        <v>0</v>
      </c>
      <c r="DD557" s="46"/>
      <c r="DE557" s="46">
        <f t="shared" si="148"/>
        <v>0</v>
      </c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>
        <f t="array" ref="DS557">IF(MAX(IF($AI557:$CH557&lt;&gt;0,$AI$7:$CH$7))&gt;$S557,1,0)</f>
        <v>0</v>
      </c>
    </row>
    <row r="558" spans="1:123" x14ac:dyDescent="0.25">
      <c r="A558" s="78">
        <v>551</v>
      </c>
      <c r="B558" s="79" t="str">
        <f t="shared" si="142"/>
        <v>K_LE MUT_2023_551</v>
      </c>
      <c r="C558" s="2"/>
      <c r="D558" s="3"/>
      <c r="E558" s="3"/>
      <c r="F558" s="4"/>
      <c r="G558" s="4"/>
      <c r="H558" s="4"/>
      <c r="I558" s="3"/>
      <c r="J558" s="1"/>
      <c r="K558" s="7"/>
      <c r="L558" s="90"/>
      <c r="M558" s="5"/>
      <c r="N558" s="91"/>
      <c r="O558" s="92"/>
      <c r="P558" s="5"/>
      <c r="Q558" s="5"/>
      <c r="R558" s="8"/>
      <c r="S558" s="5"/>
      <c r="T558" s="93"/>
      <c r="U558" s="80"/>
      <c r="V558" s="82"/>
      <c r="W558" s="83"/>
      <c r="X558" s="84" t="str">
        <f t="shared" si="143"/>
        <v xml:space="preserve"> </v>
      </c>
      <c r="Y558" s="85" t="str">
        <f t="shared" si="136"/>
        <v/>
      </c>
      <c r="AA558" s="86" t="str">
        <f t="shared" ca="1" si="137"/>
        <v/>
      </c>
      <c r="AB558" s="121"/>
      <c r="AC558" s="87" t="str">
        <f t="shared" si="150"/>
        <v/>
      </c>
      <c r="AD558" s="88" t="str">
        <f t="shared" si="144"/>
        <v/>
      </c>
      <c r="AE558" s="89" t="str">
        <f>IF(C558&lt;&gt;"",IF(VLOOKUP(C558,T_UO[#All],3,FALSE)="J",AF558+AG558,VLOOKUP(C558,T_UO[#All],4,FALSE)*G558),"")</f>
        <v/>
      </c>
      <c r="AF558" s="89" t="str">
        <f t="shared" si="138"/>
        <v/>
      </c>
      <c r="AG558" s="6"/>
      <c r="AH558" s="81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  <c r="AY558" s="120"/>
      <c r="AZ558" s="120"/>
      <c r="BA558" s="120"/>
      <c r="BB558" s="120"/>
      <c r="BC558" s="120"/>
      <c r="BD558" s="120"/>
      <c r="BE558" s="120"/>
      <c r="BF558" s="120"/>
      <c r="BG558" s="120"/>
      <c r="BH558" s="120"/>
      <c r="BI558" s="120"/>
      <c r="BJ558" s="120"/>
      <c r="BK558" s="120"/>
      <c r="BL558" s="120"/>
      <c r="BM558" s="120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J558" s="46"/>
      <c r="CK558" s="46"/>
      <c r="CL558" s="46"/>
      <c r="CN558" s="46">
        <f t="shared" ca="1" si="145"/>
        <v>0</v>
      </c>
      <c r="CO558" s="46">
        <f t="shared" si="139"/>
        <v>0</v>
      </c>
      <c r="CP558" s="46"/>
      <c r="CQ558" s="46">
        <f t="shared" si="140"/>
        <v>0</v>
      </c>
      <c r="CR558" s="46"/>
      <c r="CS558" s="46">
        <f>IF(C558&lt;&gt;"",IF(VLOOKUP(C558,T_UO[#All],3,FALSE)="PTS",IF(ISBLANK(G558),1,0),IF(ISBLANK(G558),0,1)),0)</f>
        <v>0</v>
      </c>
      <c r="CT558" s="46">
        <f t="shared" si="146"/>
        <v>0</v>
      </c>
      <c r="CU558" s="46"/>
      <c r="CV558" s="46"/>
      <c r="CW558" s="46"/>
      <c r="CX558" s="46"/>
      <c r="CY558" s="46"/>
      <c r="CZ558" s="46"/>
      <c r="DA558" s="46"/>
      <c r="DB558" s="46">
        <f t="shared" si="147"/>
        <v>0</v>
      </c>
      <c r="DC558" s="46">
        <f t="shared" ca="1" si="141"/>
        <v>0</v>
      </c>
      <c r="DD558" s="46"/>
      <c r="DE558" s="46">
        <f t="shared" si="148"/>
        <v>0</v>
      </c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>
        <f t="array" ref="DS558">IF(MAX(IF($AI558:$CH558&lt;&gt;0,$AI$7:$CH$7))&gt;$S558,1,0)</f>
        <v>0</v>
      </c>
    </row>
    <row r="559" spans="1:123" x14ac:dyDescent="0.25">
      <c r="A559" s="78">
        <v>552</v>
      </c>
      <c r="B559" s="79" t="str">
        <f t="shared" si="142"/>
        <v>K_LE MUT_2023_552</v>
      </c>
      <c r="C559" s="2"/>
      <c r="D559" s="3"/>
      <c r="E559" s="3"/>
      <c r="F559" s="4"/>
      <c r="G559" s="4"/>
      <c r="H559" s="4"/>
      <c r="I559" s="3"/>
      <c r="J559" s="1"/>
      <c r="K559" s="7"/>
      <c r="L559" s="90"/>
      <c r="M559" s="5"/>
      <c r="N559" s="91"/>
      <c r="O559" s="92"/>
      <c r="P559" s="5"/>
      <c r="Q559" s="5"/>
      <c r="R559" s="8"/>
      <c r="S559" s="5"/>
      <c r="T559" s="93"/>
      <c r="U559" s="80"/>
      <c r="V559" s="82"/>
      <c r="W559" s="83"/>
      <c r="X559" s="84" t="str">
        <f t="shared" si="143"/>
        <v xml:space="preserve"> </v>
      </c>
      <c r="Y559" s="85" t="str">
        <f t="shared" si="136"/>
        <v/>
      </c>
      <c r="AA559" s="86" t="str">
        <f t="shared" ca="1" si="137"/>
        <v/>
      </c>
      <c r="AB559" s="121"/>
      <c r="AC559" s="87" t="str">
        <f t="shared" si="150"/>
        <v/>
      </c>
      <c r="AD559" s="88" t="str">
        <f t="shared" si="144"/>
        <v/>
      </c>
      <c r="AE559" s="89" t="str">
        <f>IF(C559&lt;&gt;"",IF(VLOOKUP(C559,T_UO[#All],3,FALSE)="J",AF559+AG559,VLOOKUP(C559,T_UO[#All],4,FALSE)*G559),"")</f>
        <v/>
      </c>
      <c r="AF559" s="89" t="str">
        <f t="shared" si="138"/>
        <v/>
      </c>
      <c r="AG559" s="6"/>
      <c r="AH559" s="81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  <c r="AY559" s="120"/>
      <c r="AZ559" s="120"/>
      <c r="BA559" s="120"/>
      <c r="BB559" s="120"/>
      <c r="BC559" s="120"/>
      <c r="BD559" s="120"/>
      <c r="BE559" s="120"/>
      <c r="BF559" s="120"/>
      <c r="BG559" s="120"/>
      <c r="BH559" s="120"/>
      <c r="BI559" s="120"/>
      <c r="BJ559" s="120"/>
      <c r="BK559" s="120"/>
      <c r="BL559" s="120"/>
      <c r="BM559" s="120"/>
      <c r="BN559" s="120"/>
      <c r="BO559" s="120"/>
      <c r="BP559" s="120"/>
      <c r="BQ559" s="120"/>
      <c r="BR559" s="120"/>
      <c r="BS559" s="120"/>
      <c r="BT559" s="120"/>
      <c r="BU559" s="120"/>
      <c r="BV559" s="120"/>
      <c r="BW559" s="120"/>
      <c r="BX559" s="120"/>
      <c r="BY559" s="120"/>
      <c r="BZ559" s="120"/>
      <c r="CA559" s="120"/>
      <c r="CB559" s="120"/>
      <c r="CC559" s="120"/>
      <c r="CD559" s="120"/>
      <c r="CE559" s="120"/>
      <c r="CF559" s="120"/>
      <c r="CG559" s="120"/>
      <c r="CH559" s="120"/>
      <c r="CJ559" s="46"/>
      <c r="CK559" s="46"/>
      <c r="CL559" s="46"/>
      <c r="CN559" s="46">
        <f t="shared" ca="1" si="145"/>
        <v>0</v>
      </c>
      <c r="CO559" s="46">
        <f t="shared" si="139"/>
        <v>0</v>
      </c>
      <c r="CP559" s="46"/>
      <c r="CQ559" s="46">
        <f t="shared" si="140"/>
        <v>0</v>
      </c>
      <c r="CR559" s="46"/>
      <c r="CS559" s="46">
        <f>IF(C559&lt;&gt;"",IF(VLOOKUP(C559,T_UO[#All],3,FALSE)="PTS",IF(ISBLANK(G559),1,0),IF(ISBLANK(G559),0,1)),0)</f>
        <v>0</v>
      </c>
      <c r="CT559" s="46">
        <f t="shared" si="146"/>
        <v>0</v>
      </c>
      <c r="CU559" s="46"/>
      <c r="CV559" s="46"/>
      <c r="CW559" s="46"/>
      <c r="CX559" s="46"/>
      <c r="CY559" s="46"/>
      <c r="CZ559" s="46"/>
      <c r="DA559" s="46"/>
      <c r="DB559" s="46">
        <f t="shared" si="147"/>
        <v>0</v>
      </c>
      <c r="DC559" s="46">
        <f t="shared" ca="1" si="141"/>
        <v>0</v>
      </c>
      <c r="DD559" s="46"/>
      <c r="DE559" s="46">
        <f t="shared" si="148"/>
        <v>0</v>
      </c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>
        <f t="array" ref="DS559">IF(MAX(IF($AI559:$CH559&lt;&gt;0,$AI$7:$CH$7))&gt;$S559,1,0)</f>
        <v>0</v>
      </c>
    </row>
    <row r="560" spans="1:123" x14ac:dyDescent="0.25">
      <c r="A560" s="78">
        <v>553</v>
      </c>
      <c r="B560" s="79" t="str">
        <f t="shared" si="142"/>
        <v>K_LE MUT_2023_553</v>
      </c>
      <c r="C560" s="2"/>
      <c r="D560" s="3"/>
      <c r="E560" s="3"/>
      <c r="F560" s="4"/>
      <c r="G560" s="4"/>
      <c r="H560" s="4"/>
      <c r="I560" s="3"/>
      <c r="J560" s="1"/>
      <c r="K560" s="7"/>
      <c r="L560" s="90"/>
      <c r="M560" s="5"/>
      <c r="N560" s="91"/>
      <c r="O560" s="92"/>
      <c r="P560" s="5"/>
      <c r="Q560" s="5"/>
      <c r="R560" s="8"/>
      <c r="S560" s="5"/>
      <c r="T560" s="93"/>
      <c r="U560" s="80"/>
      <c r="V560" s="82"/>
      <c r="W560" s="83"/>
      <c r="X560" s="84" t="str">
        <f t="shared" si="143"/>
        <v xml:space="preserve"> </v>
      </c>
      <c r="Y560" s="85" t="str">
        <f t="shared" si="136"/>
        <v/>
      </c>
      <c r="AA560" s="86" t="str">
        <f t="shared" ca="1" si="137"/>
        <v/>
      </c>
      <c r="AB560" s="121"/>
      <c r="AC560" s="87" t="str">
        <f t="shared" si="150"/>
        <v/>
      </c>
      <c r="AD560" s="88" t="str">
        <f t="shared" si="144"/>
        <v/>
      </c>
      <c r="AE560" s="89" t="str">
        <f>IF(C560&lt;&gt;"",IF(VLOOKUP(C560,T_UO[#All],3,FALSE)="J",AF560+AG560,VLOOKUP(C560,T_UO[#All],4,FALSE)*G560),"")</f>
        <v/>
      </c>
      <c r="AF560" s="89" t="str">
        <f t="shared" si="138"/>
        <v/>
      </c>
      <c r="AG560" s="6"/>
      <c r="AH560" s="81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  <c r="AY560" s="120"/>
      <c r="AZ560" s="120"/>
      <c r="BA560" s="120"/>
      <c r="BB560" s="120"/>
      <c r="BC560" s="120"/>
      <c r="BD560" s="120"/>
      <c r="BE560" s="120"/>
      <c r="BF560" s="120"/>
      <c r="BG560" s="120"/>
      <c r="BH560" s="120"/>
      <c r="BI560" s="120"/>
      <c r="BJ560" s="120"/>
      <c r="BK560" s="120"/>
      <c r="BL560" s="120"/>
      <c r="BM560" s="120"/>
      <c r="BN560" s="120"/>
      <c r="BO560" s="120"/>
      <c r="BP560" s="120"/>
      <c r="BQ560" s="120"/>
      <c r="BR560" s="120"/>
      <c r="BS560" s="120"/>
      <c r="BT560" s="120"/>
      <c r="BU560" s="120"/>
      <c r="BV560" s="120"/>
      <c r="BW560" s="120"/>
      <c r="BX560" s="120"/>
      <c r="BY560" s="120"/>
      <c r="BZ560" s="120"/>
      <c r="CA560" s="120"/>
      <c r="CB560" s="120"/>
      <c r="CC560" s="120"/>
      <c r="CD560" s="120"/>
      <c r="CE560" s="120"/>
      <c r="CF560" s="120"/>
      <c r="CG560" s="120"/>
      <c r="CH560" s="120"/>
      <c r="CJ560" s="46"/>
      <c r="CK560" s="46"/>
      <c r="CL560" s="46"/>
      <c r="CN560" s="46">
        <f t="shared" ca="1" si="145"/>
        <v>0</v>
      </c>
      <c r="CO560" s="46">
        <f t="shared" si="139"/>
        <v>0</v>
      </c>
      <c r="CP560" s="46"/>
      <c r="CQ560" s="46">
        <f t="shared" si="140"/>
        <v>0</v>
      </c>
      <c r="CR560" s="46"/>
      <c r="CS560" s="46">
        <f>IF(C560&lt;&gt;"",IF(VLOOKUP(C560,T_UO[#All],3,FALSE)="PTS",IF(ISBLANK(G560),1,0),IF(ISBLANK(G560),0,1)),0)</f>
        <v>0</v>
      </c>
      <c r="CT560" s="46">
        <f t="shared" si="146"/>
        <v>0</v>
      </c>
      <c r="CU560" s="46"/>
      <c r="CV560" s="46"/>
      <c r="CW560" s="46"/>
      <c r="CX560" s="46"/>
      <c r="CY560" s="46"/>
      <c r="CZ560" s="46"/>
      <c r="DA560" s="46"/>
      <c r="DB560" s="46">
        <f t="shared" si="147"/>
        <v>0</v>
      </c>
      <c r="DC560" s="46">
        <f t="shared" ca="1" si="141"/>
        <v>0</v>
      </c>
      <c r="DD560" s="46"/>
      <c r="DE560" s="46">
        <f t="shared" si="148"/>
        <v>0</v>
      </c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>
        <f t="array" ref="DS560">IF(MAX(IF($AI560:$CH560&lt;&gt;0,$AI$7:$CH$7))&gt;$S560,1,0)</f>
        <v>0</v>
      </c>
    </row>
    <row r="561" spans="1:123" x14ac:dyDescent="0.25">
      <c r="A561" s="78">
        <v>554</v>
      </c>
      <c r="B561" s="79" t="str">
        <f t="shared" si="142"/>
        <v>K_LE MUT_2023_554</v>
      </c>
      <c r="C561" s="2"/>
      <c r="D561" s="3"/>
      <c r="E561" s="3"/>
      <c r="F561" s="4"/>
      <c r="G561" s="4"/>
      <c r="H561" s="4"/>
      <c r="I561" s="3"/>
      <c r="J561" s="1"/>
      <c r="K561" s="7"/>
      <c r="L561" s="90"/>
      <c r="M561" s="5"/>
      <c r="N561" s="91"/>
      <c r="O561" s="92"/>
      <c r="P561" s="5"/>
      <c r="Q561" s="5"/>
      <c r="R561" s="8"/>
      <c r="S561" s="5"/>
      <c r="T561" s="93"/>
      <c r="U561" s="80"/>
      <c r="V561" s="82"/>
      <c r="W561" s="83"/>
      <c r="X561" s="84" t="str">
        <f t="shared" si="143"/>
        <v xml:space="preserve"> </v>
      </c>
      <c r="Y561" s="85" t="str">
        <f t="shared" si="136"/>
        <v/>
      </c>
      <c r="AA561" s="86" t="str">
        <f t="shared" ca="1" si="137"/>
        <v/>
      </c>
      <c r="AB561" s="121"/>
      <c r="AC561" s="87" t="str">
        <f t="shared" si="150"/>
        <v/>
      </c>
      <c r="AD561" s="88" t="str">
        <f t="shared" si="144"/>
        <v/>
      </c>
      <c r="AE561" s="89" t="str">
        <f>IF(C561&lt;&gt;"",IF(VLOOKUP(C561,T_UO[#All],3,FALSE)="J",AF561+AG561,VLOOKUP(C561,T_UO[#All],4,FALSE)*G561),"")</f>
        <v/>
      </c>
      <c r="AF561" s="89" t="str">
        <f t="shared" si="138"/>
        <v/>
      </c>
      <c r="AG561" s="6"/>
      <c r="AH561" s="81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  <c r="AY561" s="120"/>
      <c r="AZ561" s="120"/>
      <c r="BA561" s="120"/>
      <c r="BB561" s="120"/>
      <c r="BC561" s="120"/>
      <c r="BD561" s="120"/>
      <c r="BE561" s="120"/>
      <c r="BF561" s="120"/>
      <c r="BG561" s="120"/>
      <c r="BH561" s="120"/>
      <c r="BI561" s="120"/>
      <c r="BJ561" s="120"/>
      <c r="BK561" s="120"/>
      <c r="BL561" s="120"/>
      <c r="BM561" s="120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J561" s="46"/>
      <c r="CK561" s="46"/>
      <c r="CL561" s="46"/>
      <c r="CN561" s="46">
        <f t="shared" ca="1" si="145"/>
        <v>0</v>
      </c>
      <c r="CO561" s="46">
        <f t="shared" si="139"/>
        <v>0</v>
      </c>
      <c r="CP561" s="46"/>
      <c r="CQ561" s="46">
        <f t="shared" si="140"/>
        <v>0</v>
      </c>
      <c r="CR561" s="46"/>
      <c r="CS561" s="46">
        <f>IF(C561&lt;&gt;"",IF(VLOOKUP(C561,T_UO[#All],3,FALSE)="PTS",IF(ISBLANK(G561),1,0),IF(ISBLANK(G561),0,1)),0)</f>
        <v>0</v>
      </c>
      <c r="CT561" s="46">
        <f t="shared" si="146"/>
        <v>0</v>
      </c>
      <c r="CU561" s="46"/>
      <c r="CV561" s="46"/>
      <c r="CW561" s="46"/>
      <c r="CX561" s="46"/>
      <c r="CY561" s="46"/>
      <c r="CZ561" s="46"/>
      <c r="DA561" s="46"/>
      <c r="DB561" s="46">
        <f t="shared" si="147"/>
        <v>0</v>
      </c>
      <c r="DC561" s="46">
        <f t="shared" ca="1" si="141"/>
        <v>0</v>
      </c>
      <c r="DD561" s="46"/>
      <c r="DE561" s="46">
        <f t="shared" si="148"/>
        <v>0</v>
      </c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>
        <f t="array" ref="DS561">IF(MAX(IF($AI561:$CH561&lt;&gt;0,$AI$7:$CH$7))&gt;$S561,1,0)</f>
        <v>0</v>
      </c>
    </row>
    <row r="562" spans="1:123" x14ac:dyDescent="0.25">
      <c r="A562" s="78">
        <v>555</v>
      </c>
      <c r="B562" s="79" t="str">
        <f t="shared" si="142"/>
        <v>K_LE MUT_2023_555</v>
      </c>
      <c r="C562" s="2"/>
      <c r="D562" s="3"/>
      <c r="E562" s="3"/>
      <c r="F562" s="4"/>
      <c r="G562" s="4"/>
      <c r="H562" s="4"/>
      <c r="I562" s="3"/>
      <c r="J562" s="1"/>
      <c r="K562" s="7"/>
      <c r="L562" s="90"/>
      <c r="M562" s="5"/>
      <c r="N562" s="91"/>
      <c r="O562" s="92"/>
      <c r="P562" s="5"/>
      <c r="Q562" s="5"/>
      <c r="R562" s="8"/>
      <c r="S562" s="5"/>
      <c r="T562" s="93"/>
      <c r="U562" s="80"/>
      <c r="V562" s="82"/>
      <c r="W562" s="83"/>
      <c r="X562" s="84" t="str">
        <f t="shared" si="143"/>
        <v xml:space="preserve"> </v>
      </c>
      <c r="Y562" s="85" t="str">
        <f t="shared" si="136"/>
        <v/>
      </c>
      <c r="AA562" s="86" t="str">
        <f t="shared" ca="1" si="137"/>
        <v/>
      </c>
      <c r="AB562" s="121"/>
      <c r="AC562" s="87" t="str">
        <f t="shared" ref="AC562:AC625" si="151">IF(C562&lt;&gt;"",(AF562+AG562)/AE562,"")</f>
        <v/>
      </c>
      <c r="AD562" s="88" t="str">
        <f t="shared" si="144"/>
        <v/>
      </c>
      <c r="AE562" s="89" t="str">
        <f>IF(C562&lt;&gt;"",IF(VLOOKUP(C562,T_UO[#All],3,FALSE)="J",AF562+AG562,VLOOKUP(C562,T_UO[#All],4,FALSE)*G562),"")</f>
        <v/>
      </c>
      <c r="AF562" s="89" t="str">
        <f t="shared" si="138"/>
        <v/>
      </c>
      <c r="AG562" s="6"/>
      <c r="AH562" s="81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  <c r="AY562" s="120"/>
      <c r="AZ562" s="120"/>
      <c r="BA562" s="120"/>
      <c r="BB562" s="120"/>
      <c r="BC562" s="120"/>
      <c r="BD562" s="120"/>
      <c r="BE562" s="120"/>
      <c r="BF562" s="120"/>
      <c r="BG562" s="120"/>
      <c r="BH562" s="120"/>
      <c r="BI562" s="120"/>
      <c r="BJ562" s="120"/>
      <c r="BK562" s="120"/>
      <c r="BL562" s="120"/>
      <c r="BM562" s="120"/>
      <c r="BN562" s="120"/>
      <c r="BO562" s="120"/>
      <c r="BP562" s="120"/>
      <c r="BQ562" s="120"/>
      <c r="BR562" s="120"/>
      <c r="BS562" s="120"/>
      <c r="BT562" s="120"/>
      <c r="BU562" s="120"/>
      <c r="BV562" s="120"/>
      <c r="BW562" s="120"/>
      <c r="BX562" s="120"/>
      <c r="BY562" s="120"/>
      <c r="BZ562" s="120"/>
      <c r="CA562" s="120"/>
      <c r="CB562" s="120"/>
      <c r="CC562" s="120"/>
      <c r="CD562" s="120"/>
      <c r="CE562" s="120"/>
      <c r="CF562" s="120"/>
      <c r="CG562" s="120"/>
      <c r="CH562" s="120"/>
      <c r="CJ562" s="46"/>
      <c r="CK562" s="46"/>
      <c r="CL562" s="46"/>
      <c r="CN562" s="46">
        <f t="shared" ca="1" si="145"/>
        <v>0</v>
      </c>
      <c r="CO562" s="46">
        <f t="shared" si="139"/>
        <v>0</v>
      </c>
      <c r="CP562" s="46"/>
      <c r="CQ562" s="46">
        <f t="shared" si="140"/>
        <v>0</v>
      </c>
      <c r="CR562" s="46"/>
      <c r="CS562" s="46">
        <f>IF(C562&lt;&gt;"",IF(VLOOKUP(C562,T_UO[#All],3,FALSE)="PTS",IF(ISBLANK(G562),1,0),IF(ISBLANK(G562),0,1)),0)</f>
        <v>0</v>
      </c>
      <c r="CT562" s="46">
        <f t="shared" si="146"/>
        <v>0</v>
      </c>
      <c r="CU562" s="46"/>
      <c r="CV562" s="46"/>
      <c r="CW562" s="46"/>
      <c r="CX562" s="46"/>
      <c r="CY562" s="46"/>
      <c r="CZ562" s="46"/>
      <c r="DA562" s="46"/>
      <c r="DB562" s="46">
        <f t="shared" si="147"/>
        <v>0</v>
      </c>
      <c r="DC562" s="46">
        <f t="shared" ca="1" si="141"/>
        <v>0</v>
      </c>
      <c r="DD562" s="46"/>
      <c r="DE562" s="46">
        <f t="shared" si="148"/>
        <v>0</v>
      </c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>
        <f t="array" ref="DS562">IF(MAX(IF($AI562:$CH562&lt;&gt;0,$AI$7:$CH$7))&gt;$S562,1,0)</f>
        <v>0</v>
      </c>
    </row>
    <row r="563" spans="1:123" x14ac:dyDescent="0.25">
      <c r="A563" s="78">
        <v>556</v>
      </c>
      <c r="B563" s="79" t="str">
        <f t="shared" si="142"/>
        <v>K_LE MUT_2023_556</v>
      </c>
      <c r="C563" s="2"/>
      <c r="D563" s="3"/>
      <c r="E563" s="3"/>
      <c r="F563" s="4"/>
      <c r="G563" s="4"/>
      <c r="H563" s="4"/>
      <c r="I563" s="3"/>
      <c r="J563" s="1"/>
      <c r="K563" s="7"/>
      <c r="L563" s="90"/>
      <c r="M563" s="5"/>
      <c r="N563" s="91"/>
      <c r="O563" s="92"/>
      <c r="P563" s="5"/>
      <c r="Q563" s="5"/>
      <c r="R563" s="8"/>
      <c r="S563" s="5"/>
      <c r="T563" s="93"/>
      <c r="U563" s="80"/>
      <c r="V563" s="82"/>
      <c r="W563" s="83"/>
      <c r="X563" s="84" t="str">
        <f t="shared" si="143"/>
        <v xml:space="preserve"> </v>
      </c>
      <c r="Y563" s="85" t="str">
        <f t="shared" si="136"/>
        <v/>
      </c>
      <c r="AA563" s="86" t="str">
        <f t="shared" ca="1" si="137"/>
        <v/>
      </c>
      <c r="AB563" s="121"/>
      <c r="AC563" s="87" t="str">
        <f t="shared" si="151"/>
        <v/>
      </c>
      <c r="AD563" s="88" t="str">
        <f t="shared" si="144"/>
        <v/>
      </c>
      <c r="AE563" s="89" t="str">
        <f>IF(C563&lt;&gt;"",IF(VLOOKUP(C563,T_UO[#All],3,FALSE)="J",AF563+AG563,VLOOKUP(C563,T_UO[#All],4,FALSE)*G563),"")</f>
        <v/>
      </c>
      <c r="AF563" s="89" t="str">
        <f t="shared" si="138"/>
        <v/>
      </c>
      <c r="AG563" s="6"/>
      <c r="AH563" s="81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  <c r="AY563" s="120"/>
      <c r="AZ563" s="120"/>
      <c r="BA563" s="120"/>
      <c r="BB563" s="120"/>
      <c r="BC563" s="120"/>
      <c r="BD563" s="120"/>
      <c r="BE563" s="120"/>
      <c r="BF563" s="120"/>
      <c r="BG563" s="120"/>
      <c r="BH563" s="120"/>
      <c r="BI563" s="120"/>
      <c r="BJ563" s="120"/>
      <c r="BK563" s="120"/>
      <c r="BL563" s="120"/>
      <c r="BM563" s="120"/>
      <c r="BN563" s="120"/>
      <c r="BO563" s="120"/>
      <c r="BP563" s="120"/>
      <c r="BQ563" s="120"/>
      <c r="BR563" s="120"/>
      <c r="BS563" s="120"/>
      <c r="BT563" s="120"/>
      <c r="BU563" s="120"/>
      <c r="BV563" s="120"/>
      <c r="BW563" s="120"/>
      <c r="BX563" s="120"/>
      <c r="BY563" s="120"/>
      <c r="BZ563" s="120"/>
      <c r="CA563" s="120"/>
      <c r="CB563" s="120"/>
      <c r="CC563" s="120"/>
      <c r="CD563" s="120"/>
      <c r="CE563" s="120"/>
      <c r="CF563" s="120"/>
      <c r="CG563" s="120"/>
      <c r="CH563" s="120"/>
      <c r="CJ563" s="46"/>
      <c r="CK563" s="46"/>
      <c r="CL563" s="46"/>
      <c r="CN563" s="46">
        <f t="shared" ca="1" si="145"/>
        <v>0</v>
      </c>
      <c r="CO563" s="46">
        <f t="shared" si="139"/>
        <v>0</v>
      </c>
      <c r="CP563" s="46"/>
      <c r="CQ563" s="46">
        <f t="shared" si="140"/>
        <v>0</v>
      </c>
      <c r="CR563" s="46"/>
      <c r="CS563" s="46">
        <f>IF(C563&lt;&gt;"",IF(VLOOKUP(C563,T_UO[#All],3,FALSE)="PTS",IF(ISBLANK(G563),1,0),IF(ISBLANK(G563),0,1)),0)</f>
        <v>0</v>
      </c>
      <c r="CT563" s="46">
        <f t="shared" si="146"/>
        <v>0</v>
      </c>
      <c r="CU563" s="46"/>
      <c r="CV563" s="46"/>
      <c r="CW563" s="46"/>
      <c r="CX563" s="46"/>
      <c r="CY563" s="46"/>
      <c r="CZ563" s="46"/>
      <c r="DA563" s="46"/>
      <c r="DB563" s="46">
        <f t="shared" si="147"/>
        <v>0</v>
      </c>
      <c r="DC563" s="46">
        <f t="shared" ca="1" si="141"/>
        <v>0</v>
      </c>
      <c r="DD563" s="46"/>
      <c r="DE563" s="46">
        <f t="shared" si="148"/>
        <v>0</v>
      </c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>
        <f t="array" ref="DS563">IF(MAX(IF($AI563:$CH563&lt;&gt;0,$AI$7:$CH$7))&gt;$S563,1,0)</f>
        <v>0</v>
      </c>
    </row>
    <row r="564" spans="1:123" x14ac:dyDescent="0.25">
      <c r="A564" s="78">
        <v>557</v>
      </c>
      <c r="B564" s="79" t="str">
        <f t="shared" si="142"/>
        <v>K_LE MUT_2023_557</v>
      </c>
      <c r="C564" s="2"/>
      <c r="D564" s="3"/>
      <c r="E564" s="3"/>
      <c r="F564" s="4"/>
      <c r="G564" s="4"/>
      <c r="H564" s="4"/>
      <c r="I564" s="3"/>
      <c r="J564" s="1"/>
      <c r="K564" s="7"/>
      <c r="L564" s="90"/>
      <c r="M564" s="5"/>
      <c r="N564" s="91"/>
      <c r="O564" s="92"/>
      <c r="P564" s="5"/>
      <c r="Q564" s="5"/>
      <c r="R564" s="8"/>
      <c r="S564" s="5"/>
      <c r="T564" s="93"/>
      <c r="U564" s="80"/>
      <c r="V564" s="82"/>
      <c r="W564" s="83"/>
      <c r="X564" s="84" t="str">
        <f t="shared" si="143"/>
        <v xml:space="preserve"> </v>
      </c>
      <c r="Y564" s="85" t="str">
        <f t="shared" si="136"/>
        <v/>
      </c>
      <c r="AA564" s="86" t="str">
        <f t="shared" ca="1" si="137"/>
        <v/>
      </c>
      <c r="AB564" s="121"/>
      <c r="AC564" s="87" t="str">
        <f t="shared" si="151"/>
        <v/>
      </c>
      <c r="AD564" s="88" t="str">
        <f t="shared" si="144"/>
        <v/>
      </c>
      <c r="AE564" s="89" t="str">
        <f>IF(C564&lt;&gt;"",IF(VLOOKUP(C564,T_UO[#All],3,FALSE)="J",AF564+AG564,VLOOKUP(C564,T_UO[#All],4,FALSE)*G564),"")</f>
        <v/>
      </c>
      <c r="AF564" s="89" t="str">
        <f t="shared" si="138"/>
        <v/>
      </c>
      <c r="AG564" s="6"/>
      <c r="AH564" s="81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  <c r="AY564" s="120"/>
      <c r="AZ564" s="120"/>
      <c r="BA564" s="120"/>
      <c r="BB564" s="120"/>
      <c r="BC564" s="120"/>
      <c r="BD564" s="120"/>
      <c r="BE564" s="120"/>
      <c r="BF564" s="120"/>
      <c r="BG564" s="120"/>
      <c r="BH564" s="120"/>
      <c r="BI564" s="120"/>
      <c r="BJ564" s="120"/>
      <c r="BK564" s="120"/>
      <c r="BL564" s="120"/>
      <c r="BM564" s="120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J564" s="46"/>
      <c r="CK564" s="46"/>
      <c r="CL564" s="46"/>
      <c r="CN564" s="46">
        <f t="shared" ca="1" si="145"/>
        <v>0</v>
      </c>
      <c r="CO564" s="46">
        <f t="shared" si="139"/>
        <v>0</v>
      </c>
      <c r="CP564" s="46"/>
      <c r="CQ564" s="46">
        <f t="shared" si="140"/>
        <v>0</v>
      </c>
      <c r="CR564" s="46"/>
      <c r="CS564" s="46">
        <f>IF(C564&lt;&gt;"",IF(VLOOKUP(C564,T_UO[#All],3,FALSE)="PTS",IF(ISBLANK(G564),1,0),IF(ISBLANK(G564),0,1)),0)</f>
        <v>0</v>
      </c>
      <c r="CT564" s="46">
        <f t="shared" si="146"/>
        <v>0</v>
      </c>
      <c r="CU564" s="46"/>
      <c r="CV564" s="46"/>
      <c r="CW564" s="46"/>
      <c r="CX564" s="46"/>
      <c r="CY564" s="46"/>
      <c r="CZ564" s="46"/>
      <c r="DA564" s="46"/>
      <c r="DB564" s="46">
        <f t="shared" si="147"/>
        <v>0</v>
      </c>
      <c r="DC564" s="46">
        <f t="shared" ca="1" si="141"/>
        <v>0</v>
      </c>
      <c r="DD564" s="46"/>
      <c r="DE564" s="46">
        <f t="shared" si="148"/>
        <v>0</v>
      </c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>
        <f t="array" ref="DS564">IF(MAX(IF($AI564:$CH564&lt;&gt;0,$AI$7:$CH$7))&gt;$S564,1,0)</f>
        <v>0</v>
      </c>
    </row>
    <row r="565" spans="1:123" x14ac:dyDescent="0.25">
      <c r="A565" s="78">
        <v>558</v>
      </c>
      <c r="B565" s="79" t="str">
        <f t="shared" si="142"/>
        <v>K_LE MUT_2023_558</v>
      </c>
      <c r="C565" s="2"/>
      <c r="D565" s="3"/>
      <c r="E565" s="3"/>
      <c r="F565" s="4"/>
      <c r="G565" s="4"/>
      <c r="H565" s="4"/>
      <c r="I565" s="3"/>
      <c r="J565" s="1"/>
      <c r="K565" s="7"/>
      <c r="L565" s="90"/>
      <c r="M565" s="5"/>
      <c r="N565" s="91"/>
      <c r="O565" s="92"/>
      <c r="P565" s="5"/>
      <c r="Q565" s="5"/>
      <c r="R565" s="8"/>
      <c r="S565" s="5"/>
      <c r="T565" s="93"/>
      <c r="U565" s="80"/>
      <c r="V565" s="82"/>
      <c r="W565" s="83"/>
      <c r="X565" s="84" t="str">
        <f t="shared" si="143"/>
        <v xml:space="preserve"> </v>
      </c>
      <c r="Y565" s="85" t="str">
        <f t="shared" si="136"/>
        <v/>
      </c>
      <c r="AA565" s="86" t="str">
        <f t="shared" ca="1" si="137"/>
        <v/>
      </c>
      <c r="AB565" s="121"/>
      <c r="AC565" s="87" t="str">
        <f t="shared" si="151"/>
        <v/>
      </c>
      <c r="AD565" s="88" t="str">
        <f t="shared" si="144"/>
        <v/>
      </c>
      <c r="AE565" s="89" t="str">
        <f>IF(C565&lt;&gt;"",IF(VLOOKUP(C565,T_UO[#All],3,FALSE)="J",AF565+AG565,VLOOKUP(C565,T_UO[#All],4,FALSE)*G565),"")</f>
        <v/>
      </c>
      <c r="AF565" s="89" t="str">
        <f t="shared" si="138"/>
        <v/>
      </c>
      <c r="AG565" s="6"/>
      <c r="AH565" s="81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  <c r="AY565" s="120"/>
      <c r="AZ565" s="120"/>
      <c r="BA565" s="120"/>
      <c r="BB565" s="120"/>
      <c r="BC565" s="120"/>
      <c r="BD565" s="120"/>
      <c r="BE565" s="120"/>
      <c r="BF565" s="120"/>
      <c r="BG565" s="120"/>
      <c r="BH565" s="120"/>
      <c r="BI565" s="120"/>
      <c r="BJ565" s="120"/>
      <c r="BK565" s="120"/>
      <c r="BL565" s="120"/>
      <c r="BM565" s="120"/>
      <c r="BN565" s="120"/>
      <c r="BO565" s="120"/>
      <c r="BP565" s="120"/>
      <c r="BQ565" s="120"/>
      <c r="BR565" s="120"/>
      <c r="BS565" s="120"/>
      <c r="BT565" s="120"/>
      <c r="BU565" s="120"/>
      <c r="BV565" s="120"/>
      <c r="BW565" s="120"/>
      <c r="BX565" s="120"/>
      <c r="BY565" s="120"/>
      <c r="BZ565" s="120"/>
      <c r="CA565" s="120"/>
      <c r="CB565" s="120"/>
      <c r="CC565" s="120"/>
      <c r="CD565" s="120"/>
      <c r="CE565" s="120"/>
      <c r="CF565" s="120"/>
      <c r="CG565" s="120"/>
      <c r="CH565" s="120"/>
      <c r="CJ565" s="46"/>
      <c r="CK565" s="46"/>
      <c r="CL565" s="46"/>
      <c r="CN565" s="46">
        <f t="shared" ca="1" si="145"/>
        <v>0</v>
      </c>
      <c r="CO565" s="46">
        <f t="shared" si="139"/>
        <v>0</v>
      </c>
      <c r="CP565" s="46"/>
      <c r="CQ565" s="46">
        <f t="shared" si="140"/>
        <v>0</v>
      </c>
      <c r="CR565" s="46"/>
      <c r="CS565" s="46">
        <f>IF(C565&lt;&gt;"",IF(VLOOKUP(C565,T_UO[#All],3,FALSE)="PTS",IF(ISBLANK(G565),1,0),IF(ISBLANK(G565),0,1)),0)</f>
        <v>0</v>
      </c>
      <c r="CT565" s="46">
        <f t="shared" si="146"/>
        <v>0</v>
      </c>
      <c r="CU565" s="46"/>
      <c r="CV565" s="46"/>
      <c r="CW565" s="46"/>
      <c r="CX565" s="46"/>
      <c r="CY565" s="46"/>
      <c r="CZ565" s="46"/>
      <c r="DA565" s="46"/>
      <c r="DB565" s="46">
        <f t="shared" si="147"/>
        <v>0</v>
      </c>
      <c r="DC565" s="46">
        <f t="shared" ca="1" si="141"/>
        <v>0</v>
      </c>
      <c r="DD565" s="46"/>
      <c r="DE565" s="46">
        <f t="shared" si="148"/>
        <v>0</v>
      </c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>
        <f t="array" ref="DS565">IF(MAX(IF($AI565:$CH565&lt;&gt;0,$AI$7:$CH$7))&gt;$S565,1,0)</f>
        <v>0</v>
      </c>
    </row>
    <row r="566" spans="1:123" x14ac:dyDescent="0.25">
      <c r="A566" s="78">
        <v>559</v>
      </c>
      <c r="B566" s="79" t="str">
        <f t="shared" si="142"/>
        <v>K_LE MUT_2023_559</v>
      </c>
      <c r="C566" s="2"/>
      <c r="D566" s="3"/>
      <c r="E566" s="3"/>
      <c r="F566" s="4"/>
      <c r="G566" s="4"/>
      <c r="H566" s="4"/>
      <c r="I566" s="3"/>
      <c r="J566" s="1"/>
      <c r="K566" s="7"/>
      <c r="L566" s="90"/>
      <c r="M566" s="5"/>
      <c r="N566" s="91"/>
      <c r="O566" s="92"/>
      <c r="P566" s="5"/>
      <c r="Q566" s="5"/>
      <c r="R566" s="8"/>
      <c r="S566" s="5"/>
      <c r="T566" s="93"/>
      <c r="U566" s="80"/>
      <c r="V566" s="82"/>
      <c r="W566" s="83"/>
      <c r="X566" s="84" t="str">
        <f t="shared" si="143"/>
        <v xml:space="preserve"> </v>
      </c>
      <c r="Y566" s="85" t="str">
        <f t="shared" si="136"/>
        <v/>
      </c>
      <c r="AA566" s="86" t="str">
        <f t="shared" ca="1" si="137"/>
        <v/>
      </c>
      <c r="AB566" s="121"/>
      <c r="AC566" s="87" t="str">
        <f t="shared" si="151"/>
        <v/>
      </c>
      <c r="AD566" s="88" t="str">
        <f t="shared" si="144"/>
        <v/>
      </c>
      <c r="AE566" s="89" t="str">
        <f>IF(C566&lt;&gt;"",IF(VLOOKUP(C566,T_UO[#All],3,FALSE)="J",AF566+AG566,VLOOKUP(C566,T_UO[#All],4,FALSE)*G566),"")</f>
        <v/>
      </c>
      <c r="AF566" s="89" t="str">
        <f t="shared" si="138"/>
        <v/>
      </c>
      <c r="AG566" s="6"/>
      <c r="AH566" s="81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  <c r="BF566" s="120"/>
      <c r="BG566" s="120"/>
      <c r="BH566" s="120"/>
      <c r="BI566" s="120"/>
      <c r="BJ566" s="120"/>
      <c r="BK566" s="120"/>
      <c r="BL566" s="120"/>
      <c r="BM566" s="120"/>
      <c r="BN566" s="120"/>
      <c r="BO566" s="120"/>
      <c r="BP566" s="120"/>
      <c r="BQ566" s="120"/>
      <c r="BR566" s="120"/>
      <c r="BS566" s="120"/>
      <c r="BT566" s="120"/>
      <c r="BU566" s="120"/>
      <c r="BV566" s="120"/>
      <c r="BW566" s="120"/>
      <c r="BX566" s="120"/>
      <c r="BY566" s="120"/>
      <c r="BZ566" s="120"/>
      <c r="CA566" s="120"/>
      <c r="CB566" s="120"/>
      <c r="CC566" s="120"/>
      <c r="CD566" s="120"/>
      <c r="CE566" s="120"/>
      <c r="CF566" s="120"/>
      <c r="CG566" s="120"/>
      <c r="CH566" s="120"/>
      <c r="CJ566" s="46"/>
      <c r="CK566" s="46"/>
      <c r="CL566" s="46"/>
      <c r="CN566" s="46">
        <f t="shared" ca="1" si="145"/>
        <v>0</v>
      </c>
      <c r="CO566" s="46">
        <f t="shared" si="139"/>
        <v>0</v>
      </c>
      <c r="CP566" s="46"/>
      <c r="CQ566" s="46">
        <f t="shared" si="140"/>
        <v>0</v>
      </c>
      <c r="CR566" s="46"/>
      <c r="CS566" s="46">
        <f>IF(C566&lt;&gt;"",IF(VLOOKUP(C566,T_UO[#All],3,FALSE)="PTS",IF(ISBLANK(G566),1,0),IF(ISBLANK(G566),0,1)),0)</f>
        <v>0</v>
      </c>
      <c r="CT566" s="46">
        <f t="shared" si="146"/>
        <v>0</v>
      </c>
      <c r="CU566" s="46"/>
      <c r="CV566" s="46"/>
      <c r="CW566" s="46"/>
      <c r="CX566" s="46"/>
      <c r="CY566" s="46"/>
      <c r="CZ566" s="46"/>
      <c r="DA566" s="46"/>
      <c r="DB566" s="46">
        <f t="shared" si="147"/>
        <v>0</v>
      </c>
      <c r="DC566" s="46">
        <f t="shared" ca="1" si="141"/>
        <v>0</v>
      </c>
      <c r="DD566" s="46"/>
      <c r="DE566" s="46">
        <f t="shared" si="148"/>
        <v>0</v>
      </c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>
        <f t="array" ref="DS566">IF(MAX(IF($AI566:$CH566&lt;&gt;0,$AI$7:$CH$7))&gt;$S566,1,0)</f>
        <v>0</v>
      </c>
    </row>
    <row r="567" spans="1:123" x14ac:dyDescent="0.25">
      <c r="A567" s="78">
        <v>560</v>
      </c>
      <c r="B567" s="79" t="str">
        <f t="shared" si="142"/>
        <v>K_LE MUT_2023_560</v>
      </c>
      <c r="C567" s="2"/>
      <c r="D567" s="3"/>
      <c r="E567" s="3"/>
      <c r="F567" s="4"/>
      <c r="G567" s="4"/>
      <c r="H567" s="4"/>
      <c r="I567" s="3"/>
      <c r="J567" s="1"/>
      <c r="K567" s="7"/>
      <c r="L567" s="90"/>
      <c r="M567" s="5"/>
      <c r="N567" s="91"/>
      <c r="O567" s="92"/>
      <c r="P567" s="5"/>
      <c r="Q567" s="5"/>
      <c r="R567" s="8"/>
      <c r="S567" s="5"/>
      <c r="T567" s="93"/>
      <c r="U567" s="80"/>
      <c r="V567" s="82"/>
      <c r="W567" s="83"/>
      <c r="X567" s="84" t="str">
        <f t="shared" si="143"/>
        <v xml:space="preserve"> </v>
      </c>
      <c r="Y567" s="85" t="str">
        <f t="shared" si="136"/>
        <v/>
      </c>
      <c r="AA567" s="86" t="str">
        <f t="shared" ca="1" si="137"/>
        <v/>
      </c>
      <c r="AB567" s="121"/>
      <c r="AC567" s="87" t="str">
        <f t="shared" si="151"/>
        <v/>
      </c>
      <c r="AD567" s="88" t="str">
        <f t="shared" si="144"/>
        <v/>
      </c>
      <c r="AE567" s="89" t="str">
        <f>IF(C567&lt;&gt;"",IF(VLOOKUP(C567,T_UO[#All],3,FALSE)="J",AF567+AG567,VLOOKUP(C567,T_UO[#All],4,FALSE)*G567),"")</f>
        <v/>
      </c>
      <c r="AF567" s="89" t="str">
        <f t="shared" si="138"/>
        <v/>
      </c>
      <c r="AG567" s="6"/>
      <c r="AH567" s="81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  <c r="AY567" s="120"/>
      <c r="AZ567" s="120"/>
      <c r="BA567" s="120"/>
      <c r="BB567" s="120"/>
      <c r="BC567" s="120"/>
      <c r="BD567" s="120"/>
      <c r="BE567" s="120"/>
      <c r="BF567" s="120"/>
      <c r="BG567" s="120"/>
      <c r="BH567" s="120"/>
      <c r="BI567" s="120"/>
      <c r="BJ567" s="120"/>
      <c r="BK567" s="120"/>
      <c r="BL567" s="120"/>
      <c r="BM567" s="120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J567" s="46"/>
      <c r="CK567" s="46"/>
      <c r="CL567" s="46"/>
      <c r="CN567" s="46">
        <f t="shared" ca="1" si="145"/>
        <v>0</v>
      </c>
      <c r="CO567" s="46">
        <f t="shared" si="139"/>
        <v>0</v>
      </c>
      <c r="CP567" s="46"/>
      <c r="CQ567" s="46">
        <f t="shared" si="140"/>
        <v>0</v>
      </c>
      <c r="CR567" s="46"/>
      <c r="CS567" s="46">
        <f>IF(C567&lt;&gt;"",IF(VLOOKUP(C567,T_UO[#All],3,FALSE)="PTS",IF(ISBLANK(G567),1,0),IF(ISBLANK(G567),0,1)),0)</f>
        <v>0</v>
      </c>
      <c r="CT567" s="46">
        <f t="shared" si="146"/>
        <v>0</v>
      </c>
      <c r="CU567" s="46"/>
      <c r="CV567" s="46"/>
      <c r="CW567" s="46"/>
      <c r="CX567" s="46"/>
      <c r="CY567" s="46"/>
      <c r="CZ567" s="46"/>
      <c r="DA567" s="46"/>
      <c r="DB567" s="46">
        <f t="shared" si="147"/>
        <v>0</v>
      </c>
      <c r="DC567" s="46">
        <f t="shared" ca="1" si="141"/>
        <v>0</v>
      </c>
      <c r="DD567" s="46"/>
      <c r="DE567" s="46">
        <f t="shared" si="148"/>
        <v>0</v>
      </c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>
        <f t="array" ref="DS567">IF(MAX(IF($AI567:$CH567&lt;&gt;0,$AI$7:$CH$7))&gt;$S567,1,0)</f>
        <v>0</v>
      </c>
    </row>
    <row r="568" spans="1:123" x14ac:dyDescent="0.25">
      <c r="A568" s="78">
        <v>561</v>
      </c>
      <c r="B568" s="79" t="str">
        <f t="shared" si="142"/>
        <v>K_LE MUT_2023_561</v>
      </c>
      <c r="C568" s="2"/>
      <c r="D568" s="3"/>
      <c r="E568" s="3"/>
      <c r="F568" s="4"/>
      <c r="G568" s="4"/>
      <c r="H568" s="4"/>
      <c r="I568" s="3"/>
      <c r="J568" s="1"/>
      <c r="K568" s="7"/>
      <c r="L568" s="90"/>
      <c r="M568" s="5"/>
      <c r="N568" s="91"/>
      <c r="O568" s="92"/>
      <c r="P568" s="5"/>
      <c r="Q568" s="5"/>
      <c r="R568" s="8"/>
      <c r="S568" s="5"/>
      <c r="T568" s="93"/>
      <c r="U568" s="80"/>
      <c r="V568" s="82"/>
      <c r="W568" s="83"/>
      <c r="X568" s="84" t="str">
        <f t="shared" si="143"/>
        <v xml:space="preserve"> </v>
      </c>
      <c r="Y568" s="85" t="str">
        <f t="shared" si="136"/>
        <v/>
      </c>
      <c r="AA568" s="86" t="str">
        <f t="shared" ca="1" si="137"/>
        <v/>
      </c>
      <c r="AB568" s="121"/>
      <c r="AC568" s="87" t="str">
        <f t="shared" si="151"/>
        <v/>
      </c>
      <c r="AD568" s="88" t="str">
        <f t="shared" si="144"/>
        <v/>
      </c>
      <c r="AE568" s="89" t="str">
        <f>IF(C568&lt;&gt;"",IF(VLOOKUP(C568,T_UO[#All],3,FALSE)="J",AF568+AG568,VLOOKUP(C568,T_UO[#All],4,FALSE)*G568),"")</f>
        <v/>
      </c>
      <c r="AF568" s="89" t="str">
        <f t="shared" si="138"/>
        <v/>
      </c>
      <c r="AG568" s="6"/>
      <c r="AH568" s="81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  <c r="AY568" s="120"/>
      <c r="AZ568" s="120"/>
      <c r="BA568" s="120"/>
      <c r="BB568" s="120"/>
      <c r="BC568" s="120"/>
      <c r="BD568" s="120"/>
      <c r="BE568" s="120"/>
      <c r="BF568" s="120"/>
      <c r="BG568" s="120"/>
      <c r="BH568" s="120"/>
      <c r="BI568" s="120"/>
      <c r="BJ568" s="120"/>
      <c r="BK568" s="120"/>
      <c r="BL568" s="120"/>
      <c r="BM568" s="120"/>
      <c r="BN568" s="120"/>
      <c r="BO568" s="120"/>
      <c r="BP568" s="120"/>
      <c r="BQ568" s="120"/>
      <c r="BR568" s="120"/>
      <c r="BS568" s="120"/>
      <c r="BT568" s="120"/>
      <c r="BU568" s="120"/>
      <c r="BV568" s="120"/>
      <c r="BW568" s="120"/>
      <c r="BX568" s="120"/>
      <c r="BY568" s="120"/>
      <c r="BZ568" s="120"/>
      <c r="CA568" s="120"/>
      <c r="CB568" s="120"/>
      <c r="CC568" s="120"/>
      <c r="CD568" s="120"/>
      <c r="CE568" s="120"/>
      <c r="CF568" s="120"/>
      <c r="CG568" s="120"/>
      <c r="CH568" s="120"/>
      <c r="CJ568" s="46"/>
      <c r="CK568" s="46"/>
      <c r="CL568" s="46"/>
      <c r="CN568" s="46">
        <f t="shared" ca="1" si="145"/>
        <v>0</v>
      </c>
      <c r="CO568" s="46">
        <f t="shared" si="139"/>
        <v>0</v>
      </c>
      <c r="CP568" s="46"/>
      <c r="CQ568" s="46">
        <f t="shared" si="140"/>
        <v>0</v>
      </c>
      <c r="CR568" s="46"/>
      <c r="CS568" s="46">
        <f>IF(C568&lt;&gt;"",IF(VLOOKUP(C568,T_UO[#All],3,FALSE)="PTS",IF(ISBLANK(G568),1,0),IF(ISBLANK(G568),0,1)),0)</f>
        <v>0</v>
      </c>
      <c r="CT568" s="46">
        <f t="shared" si="146"/>
        <v>0</v>
      </c>
      <c r="CU568" s="46"/>
      <c r="CV568" s="46"/>
      <c r="CW568" s="46"/>
      <c r="CX568" s="46"/>
      <c r="CY568" s="46"/>
      <c r="CZ568" s="46"/>
      <c r="DA568" s="46"/>
      <c r="DB568" s="46">
        <f t="shared" si="147"/>
        <v>0</v>
      </c>
      <c r="DC568" s="46">
        <f t="shared" ca="1" si="141"/>
        <v>0</v>
      </c>
      <c r="DD568" s="46"/>
      <c r="DE568" s="46">
        <f t="shared" si="148"/>
        <v>0</v>
      </c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>
        <f t="array" ref="DS568">IF(MAX(IF($AI568:$CH568&lt;&gt;0,$AI$7:$CH$7))&gt;$S568,1,0)</f>
        <v>0</v>
      </c>
    </row>
    <row r="569" spans="1:123" x14ac:dyDescent="0.25">
      <c r="A569" s="78">
        <v>562</v>
      </c>
      <c r="B569" s="79" t="str">
        <f t="shared" si="142"/>
        <v>K_LE MUT_2023_562</v>
      </c>
      <c r="C569" s="2"/>
      <c r="D569" s="3"/>
      <c r="E569" s="3"/>
      <c r="F569" s="4"/>
      <c r="G569" s="4"/>
      <c r="H569" s="4"/>
      <c r="I569" s="3"/>
      <c r="J569" s="1"/>
      <c r="K569" s="7"/>
      <c r="L569" s="90"/>
      <c r="M569" s="5"/>
      <c r="N569" s="91"/>
      <c r="O569" s="92"/>
      <c r="P569" s="5"/>
      <c r="Q569" s="5"/>
      <c r="R569" s="8"/>
      <c r="S569" s="5"/>
      <c r="T569" s="93"/>
      <c r="U569" s="80"/>
      <c r="V569" s="82"/>
      <c r="W569" s="83"/>
      <c r="X569" s="84" t="str">
        <f t="shared" si="143"/>
        <v xml:space="preserve"> </v>
      </c>
      <c r="Y569" s="85" t="str">
        <f t="shared" si="136"/>
        <v/>
      </c>
      <c r="AA569" s="86" t="str">
        <f t="shared" ca="1" si="137"/>
        <v/>
      </c>
      <c r="AB569" s="121"/>
      <c r="AC569" s="87" t="str">
        <f t="shared" si="151"/>
        <v/>
      </c>
      <c r="AD569" s="88" t="str">
        <f t="shared" si="144"/>
        <v/>
      </c>
      <c r="AE569" s="89" t="str">
        <f>IF(C569&lt;&gt;"",IF(VLOOKUP(C569,T_UO[#All],3,FALSE)="J",AF569+AG569,VLOOKUP(C569,T_UO[#All],4,FALSE)*G569),"")</f>
        <v/>
      </c>
      <c r="AF569" s="89" t="str">
        <f t="shared" si="138"/>
        <v/>
      </c>
      <c r="AG569" s="6"/>
      <c r="AH569" s="81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  <c r="AY569" s="120"/>
      <c r="AZ569" s="120"/>
      <c r="BA569" s="120"/>
      <c r="BB569" s="120"/>
      <c r="BC569" s="120"/>
      <c r="BD569" s="120"/>
      <c r="BE569" s="120"/>
      <c r="BF569" s="120"/>
      <c r="BG569" s="120"/>
      <c r="BH569" s="120"/>
      <c r="BI569" s="120"/>
      <c r="BJ569" s="120"/>
      <c r="BK569" s="120"/>
      <c r="BL569" s="120"/>
      <c r="BM569" s="120"/>
      <c r="BN569" s="120"/>
      <c r="BO569" s="120"/>
      <c r="BP569" s="120"/>
      <c r="BQ569" s="120"/>
      <c r="BR569" s="120"/>
      <c r="BS569" s="120"/>
      <c r="BT569" s="120"/>
      <c r="BU569" s="120"/>
      <c r="BV569" s="120"/>
      <c r="BW569" s="120"/>
      <c r="BX569" s="120"/>
      <c r="BY569" s="120"/>
      <c r="BZ569" s="120"/>
      <c r="CA569" s="120"/>
      <c r="CB569" s="120"/>
      <c r="CC569" s="120"/>
      <c r="CD569" s="120"/>
      <c r="CE569" s="120"/>
      <c r="CF569" s="120"/>
      <c r="CG569" s="120"/>
      <c r="CH569" s="120"/>
      <c r="CJ569" s="46"/>
      <c r="CK569" s="46"/>
      <c r="CL569" s="46"/>
      <c r="CN569" s="46">
        <f t="shared" ca="1" si="145"/>
        <v>0</v>
      </c>
      <c r="CO569" s="46">
        <f t="shared" si="139"/>
        <v>0</v>
      </c>
      <c r="CP569" s="46"/>
      <c r="CQ569" s="46">
        <f t="shared" si="140"/>
        <v>0</v>
      </c>
      <c r="CR569" s="46"/>
      <c r="CS569" s="46">
        <f>IF(C569&lt;&gt;"",IF(VLOOKUP(C569,T_UO[#All],3,FALSE)="PTS",IF(ISBLANK(G569),1,0),IF(ISBLANK(G569),0,1)),0)</f>
        <v>0</v>
      </c>
      <c r="CT569" s="46">
        <f t="shared" si="146"/>
        <v>0</v>
      </c>
      <c r="CU569" s="46"/>
      <c r="CV569" s="46"/>
      <c r="CW569" s="46"/>
      <c r="CX569" s="46"/>
      <c r="CY569" s="46"/>
      <c r="CZ569" s="46"/>
      <c r="DA569" s="46"/>
      <c r="DB569" s="46">
        <f t="shared" si="147"/>
        <v>0</v>
      </c>
      <c r="DC569" s="46">
        <f t="shared" ca="1" si="141"/>
        <v>0</v>
      </c>
      <c r="DD569" s="46"/>
      <c r="DE569" s="46">
        <f t="shared" si="148"/>
        <v>0</v>
      </c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>
        <f t="array" ref="DS569">IF(MAX(IF($AI569:$CH569&lt;&gt;0,$AI$7:$CH$7))&gt;$S569,1,0)</f>
        <v>0</v>
      </c>
    </row>
    <row r="570" spans="1:123" x14ac:dyDescent="0.25">
      <c r="A570" s="78">
        <v>563</v>
      </c>
      <c r="B570" s="79" t="str">
        <f t="shared" si="142"/>
        <v>K_LE MUT_2023_563</v>
      </c>
      <c r="C570" s="2"/>
      <c r="D570" s="3"/>
      <c r="E570" s="3"/>
      <c r="F570" s="4"/>
      <c r="G570" s="4"/>
      <c r="H570" s="4"/>
      <c r="I570" s="3"/>
      <c r="J570" s="1"/>
      <c r="K570" s="7"/>
      <c r="L570" s="90"/>
      <c r="M570" s="5"/>
      <c r="N570" s="91"/>
      <c r="O570" s="92"/>
      <c r="P570" s="5"/>
      <c r="Q570" s="5"/>
      <c r="R570" s="8"/>
      <c r="S570" s="5"/>
      <c r="T570" s="93"/>
      <c r="U570" s="80"/>
      <c r="V570" s="82"/>
      <c r="W570" s="83"/>
      <c r="X570" s="84" t="str">
        <f t="shared" si="143"/>
        <v xml:space="preserve"> </v>
      </c>
      <c r="Y570" s="85" t="str">
        <f t="shared" si="136"/>
        <v/>
      </c>
      <c r="AA570" s="86" t="str">
        <f t="shared" ca="1" si="137"/>
        <v/>
      </c>
      <c r="AB570" s="121"/>
      <c r="AC570" s="87" t="str">
        <f t="shared" si="151"/>
        <v/>
      </c>
      <c r="AD570" s="88" t="str">
        <f t="shared" si="144"/>
        <v/>
      </c>
      <c r="AE570" s="89" t="str">
        <f>IF(C570&lt;&gt;"",IF(VLOOKUP(C570,T_UO[#All],3,FALSE)="J",AF570+AG570,VLOOKUP(C570,T_UO[#All],4,FALSE)*G570),"")</f>
        <v/>
      </c>
      <c r="AF570" s="89" t="str">
        <f t="shared" si="138"/>
        <v/>
      </c>
      <c r="AG570" s="6"/>
      <c r="AH570" s="81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  <c r="AY570" s="120"/>
      <c r="AZ570" s="120"/>
      <c r="BA570" s="120"/>
      <c r="BB570" s="120"/>
      <c r="BC570" s="120"/>
      <c r="BD570" s="120"/>
      <c r="BE570" s="120"/>
      <c r="BF570" s="120"/>
      <c r="BG570" s="120"/>
      <c r="BH570" s="120"/>
      <c r="BI570" s="120"/>
      <c r="BJ570" s="120"/>
      <c r="BK570" s="120"/>
      <c r="BL570" s="120"/>
      <c r="BM570" s="120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J570" s="46"/>
      <c r="CK570" s="46"/>
      <c r="CL570" s="46"/>
      <c r="CN570" s="46">
        <f t="shared" ca="1" si="145"/>
        <v>0</v>
      </c>
      <c r="CO570" s="46">
        <f t="shared" si="139"/>
        <v>0</v>
      </c>
      <c r="CP570" s="46"/>
      <c r="CQ570" s="46">
        <f t="shared" si="140"/>
        <v>0</v>
      </c>
      <c r="CR570" s="46"/>
      <c r="CS570" s="46">
        <f>IF(C570&lt;&gt;"",IF(VLOOKUP(C570,T_UO[#All],3,FALSE)="PTS",IF(ISBLANK(G570),1,0),IF(ISBLANK(G570),0,1)),0)</f>
        <v>0</v>
      </c>
      <c r="CT570" s="46">
        <f t="shared" si="146"/>
        <v>0</v>
      </c>
      <c r="CU570" s="46"/>
      <c r="CV570" s="46"/>
      <c r="CW570" s="46"/>
      <c r="CX570" s="46"/>
      <c r="CY570" s="46"/>
      <c r="CZ570" s="46"/>
      <c r="DA570" s="46"/>
      <c r="DB570" s="46">
        <f t="shared" si="147"/>
        <v>0</v>
      </c>
      <c r="DC570" s="46">
        <f t="shared" ca="1" si="141"/>
        <v>0</v>
      </c>
      <c r="DD570" s="46"/>
      <c r="DE570" s="46">
        <f t="shared" si="148"/>
        <v>0</v>
      </c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>
        <f t="array" ref="DS570">IF(MAX(IF($AI570:$CH570&lt;&gt;0,$AI$7:$CH$7))&gt;$S570,1,0)</f>
        <v>0</v>
      </c>
    </row>
    <row r="571" spans="1:123" x14ac:dyDescent="0.25">
      <c r="A571" s="78">
        <v>564</v>
      </c>
      <c r="B571" s="79" t="str">
        <f t="shared" si="142"/>
        <v>K_LE MUT_2023_564</v>
      </c>
      <c r="C571" s="2"/>
      <c r="D571" s="3"/>
      <c r="E571" s="3"/>
      <c r="F571" s="4"/>
      <c r="G571" s="4"/>
      <c r="H571" s="4"/>
      <c r="I571" s="3"/>
      <c r="J571" s="1"/>
      <c r="K571" s="7"/>
      <c r="L571" s="90"/>
      <c r="M571" s="5"/>
      <c r="N571" s="91"/>
      <c r="O571" s="92"/>
      <c r="P571" s="5"/>
      <c r="Q571" s="5"/>
      <c r="R571" s="8"/>
      <c r="S571" s="5"/>
      <c r="T571" s="93"/>
      <c r="U571" s="80"/>
      <c r="V571" s="82"/>
      <c r="W571" s="83"/>
      <c r="X571" s="84" t="str">
        <f t="shared" si="143"/>
        <v xml:space="preserve"> </v>
      </c>
      <c r="Y571" s="85" t="str">
        <f t="shared" si="136"/>
        <v/>
      </c>
      <c r="AA571" s="86" t="str">
        <f t="shared" ca="1" si="137"/>
        <v/>
      </c>
      <c r="AB571" s="121"/>
      <c r="AC571" s="87" t="str">
        <f t="shared" si="151"/>
        <v/>
      </c>
      <c r="AD571" s="88" t="str">
        <f t="shared" si="144"/>
        <v/>
      </c>
      <c r="AE571" s="89" t="str">
        <f>IF(C571&lt;&gt;"",IF(VLOOKUP(C571,T_UO[#All],3,FALSE)="J",AF571+AG571,VLOOKUP(C571,T_UO[#All],4,FALSE)*G571),"")</f>
        <v/>
      </c>
      <c r="AF571" s="89" t="str">
        <f t="shared" si="138"/>
        <v/>
      </c>
      <c r="AG571" s="6"/>
      <c r="AH571" s="81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  <c r="BA571" s="120"/>
      <c r="BB571" s="120"/>
      <c r="BC571" s="120"/>
      <c r="BD571" s="120"/>
      <c r="BE571" s="120"/>
      <c r="BF571" s="120"/>
      <c r="BG571" s="120"/>
      <c r="BH571" s="120"/>
      <c r="BI571" s="120"/>
      <c r="BJ571" s="120"/>
      <c r="BK571" s="120"/>
      <c r="BL571" s="120"/>
      <c r="BM571" s="120"/>
      <c r="BN571" s="120"/>
      <c r="BO571" s="120"/>
      <c r="BP571" s="120"/>
      <c r="BQ571" s="120"/>
      <c r="BR571" s="120"/>
      <c r="BS571" s="120"/>
      <c r="BT571" s="120"/>
      <c r="BU571" s="120"/>
      <c r="BV571" s="120"/>
      <c r="BW571" s="120"/>
      <c r="BX571" s="120"/>
      <c r="BY571" s="120"/>
      <c r="BZ571" s="120"/>
      <c r="CA571" s="120"/>
      <c r="CB571" s="120"/>
      <c r="CC571" s="120"/>
      <c r="CD571" s="120"/>
      <c r="CE571" s="120"/>
      <c r="CF571" s="120"/>
      <c r="CG571" s="120"/>
      <c r="CH571" s="120"/>
      <c r="CJ571" s="46"/>
      <c r="CK571" s="46"/>
      <c r="CL571" s="46"/>
      <c r="CN571" s="46">
        <f t="shared" ca="1" si="145"/>
        <v>0</v>
      </c>
      <c r="CO571" s="46">
        <f t="shared" si="139"/>
        <v>0</v>
      </c>
      <c r="CP571" s="46"/>
      <c r="CQ571" s="46">
        <f t="shared" si="140"/>
        <v>0</v>
      </c>
      <c r="CR571" s="46"/>
      <c r="CS571" s="46">
        <f>IF(C571&lt;&gt;"",IF(VLOOKUP(C571,T_UO[#All],3,FALSE)="PTS",IF(ISBLANK(G571),1,0),IF(ISBLANK(G571),0,1)),0)</f>
        <v>0</v>
      </c>
      <c r="CT571" s="46">
        <f t="shared" si="146"/>
        <v>0</v>
      </c>
      <c r="CU571" s="46"/>
      <c r="CV571" s="46"/>
      <c r="CW571" s="46"/>
      <c r="CX571" s="46"/>
      <c r="CY571" s="46"/>
      <c r="CZ571" s="46"/>
      <c r="DA571" s="46"/>
      <c r="DB571" s="46">
        <f t="shared" si="147"/>
        <v>0</v>
      </c>
      <c r="DC571" s="46">
        <f t="shared" ca="1" si="141"/>
        <v>0</v>
      </c>
      <c r="DD571" s="46"/>
      <c r="DE571" s="46">
        <f t="shared" si="148"/>
        <v>0</v>
      </c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>
        <f t="array" ref="DS571">IF(MAX(IF($AI571:$CH571&lt;&gt;0,$AI$7:$CH$7))&gt;$S571,1,0)</f>
        <v>0</v>
      </c>
    </row>
    <row r="572" spans="1:123" x14ac:dyDescent="0.25">
      <c r="A572" s="78">
        <v>565</v>
      </c>
      <c r="B572" s="79" t="str">
        <f t="shared" si="142"/>
        <v>K_LE MUT_2023_565</v>
      </c>
      <c r="C572" s="2"/>
      <c r="D572" s="3"/>
      <c r="E572" s="3"/>
      <c r="F572" s="4"/>
      <c r="G572" s="4"/>
      <c r="H572" s="4"/>
      <c r="I572" s="3"/>
      <c r="J572" s="1"/>
      <c r="K572" s="7"/>
      <c r="L572" s="90"/>
      <c r="M572" s="5"/>
      <c r="N572" s="91"/>
      <c r="O572" s="92"/>
      <c r="P572" s="5"/>
      <c r="Q572" s="5"/>
      <c r="R572" s="8"/>
      <c r="S572" s="5"/>
      <c r="T572" s="93"/>
      <c r="U572" s="80"/>
      <c r="V572" s="82"/>
      <c r="W572" s="83"/>
      <c r="X572" s="84" t="str">
        <f t="shared" si="143"/>
        <v xml:space="preserve"> </v>
      </c>
      <c r="Y572" s="85" t="str">
        <f t="shared" si="136"/>
        <v/>
      </c>
      <c r="AA572" s="86" t="str">
        <f t="shared" ca="1" si="137"/>
        <v/>
      </c>
      <c r="AB572" s="121"/>
      <c r="AC572" s="87" t="str">
        <f t="shared" si="151"/>
        <v/>
      </c>
      <c r="AD572" s="88" t="str">
        <f t="shared" si="144"/>
        <v/>
      </c>
      <c r="AE572" s="89" t="str">
        <f>IF(C572&lt;&gt;"",IF(VLOOKUP(C572,T_UO[#All],3,FALSE)="J",AF572+AG572,VLOOKUP(C572,T_UO[#All],4,FALSE)*G572),"")</f>
        <v/>
      </c>
      <c r="AF572" s="89" t="str">
        <f t="shared" si="138"/>
        <v/>
      </c>
      <c r="AG572" s="6"/>
      <c r="AH572" s="81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  <c r="AY572" s="120"/>
      <c r="AZ572" s="120"/>
      <c r="BA572" s="120"/>
      <c r="BB572" s="120"/>
      <c r="BC572" s="120"/>
      <c r="BD572" s="120"/>
      <c r="BE572" s="120"/>
      <c r="BF572" s="120"/>
      <c r="BG572" s="120"/>
      <c r="BH572" s="120"/>
      <c r="BI572" s="120"/>
      <c r="BJ572" s="120"/>
      <c r="BK572" s="120"/>
      <c r="BL572" s="120"/>
      <c r="BM572" s="120"/>
      <c r="BN572" s="120"/>
      <c r="BO572" s="120"/>
      <c r="BP572" s="120"/>
      <c r="BQ572" s="120"/>
      <c r="BR572" s="120"/>
      <c r="BS572" s="120"/>
      <c r="BT572" s="120"/>
      <c r="BU572" s="120"/>
      <c r="BV572" s="120"/>
      <c r="BW572" s="120"/>
      <c r="BX572" s="120"/>
      <c r="BY572" s="120"/>
      <c r="BZ572" s="120"/>
      <c r="CA572" s="120"/>
      <c r="CB572" s="120"/>
      <c r="CC572" s="120"/>
      <c r="CD572" s="120"/>
      <c r="CE572" s="120"/>
      <c r="CF572" s="120"/>
      <c r="CG572" s="120"/>
      <c r="CH572" s="120"/>
      <c r="CJ572" s="46"/>
      <c r="CK572" s="46"/>
      <c r="CL572" s="46"/>
      <c r="CN572" s="46">
        <f t="shared" ca="1" si="145"/>
        <v>0</v>
      </c>
      <c r="CO572" s="46">
        <f t="shared" si="139"/>
        <v>0</v>
      </c>
      <c r="CP572" s="46"/>
      <c r="CQ572" s="46">
        <f t="shared" si="140"/>
        <v>0</v>
      </c>
      <c r="CR572" s="46"/>
      <c r="CS572" s="46">
        <f>IF(C572&lt;&gt;"",IF(VLOOKUP(C572,T_UO[#All],3,FALSE)="PTS",IF(ISBLANK(G572),1,0),IF(ISBLANK(G572),0,1)),0)</f>
        <v>0</v>
      </c>
      <c r="CT572" s="46">
        <f t="shared" si="146"/>
        <v>0</v>
      </c>
      <c r="CU572" s="46"/>
      <c r="CV572" s="46"/>
      <c r="CW572" s="46"/>
      <c r="CX572" s="46"/>
      <c r="CY572" s="46"/>
      <c r="CZ572" s="46"/>
      <c r="DA572" s="46"/>
      <c r="DB572" s="46">
        <f t="shared" si="147"/>
        <v>0</v>
      </c>
      <c r="DC572" s="46">
        <f t="shared" ca="1" si="141"/>
        <v>0</v>
      </c>
      <c r="DD572" s="46"/>
      <c r="DE572" s="46">
        <f t="shared" si="148"/>
        <v>0</v>
      </c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>
        <f t="array" ref="DS572">IF(MAX(IF($AI572:$CH572&lt;&gt;0,$AI$7:$CH$7))&gt;$S572,1,0)</f>
        <v>0</v>
      </c>
    </row>
    <row r="573" spans="1:123" x14ac:dyDescent="0.25">
      <c r="A573" s="78">
        <v>566</v>
      </c>
      <c r="B573" s="79" t="str">
        <f t="shared" si="142"/>
        <v>K_LE MUT_2023_566</v>
      </c>
      <c r="C573" s="2"/>
      <c r="D573" s="3"/>
      <c r="E573" s="3"/>
      <c r="F573" s="4"/>
      <c r="G573" s="4"/>
      <c r="H573" s="4"/>
      <c r="I573" s="3"/>
      <c r="J573" s="1"/>
      <c r="K573" s="7"/>
      <c r="L573" s="90"/>
      <c r="M573" s="5"/>
      <c r="N573" s="91"/>
      <c r="O573" s="92"/>
      <c r="P573" s="5"/>
      <c r="Q573" s="5"/>
      <c r="R573" s="8"/>
      <c r="S573" s="5"/>
      <c r="T573" s="93"/>
      <c r="U573" s="80"/>
      <c r="V573" s="82"/>
      <c r="W573" s="83"/>
      <c r="X573" s="84" t="str">
        <f t="shared" si="143"/>
        <v xml:space="preserve"> </v>
      </c>
      <c r="Y573" s="85" t="str">
        <f t="shared" si="136"/>
        <v/>
      </c>
      <c r="AA573" s="86" t="str">
        <f t="shared" ca="1" si="137"/>
        <v/>
      </c>
      <c r="AB573" s="121"/>
      <c r="AC573" s="87" t="str">
        <f t="shared" si="151"/>
        <v/>
      </c>
      <c r="AD573" s="88" t="str">
        <f t="shared" si="144"/>
        <v/>
      </c>
      <c r="AE573" s="89" t="str">
        <f>IF(C573&lt;&gt;"",IF(VLOOKUP(C573,T_UO[#All],3,FALSE)="J",AF573+AG573,VLOOKUP(C573,T_UO[#All],4,FALSE)*G573),"")</f>
        <v/>
      </c>
      <c r="AF573" s="89" t="str">
        <f t="shared" si="138"/>
        <v/>
      </c>
      <c r="AG573" s="6"/>
      <c r="AH573" s="81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  <c r="AY573" s="120"/>
      <c r="AZ573" s="120"/>
      <c r="BA573" s="120"/>
      <c r="BB573" s="120"/>
      <c r="BC573" s="120"/>
      <c r="BD573" s="120"/>
      <c r="BE573" s="120"/>
      <c r="BF573" s="120"/>
      <c r="BG573" s="120"/>
      <c r="BH573" s="120"/>
      <c r="BI573" s="120"/>
      <c r="BJ573" s="120"/>
      <c r="BK573" s="120"/>
      <c r="BL573" s="120"/>
      <c r="BM573" s="120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J573" s="46"/>
      <c r="CK573" s="46"/>
      <c r="CL573" s="46"/>
      <c r="CN573" s="46">
        <f t="shared" ca="1" si="145"/>
        <v>0</v>
      </c>
      <c r="CO573" s="46">
        <f t="shared" si="139"/>
        <v>0</v>
      </c>
      <c r="CP573" s="46"/>
      <c r="CQ573" s="46">
        <f t="shared" si="140"/>
        <v>0</v>
      </c>
      <c r="CR573" s="46"/>
      <c r="CS573" s="46">
        <f>IF(C573&lt;&gt;"",IF(VLOOKUP(C573,T_UO[#All],3,FALSE)="PTS",IF(ISBLANK(G573),1,0),IF(ISBLANK(G573),0,1)),0)</f>
        <v>0</v>
      </c>
      <c r="CT573" s="46">
        <f t="shared" si="146"/>
        <v>0</v>
      </c>
      <c r="CU573" s="46"/>
      <c r="CV573" s="46"/>
      <c r="CW573" s="46"/>
      <c r="CX573" s="46"/>
      <c r="CY573" s="46"/>
      <c r="CZ573" s="46"/>
      <c r="DA573" s="46"/>
      <c r="DB573" s="46">
        <f t="shared" si="147"/>
        <v>0</v>
      </c>
      <c r="DC573" s="46">
        <f t="shared" ca="1" si="141"/>
        <v>0</v>
      </c>
      <c r="DD573" s="46"/>
      <c r="DE573" s="46">
        <f t="shared" si="148"/>
        <v>0</v>
      </c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>
        <f t="array" ref="DS573">IF(MAX(IF($AI573:$CH573&lt;&gt;0,$AI$7:$CH$7))&gt;$S573,1,0)</f>
        <v>0</v>
      </c>
    </row>
    <row r="574" spans="1:123" x14ac:dyDescent="0.25">
      <c r="A574" s="78">
        <v>567</v>
      </c>
      <c r="B574" s="79" t="str">
        <f t="shared" si="142"/>
        <v>K_LE MUT_2023_567</v>
      </c>
      <c r="C574" s="2"/>
      <c r="D574" s="3"/>
      <c r="E574" s="3"/>
      <c r="F574" s="4"/>
      <c r="G574" s="4"/>
      <c r="H574" s="4"/>
      <c r="I574" s="3"/>
      <c r="J574" s="1"/>
      <c r="K574" s="7"/>
      <c r="L574" s="90"/>
      <c r="M574" s="5"/>
      <c r="N574" s="91"/>
      <c r="O574" s="92"/>
      <c r="P574" s="5"/>
      <c r="Q574" s="5"/>
      <c r="R574" s="8"/>
      <c r="S574" s="5"/>
      <c r="T574" s="93"/>
      <c r="U574" s="80"/>
      <c r="V574" s="82"/>
      <c r="W574" s="83"/>
      <c r="X574" s="84" t="str">
        <f t="shared" si="143"/>
        <v xml:space="preserve"> </v>
      </c>
      <c r="Y574" s="85" t="str">
        <f t="shared" si="136"/>
        <v/>
      </c>
      <c r="AA574" s="86" t="str">
        <f t="shared" ca="1" si="137"/>
        <v/>
      </c>
      <c r="AB574" s="121"/>
      <c r="AC574" s="87" t="str">
        <f t="shared" si="151"/>
        <v/>
      </c>
      <c r="AD574" s="88" t="str">
        <f t="shared" si="144"/>
        <v/>
      </c>
      <c r="AE574" s="89" t="str">
        <f>IF(C574&lt;&gt;"",IF(VLOOKUP(C574,T_UO[#All],3,FALSE)="J",AF574+AG574,VLOOKUP(C574,T_UO[#All],4,FALSE)*G574),"")</f>
        <v/>
      </c>
      <c r="AF574" s="89" t="str">
        <f t="shared" si="138"/>
        <v/>
      </c>
      <c r="AG574" s="6"/>
      <c r="AH574" s="81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  <c r="AY574" s="120"/>
      <c r="AZ574" s="120"/>
      <c r="BA574" s="120"/>
      <c r="BB574" s="120"/>
      <c r="BC574" s="120"/>
      <c r="BD574" s="120"/>
      <c r="BE574" s="120"/>
      <c r="BF574" s="120"/>
      <c r="BG574" s="120"/>
      <c r="BH574" s="120"/>
      <c r="BI574" s="120"/>
      <c r="BJ574" s="120"/>
      <c r="BK574" s="120"/>
      <c r="BL574" s="120"/>
      <c r="BM574" s="120"/>
      <c r="BN574" s="120"/>
      <c r="BO574" s="120"/>
      <c r="BP574" s="120"/>
      <c r="BQ574" s="120"/>
      <c r="BR574" s="120"/>
      <c r="BS574" s="120"/>
      <c r="BT574" s="120"/>
      <c r="BU574" s="120"/>
      <c r="BV574" s="120"/>
      <c r="BW574" s="120"/>
      <c r="BX574" s="120"/>
      <c r="BY574" s="120"/>
      <c r="BZ574" s="120"/>
      <c r="CA574" s="120"/>
      <c r="CB574" s="120"/>
      <c r="CC574" s="120"/>
      <c r="CD574" s="120"/>
      <c r="CE574" s="120"/>
      <c r="CF574" s="120"/>
      <c r="CG574" s="120"/>
      <c r="CH574" s="120"/>
      <c r="CJ574" s="46"/>
      <c r="CK574" s="46"/>
      <c r="CL574" s="46"/>
      <c r="CN574" s="46">
        <f t="shared" ca="1" si="145"/>
        <v>0</v>
      </c>
      <c r="CO574" s="46">
        <f t="shared" si="139"/>
        <v>0</v>
      </c>
      <c r="CP574" s="46"/>
      <c r="CQ574" s="46">
        <f t="shared" si="140"/>
        <v>0</v>
      </c>
      <c r="CR574" s="46"/>
      <c r="CS574" s="46">
        <f>IF(C574&lt;&gt;"",IF(VLOOKUP(C574,T_UO[#All],3,FALSE)="PTS",IF(ISBLANK(G574),1,0),IF(ISBLANK(G574),0,1)),0)</f>
        <v>0</v>
      </c>
      <c r="CT574" s="46">
        <f t="shared" si="146"/>
        <v>0</v>
      </c>
      <c r="CU574" s="46"/>
      <c r="CV574" s="46"/>
      <c r="CW574" s="46"/>
      <c r="CX574" s="46"/>
      <c r="CY574" s="46"/>
      <c r="CZ574" s="46"/>
      <c r="DA574" s="46"/>
      <c r="DB574" s="46">
        <f t="shared" si="147"/>
        <v>0</v>
      </c>
      <c r="DC574" s="46">
        <f t="shared" ca="1" si="141"/>
        <v>0</v>
      </c>
      <c r="DD574" s="46"/>
      <c r="DE574" s="46">
        <f t="shared" si="148"/>
        <v>0</v>
      </c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>
        <f t="array" ref="DS574">IF(MAX(IF($AI574:$CH574&lt;&gt;0,$AI$7:$CH$7))&gt;$S574,1,0)</f>
        <v>0</v>
      </c>
    </row>
    <row r="575" spans="1:123" x14ac:dyDescent="0.25">
      <c r="A575" s="78">
        <v>568</v>
      </c>
      <c r="B575" s="79" t="str">
        <f t="shared" si="142"/>
        <v>K_LE MUT_2023_568</v>
      </c>
      <c r="C575" s="2"/>
      <c r="D575" s="3"/>
      <c r="E575" s="3"/>
      <c r="F575" s="4"/>
      <c r="G575" s="4"/>
      <c r="H575" s="4"/>
      <c r="I575" s="3"/>
      <c r="J575" s="1"/>
      <c r="K575" s="7"/>
      <c r="L575" s="90"/>
      <c r="M575" s="5"/>
      <c r="N575" s="91"/>
      <c r="O575" s="92"/>
      <c r="P575" s="5"/>
      <c r="Q575" s="5"/>
      <c r="R575" s="8"/>
      <c r="S575" s="5"/>
      <c r="T575" s="93"/>
      <c r="U575" s="80"/>
      <c r="V575" s="82"/>
      <c r="W575" s="83"/>
      <c r="X575" s="84" t="str">
        <f t="shared" si="143"/>
        <v xml:space="preserve"> </v>
      </c>
      <c r="Y575" s="85" t="str">
        <f t="shared" si="136"/>
        <v/>
      </c>
      <c r="AA575" s="86" t="str">
        <f t="shared" ca="1" si="137"/>
        <v/>
      </c>
      <c r="AB575" s="121"/>
      <c r="AC575" s="87" t="str">
        <f t="shared" si="151"/>
        <v/>
      </c>
      <c r="AD575" s="88" t="str">
        <f t="shared" si="144"/>
        <v/>
      </c>
      <c r="AE575" s="89" t="str">
        <f>IF(C575&lt;&gt;"",IF(VLOOKUP(C575,T_UO[#All],3,FALSE)="J",AF575+AG575,VLOOKUP(C575,T_UO[#All],4,FALSE)*G575),"")</f>
        <v/>
      </c>
      <c r="AF575" s="89" t="str">
        <f t="shared" si="138"/>
        <v/>
      </c>
      <c r="AG575" s="6"/>
      <c r="AH575" s="81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  <c r="BA575" s="120"/>
      <c r="BB575" s="120"/>
      <c r="BC575" s="120"/>
      <c r="BD575" s="120"/>
      <c r="BE575" s="120"/>
      <c r="BF575" s="120"/>
      <c r="BG575" s="120"/>
      <c r="BH575" s="120"/>
      <c r="BI575" s="120"/>
      <c r="BJ575" s="120"/>
      <c r="BK575" s="120"/>
      <c r="BL575" s="120"/>
      <c r="BM575" s="120"/>
      <c r="BN575" s="120"/>
      <c r="BO575" s="120"/>
      <c r="BP575" s="120"/>
      <c r="BQ575" s="120"/>
      <c r="BR575" s="120"/>
      <c r="BS575" s="120"/>
      <c r="BT575" s="120"/>
      <c r="BU575" s="120"/>
      <c r="BV575" s="120"/>
      <c r="BW575" s="120"/>
      <c r="BX575" s="120"/>
      <c r="BY575" s="120"/>
      <c r="BZ575" s="120"/>
      <c r="CA575" s="120"/>
      <c r="CB575" s="120"/>
      <c r="CC575" s="120"/>
      <c r="CD575" s="120"/>
      <c r="CE575" s="120"/>
      <c r="CF575" s="120"/>
      <c r="CG575" s="120"/>
      <c r="CH575" s="120"/>
      <c r="CJ575" s="46"/>
      <c r="CK575" s="46"/>
      <c r="CL575" s="46"/>
      <c r="CN575" s="46">
        <f t="shared" ca="1" si="145"/>
        <v>0</v>
      </c>
      <c r="CO575" s="46">
        <f t="shared" si="139"/>
        <v>0</v>
      </c>
      <c r="CP575" s="46"/>
      <c r="CQ575" s="46">
        <f t="shared" si="140"/>
        <v>0</v>
      </c>
      <c r="CR575" s="46"/>
      <c r="CS575" s="46">
        <f>IF(C575&lt;&gt;"",IF(VLOOKUP(C575,T_UO[#All],3,FALSE)="PTS",IF(ISBLANK(G575),1,0),IF(ISBLANK(G575),0,1)),0)</f>
        <v>0</v>
      </c>
      <c r="CT575" s="46">
        <f t="shared" si="146"/>
        <v>0</v>
      </c>
      <c r="CU575" s="46"/>
      <c r="CV575" s="46"/>
      <c r="CW575" s="46"/>
      <c r="CX575" s="46"/>
      <c r="CY575" s="46"/>
      <c r="CZ575" s="46"/>
      <c r="DA575" s="46"/>
      <c r="DB575" s="46">
        <f t="shared" si="147"/>
        <v>0</v>
      </c>
      <c r="DC575" s="46">
        <f t="shared" ca="1" si="141"/>
        <v>0</v>
      </c>
      <c r="DD575" s="46"/>
      <c r="DE575" s="46">
        <f t="shared" si="148"/>
        <v>0</v>
      </c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>
        <f t="array" ref="DS575">IF(MAX(IF($AI575:$CH575&lt;&gt;0,$AI$7:$CH$7))&gt;$S575,1,0)</f>
        <v>0</v>
      </c>
    </row>
    <row r="576" spans="1:123" x14ac:dyDescent="0.25">
      <c r="A576" s="78">
        <v>569</v>
      </c>
      <c r="B576" s="79" t="str">
        <f t="shared" si="142"/>
        <v>K_LE MUT_2023_569</v>
      </c>
      <c r="C576" s="2"/>
      <c r="D576" s="3"/>
      <c r="E576" s="3"/>
      <c r="F576" s="4"/>
      <c r="G576" s="4"/>
      <c r="H576" s="4"/>
      <c r="I576" s="3"/>
      <c r="J576" s="1"/>
      <c r="K576" s="7"/>
      <c r="L576" s="90"/>
      <c r="M576" s="5"/>
      <c r="N576" s="91"/>
      <c r="O576" s="92"/>
      <c r="P576" s="5"/>
      <c r="Q576" s="5"/>
      <c r="R576" s="8"/>
      <c r="S576" s="5"/>
      <c r="T576" s="93"/>
      <c r="U576" s="80"/>
      <c r="V576" s="82"/>
      <c r="W576" s="83"/>
      <c r="X576" s="84" t="str">
        <f t="shared" si="143"/>
        <v xml:space="preserve"> </v>
      </c>
      <c r="Y576" s="85" t="str">
        <f t="shared" si="136"/>
        <v/>
      </c>
      <c r="AA576" s="86" t="str">
        <f t="shared" ca="1" si="137"/>
        <v/>
      </c>
      <c r="AB576" s="121"/>
      <c r="AC576" s="87" t="str">
        <f t="shared" si="151"/>
        <v/>
      </c>
      <c r="AD576" s="88" t="str">
        <f t="shared" si="144"/>
        <v/>
      </c>
      <c r="AE576" s="89" t="str">
        <f>IF(C576&lt;&gt;"",IF(VLOOKUP(C576,T_UO[#All],3,FALSE)="J",AF576+AG576,VLOOKUP(C576,T_UO[#All],4,FALSE)*G576),"")</f>
        <v/>
      </c>
      <c r="AF576" s="89" t="str">
        <f t="shared" si="138"/>
        <v/>
      </c>
      <c r="AG576" s="6"/>
      <c r="AH576" s="81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  <c r="AY576" s="120"/>
      <c r="AZ576" s="120"/>
      <c r="BA576" s="120"/>
      <c r="BB576" s="120"/>
      <c r="BC576" s="120"/>
      <c r="BD576" s="120"/>
      <c r="BE576" s="120"/>
      <c r="BF576" s="120"/>
      <c r="BG576" s="120"/>
      <c r="BH576" s="120"/>
      <c r="BI576" s="120"/>
      <c r="BJ576" s="120"/>
      <c r="BK576" s="120"/>
      <c r="BL576" s="120"/>
      <c r="BM576" s="120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J576" s="46"/>
      <c r="CK576" s="46"/>
      <c r="CL576" s="46"/>
      <c r="CN576" s="46">
        <f t="shared" ca="1" si="145"/>
        <v>0</v>
      </c>
      <c r="CO576" s="46">
        <f t="shared" si="139"/>
        <v>0</v>
      </c>
      <c r="CP576" s="46"/>
      <c r="CQ576" s="46">
        <f t="shared" si="140"/>
        <v>0</v>
      </c>
      <c r="CR576" s="46"/>
      <c r="CS576" s="46">
        <f>IF(C576&lt;&gt;"",IF(VLOOKUP(C576,T_UO[#All],3,FALSE)="PTS",IF(ISBLANK(G576),1,0),IF(ISBLANK(G576),0,1)),0)</f>
        <v>0</v>
      </c>
      <c r="CT576" s="46">
        <f t="shared" si="146"/>
        <v>0</v>
      </c>
      <c r="CU576" s="46"/>
      <c r="CV576" s="46"/>
      <c r="CW576" s="46"/>
      <c r="CX576" s="46"/>
      <c r="CY576" s="46"/>
      <c r="CZ576" s="46"/>
      <c r="DA576" s="46"/>
      <c r="DB576" s="46">
        <f t="shared" si="147"/>
        <v>0</v>
      </c>
      <c r="DC576" s="46">
        <f t="shared" ca="1" si="141"/>
        <v>0</v>
      </c>
      <c r="DD576" s="46"/>
      <c r="DE576" s="46">
        <f t="shared" si="148"/>
        <v>0</v>
      </c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>
        <f t="array" ref="DS576">IF(MAX(IF($AI576:$CH576&lt;&gt;0,$AI$7:$CH$7))&gt;$S576,1,0)</f>
        <v>0</v>
      </c>
    </row>
    <row r="577" spans="1:123" x14ac:dyDescent="0.25">
      <c r="A577" s="78">
        <v>570</v>
      </c>
      <c r="B577" s="79" t="str">
        <f t="shared" si="142"/>
        <v>K_LE MUT_2023_570</v>
      </c>
      <c r="C577" s="2"/>
      <c r="D577" s="3"/>
      <c r="E577" s="3"/>
      <c r="F577" s="4"/>
      <c r="G577" s="4"/>
      <c r="H577" s="4"/>
      <c r="I577" s="3"/>
      <c r="J577" s="1"/>
      <c r="K577" s="7"/>
      <c r="L577" s="90"/>
      <c r="M577" s="5"/>
      <c r="N577" s="91"/>
      <c r="O577" s="92"/>
      <c r="P577" s="5"/>
      <c r="Q577" s="5"/>
      <c r="R577" s="8"/>
      <c r="S577" s="5"/>
      <c r="T577" s="93"/>
      <c r="U577" s="80"/>
      <c r="V577" s="82"/>
      <c r="W577" s="83"/>
      <c r="X577" s="84" t="str">
        <f t="shared" si="143"/>
        <v xml:space="preserve"> </v>
      </c>
      <c r="Y577" s="85" t="str">
        <f t="shared" si="136"/>
        <v/>
      </c>
      <c r="AA577" s="86" t="str">
        <f t="shared" ca="1" si="137"/>
        <v/>
      </c>
      <c r="AB577" s="121"/>
      <c r="AC577" s="87" t="str">
        <f t="shared" si="151"/>
        <v/>
      </c>
      <c r="AD577" s="88" t="str">
        <f t="shared" si="144"/>
        <v/>
      </c>
      <c r="AE577" s="89" t="str">
        <f>IF(C577&lt;&gt;"",IF(VLOOKUP(C577,T_UO[#All],3,FALSE)="J",AF577+AG577,VLOOKUP(C577,T_UO[#All],4,FALSE)*G577),"")</f>
        <v/>
      </c>
      <c r="AF577" s="89" t="str">
        <f t="shared" si="138"/>
        <v/>
      </c>
      <c r="AG577" s="6"/>
      <c r="AH577" s="81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  <c r="AY577" s="120"/>
      <c r="AZ577" s="120"/>
      <c r="BA577" s="120"/>
      <c r="BB577" s="120"/>
      <c r="BC577" s="120"/>
      <c r="BD577" s="120"/>
      <c r="BE577" s="120"/>
      <c r="BF577" s="120"/>
      <c r="BG577" s="120"/>
      <c r="BH577" s="120"/>
      <c r="BI577" s="120"/>
      <c r="BJ577" s="120"/>
      <c r="BK577" s="120"/>
      <c r="BL577" s="120"/>
      <c r="BM577" s="120"/>
      <c r="BN577" s="120"/>
      <c r="BO577" s="120"/>
      <c r="BP577" s="120"/>
      <c r="BQ577" s="120"/>
      <c r="BR577" s="120"/>
      <c r="BS577" s="120"/>
      <c r="BT577" s="120"/>
      <c r="BU577" s="120"/>
      <c r="BV577" s="120"/>
      <c r="BW577" s="120"/>
      <c r="BX577" s="120"/>
      <c r="BY577" s="120"/>
      <c r="BZ577" s="120"/>
      <c r="CA577" s="120"/>
      <c r="CB577" s="120"/>
      <c r="CC577" s="120"/>
      <c r="CD577" s="120"/>
      <c r="CE577" s="120"/>
      <c r="CF577" s="120"/>
      <c r="CG577" s="120"/>
      <c r="CH577" s="120"/>
      <c r="CJ577" s="46"/>
      <c r="CK577" s="46"/>
      <c r="CL577" s="46"/>
      <c r="CN577" s="46">
        <f t="shared" ca="1" si="145"/>
        <v>0</v>
      </c>
      <c r="CO577" s="46">
        <f t="shared" si="139"/>
        <v>0</v>
      </c>
      <c r="CP577" s="46"/>
      <c r="CQ577" s="46">
        <f t="shared" si="140"/>
        <v>0</v>
      </c>
      <c r="CR577" s="46"/>
      <c r="CS577" s="46">
        <f>IF(C577&lt;&gt;"",IF(VLOOKUP(C577,T_UO[#All],3,FALSE)="PTS",IF(ISBLANK(G577),1,0),IF(ISBLANK(G577),0,1)),0)</f>
        <v>0</v>
      </c>
      <c r="CT577" s="46">
        <f t="shared" si="146"/>
        <v>0</v>
      </c>
      <c r="CU577" s="46"/>
      <c r="CV577" s="46"/>
      <c r="CW577" s="46"/>
      <c r="CX577" s="46"/>
      <c r="CY577" s="46"/>
      <c r="CZ577" s="46"/>
      <c r="DA577" s="46"/>
      <c r="DB577" s="46">
        <f t="shared" si="147"/>
        <v>0</v>
      </c>
      <c r="DC577" s="46">
        <f t="shared" ca="1" si="141"/>
        <v>0</v>
      </c>
      <c r="DD577" s="46"/>
      <c r="DE577" s="46">
        <f t="shared" si="148"/>
        <v>0</v>
      </c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>
        <f t="array" ref="DS577">IF(MAX(IF($AI577:$CH577&lt;&gt;0,$AI$7:$CH$7))&gt;$S577,1,0)</f>
        <v>0</v>
      </c>
    </row>
    <row r="578" spans="1:123" x14ac:dyDescent="0.25">
      <c r="A578" s="78">
        <v>571</v>
      </c>
      <c r="B578" s="79" t="str">
        <f t="shared" si="142"/>
        <v>K_LE MUT_2023_571</v>
      </c>
      <c r="C578" s="2"/>
      <c r="D578" s="3"/>
      <c r="E578" s="3"/>
      <c r="F578" s="4"/>
      <c r="G578" s="4"/>
      <c r="H578" s="4"/>
      <c r="I578" s="3"/>
      <c r="J578" s="1"/>
      <c r="K578" s="7"/>
      <c r="L578" s="90"/>
      <c r="M578" s="5"/>
      <c r="N578" s="91"/>
      <c r="O578" s="92"/>
      <c r="P578" s="5"/>
      <c r="Q578" s="5"/>
      <c r="R578" s="8"/>
      <c r="S578" s="5"/>
      <c r="T578" s="93"/>
      <c r="U578" s="80"/>
      <c r="V578" s="82"/>
      <c r="W578" s="83"/>
      <c r="X578" s="84" t="str">
        <f t="shared" si="143"/>
        <v xml:space="preserve"> </v>
      </c>
      <c r="Y578" s="85" t="str">
        <f t="shared" si="136"/>
        <v/>
      </c>
      <c r="AA578" s="86" t="str">
        <f t="shared" ca="1" si="137"/>
        <v/>
      </c>
      <c r="AB578" s="121"/>
      <c r="AC578" s="87" t="str">
        <f t="shared" si="151"/>
        <v/>
      </c>
      <c r="AD578" s="88" t="str">
        <f t="shared" si="144"/>
        <v/>
      </c>
      <c r="AE578" s="89" t="str">
        <f>IF(C578&lt;&gt;"",IF(VLOOKUP(C578,T_UO[#All],3,FALSE)="J",AF578+AG578,VLOOKUP(C578,T_UO[#All],4,FALSE)*G578),"")</f>
        <v/>
      </c>
      <c r="AF578" s="89" t="str">
        <f t="shared" si="138"/>
        <v/>
      </c>
      <c r="AG578" s="6"/>
      <c r="AH578" s="81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  <c r="BA578" s="120"/>
      <c r="BB578" s="120"/>
      <c r="BC578" s="120"/>
      <c r="BD578" s="120"/>
      <c r="BE578" s="120"/>
      <c r="BF578" s="120"/>
      <c r="BG578" s="120"/>
      <c r="BH578" s="120"/>
      <c r="BI578" s="120"/>
      <c r="BJ578" s="120"/>
      <c r="BK578" s="120"/>
      <c r="BL578" s="120"/>
      <c r="BM578" s="120"/>
      <c r="BN578" s="120"/>
      <c r="BO578" s="120"/>
      <c r="BP578" s="120"/>
      <c r="BQ578" s="120"/>
      <c r="BR578" s="120"/>
      <c r="BS578" s="120"/>
      <c r="BT578" s="120"/>
      <c r="BU578" s="120"/>
      <c r="BV578" s="120"/>
      <c r="BW578" s="120"/>
      <c r="BX578" s="120"/>
      <c r="BY578" s="120"/>
      <c r="BZ578" s="120"/>
      <c r="CA578" s="120"/>
      <c r="CB578" s="120"/>
      <c r="CC578" s="120"/>
      <c r="CD578" s="120"/>
      <c r="CE578" s="120"/>
      <c r="CF578" s="120"/>
      <c r="CG578" s="120"/>
      <c r="CH578" s="120"/>
      <c r="CJ578" s="46"/>
      <c r="CK578" s="46"/>
      <c r="CL578" s="46"/>
      <c r="CN578" s="46">
        <f t="shared" ca="1" si="145"/>
        <v>0</v>
      </c>
      <c r="CO578" s="46">
        <f t="shared" si="139"/>
        <v>0</v>
      </c>
      <c r="CP578" s="46"/>
      <c r="CQ578" s="46">
        <f t="shared" si="140"/>
        <v>0</v>
      </c>
      <c r="CR578" s="46"/>
      <c r="CS578" s="46">
        <f>IF(C578&lt;&gt;"",IF(VLOOKUP(C578,T_UO[#All],3,FALSE)="PTS",IF(ISBLANK(G578),1,0),IF(ISBLANK(G578),0,1)),0)</f>
        <v>0</v>
      </c>
      <c r="CT578" s="46">
        <f t="shared" si="146"/>
        <v>0</v>
      </c>
      <c r="CU578" s="46"/>
      <c r="CV578" s="46"/>
      <c r="CW578" s="46"/>
      <c r="CX578" s="46"/>
      <c r="CY578" s="46"/>
      <c r="CZ578" s="46"/>
      <c r="DA578" s="46"/>
      <c r="DB578" s="46">
        <f t="shared" si="147"/>
        <v>0</v>
      </c>
      <c r="DC578" s="46">
        <f t="shared" ca="1" si="141"/>
        <v>0</v>
      </c>
      <c r="DD578" s="46"/>
      <c r="DE578" s="46">
        <f t="shared" si="148"/>
        <v>0</v>
      </c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>
        <f t="array" ref="DS578">IF(MAX(IF($AI578:$CH578&lt;&gt;0,$AI$7:$CH$7))&gt;$S578,1,0)</f>
        <v>0</v>
      </c>
    </row>
    <row r="579" spans="1:123" x14ac:dyDescent="0.25">
      <c r="A579" s="78">
        <v>572</v>
      </c>
      <c r="B579" s="79" t="str">
        <f t="shared" si="142"/>
        <v>K_LE MUT_2023_572</v>
      </c>
      <c r="C579" s="2"/>
      <c r="D579" s="3"/>
      <c r="E579" s="3"/>
      <c r="F579" s="4"/>
      <c r="G579" s="4"/>
      <c r="H579" s="4"/>
      <c r="I579" s="3"/>
      <c r="J579" s="1"/>
      <c r="K579" s="7"/>
      <c r="L579" s="90"/>
      <c r="M579" s="5"/>
      <c r="N579" s="91"/>
      <c r="O579" s="92"/>
      <c r="P579" s="5"/>
      <c r="Q579" s="5"/>
      <c r="R579" s="8"/>
      <c r="S579" s="5"/>
      <c r="T579" s="93"/>
      <c r="U579" s="80"/>
      <c r="V579" s="82"/>
      <c r="W579" s="83"/>
      <c r="X579" s="84" t="str">
        <f t="shared" si="143"/>
        <v xml:space="preserve"> </v>
      </c>
      <c r="Y579" s="85" t="str">
        <f t="shared" si="136"/>
        <v/>
      </c>
      <c r="AA579" s="86" t="str">
        <f t="shared" ca="1" si="137"/>
        <v/>
      </c>
      <c r="AB579" s="121"/>
      <c r="AC579" s="87" t="str">
        <f t="shared" si="151"/>
        <v/>
      </c>
      <c r="AD579" s="88" t="str">
        <f t="shared" si="144"/>
        <v/>
      </c>
      <c r="AE579" s="89" t="str">
        <f>IF(C579&lt;&gt;"",IF(VLOOKUP(C579,T_UO[#All],3,FALSE)="J",AF579+AG579,VLOOKUP(C579,T_UO[#All],4,FALSE)*G579),"")</f>
        <v/>
      </c>
      <c r="AF579" s="89" t="str">
        <f t="shared" si="138"/>
        <v/>
      </c>
      <c r="AG579" s="6"/>
      <c r="AH579" s="81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  <c r="AY579" s="120"/>
      <c r="AZ579" s="120"/>
      <c r="BA579" s="120"/>
      <c r="BB579" s="120"/>
      <c r="BC579" s="120"/>
      <c r="BD579" s="120"/>
      <c r="BE579" s="120"/>
      <c r="BF579" s="120"/>
      <c r="BG579" s="120"/>
      <c r="BH579" s="120"/>
      <c r="BI579" s="120"/>
      <c r="BJ579" s="120"/>
      <c r="BK579" s="120"/>
      <c r="BL579" s="120"/>
      <c r="BM579" s="120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J579" s="46"/>
      <c r="CK579" s="46"/>
      <c r="CL579" s="46"/>
      <c r="CN579" s="46">
        <f t="shared" ca="1" si="145"/>
        <v>0</v>
      </c>
      <c r="CO579" s="46">
        <f t="shared" si="139"/>
        <v>0</v>
      </c>
      <c r="CP579" s="46"/>
      <c r="CQ579" s="46">
        <f t="shared" si="140"/>
        <v>0</v>
      </c>
      <c r="CR579" s="46"/>
      <c r="CS579" s="46">
        <f>IF(C579&lt;&gt;"",IF(VLOOKUP(C579,T_UO[#All],3,FALSE)="PTS",IF(ISBLANK(G579),1,0),IF(ISBLANK(G579),0,1)),0)</f>
        <v>0</v>
      </c>
      <c r="CT579" s="46">
        <f t="shared" si="146"/>
        <v>0</v>
      </c>
      <c r="CU579" s="46"/>
      <c r="CV579" s="46"/>
      <c r="CW579" s="46"/>
      <c r="CX579" s="46"/>
      <c r="CY579" s="46"/>
      <c r="CZ579" s="46"/>
      <c r="DA579" s="46"/>
      <c r="DB579" s="46">
        <f t="shared" si="147"/>
        <v>0</v>
      </c>
      <c r="DC579" s="46">
        <f t="shared" ca="1" si="141"/>
        <v>0</v>
      </c>
      <c r="DD579" s="46"/>
      <c r="DE579" s="46">
        <f t="shared" si="148"/>
        <v>0</v>
      </c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>
        <f t="array" ref="DS579">IF(MAX(IF($AI579:$CH579&lt;&gt;0,$AI$7:$CH$7))&gt;$S579,1,0)</f>
        <v>0</v>
      </c>
    </row>
    <row r="580" spans="1:123" x14ac:dyDescent="0.25">
      <c r="A580" s="78">
        <v>573</v>
      </c>
      <c r="B580" s="79" t="str">
        <f t="shared" si="142"/>
        <v>K_LE MUT_2023_573</v>
      </c>
      <c r="C580" s="2"/>
      <c r="D580" s="3"/>
      <c r="E580" s="3"/>
      <c r="F580" s="4"/>
      <c r="G580" s="4"/>
      <c r="H580" s="4"/>
      <c r="I580" s="3"/>
      <c r="J580" s="1"/>
      <c r="K580" s="7"/>
      <c r="L580" s="90"/>
      <c r="M580" s="5"/>
      <c r="N580" s="91"/>
      <c r="O580" s="92"/>
      <c r="P580" s="5"/>
      <c r="Q580" s="5"/>
      <c r="R580" s="8"/>
      <c r="S580" s="5"/>
      <c r="T580" s="93"/>
      <c r="U580" s="80"/>
      <c r="V580" s="82"/>
      <c r="W580" s="83"/>
      <c r="X580" s="84" t="str">
        <f t="shared" si="143"/>
        <v xml:space="preserve"> </v>
      </c>
      <c r="Y580" s="85" t="str">
        <f t="shared" si="136"/>
        <v/>
      </c>
      <c r="AA580" s="86" t="str">
        <f t="shared" ca="1" si="137"/>
        <v/>
      </c>
      <c r="AB580" s="121"/>
      <c r="AC580" s="87" t="str">
        <f t="shared" si="151"/>
        <v/>
      </c>
      <c r="AD580" s="88" t="str">
        <f t="shared" si="144"/>
        <v/>
      </c>
      <c r="AE580" s="89" t="str">
        <f>IF(C580&lt;&gt;"",IF(VLOOKUP(C580,T_UO[#All],3,FALSE)="J",AF580+AG580,VLOOKUP(C580,T_UO[#All],4,FALSE)*G580),"")</f>
        <v/>
      </c>
      <c r="AF580" s="89" t="str">
        <f t="shared" si="138"/>
        <v/>
      </c>
      <c r="AG580" s="6"/>
      <c r="AH580" s="81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  <c r="AY580" s="120"/>
      <c r="AZ580" s="120"/>
      <c r="BA580" s="120"/>
      <c r="BB580" s="120"/>
      <c r="BC580" s="120"/>
      <c r="BD580" s="120"/>
      <c r="BE580" s="120"/>
      <c r="BF580" s="120"/>
      <c r="BG580" s="120"/>
      <c r="BH580" s="120"/>
      <c r="BI580" s="120"/>
      <c r="BJ580" s="120"/>
      <c r="BK580" s="120"/>
      <c r="BL580" s="120"/>
      <c r="BM580" s="120"/>
      <c r="BN580" s="120"/>
      <c r="BO580" s="120"/>
      <c r="BP580" s="120"/>
      <c r="BQ580" s="120"/>
      <c r="BR580" s="120"/>
      <c r="BS580" s="120"/>
      <c r="BT580" s="120"/>
      <c r="BU580" s="120"/>
      <c r="BV580" s="120"/>
      <c r="BW580" s="120"/>
      <c r="BX580" s="120"/>
      <c r="BY580" s="120"/>
      <c r="BZ580" s="120"/>
      <c r="CA580" s="120"/>
      <c r="CB580" s="120"/>
      <c r="CC580" s="120"/>
      <c r="CD580" s="120"/>
      <c r="CE580" s="120"/>
      <c r="CF580" s="120"/>
      <c r="CG580" s="120"/>
      <c r="CH580" s="120"/>
      <c r="CJ580" s="46"/>
      <c r="CK580" s="46"/>
      <c r="CL580" s="46"/>
      <c r="CN580" s="46">
        <f t="shared" ca="1" si="145"/>
        <v>0</v>
      </c>
      <c r="CO580" s="46">
        <f t="shared" si="139"/>
        <v>0</v>
      </c>
      <c r="CP580" s="46"/>
      <c r="CQ580" s="46">
        <f t="shared" si="140"/>
        <v>0</v>
      </c>
      <c r="CR580" s="46"/>
      <c r="CS580" s="46">
        <f>IF(C580&lt;&gt;"",IF(VLOOKUP(C580,T_UO[#All],3,FALSE)="PTS",IF(ISBLANK(G580),1,0),IF(ISBLANK(G580),0,1)),0)</f>
        <v>0</v>
      </c>
      <c r="CT580" s="46">
        <f t="shared" si="146"/>
        <v>0</v>
      </c>
      <c r="CU580" s="46"/>
      <c r="CV580" s="46"/>
      <c r="CW580" s="46"/>
      <c r="CX580" s="46"/>
      <c r="CY580" s="46"/>
      <c r="CZ580" s="46"/>
      <c r="DA580" s="46"/>
      <c r="DB580" s="46">
        <f t="shared" si="147"/>
        <v>0</v>
      </c>
      <c r="DC580" s="46">
        <f t="shared" ca="1" si="141"/>
        <v>0</v>
      </c>
      <c r="DD580" s="46"/>
      <c r="DE580" s="46">
        <f t="shared" si="148"/>
        <v>0</v>
      </c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>
        <f t="array" ref="DS580">IF(MAX(IF($AI580:$CH580&lt;&gt;0,$AI$7:$CH$7))&gt;$S580,1,0)</f>
        <v>0</v>
      </c>
    </row>
    <row r="581" spans="1:123" x14ac:dyDescent="0.25">
      <c r="A581" s="78">
        <v>574</v>
      </c>
      <c r="B581" s="79" t="str">
        <f t="shared" si="142"/>
        <v>K_LE MUT_2023_574</v>
      </c>
      <c r="C581" s="2"/>
      <c r="D581" s="3"/>
      <c r="E581" s="3"/>
      <c r="F581" s="4"/>
      <c r="G581" s="4"/>
      <c r="H581" s="4"/>
      <c r="I581" s="3"/>
      <c r="J581" s="1"/>
      <c r="K581" s="7"/>
      <c r="L581" s="90"/>
      <c r="M581" s="5"/>
      <c r="N581" s="91"/>
      <c r="O581" s="92"/>
      <c r="P581" s="5"/>
      <c r="Q581" s="5"/>
      <c r="R581" s="8"/>
      <c r="S581" s="5"/>
      <c r="T581" s="93"/>
      <c r="U581" s="80"/>
      <c r="V581" s="82"/>
      <c r="W581" s="83"/>
      <c r="X581" s="84" t="str">
        <f t="shared" si="143"/>
        <v xml:space="preserve"> </v>
      </c>
      <c r="Y581" s="85" t="str">
        <f t="shared" si="136"/>
        <v/>
      </c>
      <c r="AA581" s="86" t="str">
        <f t="shared" ca="1" si="137"/>
        <v/>
      </c>
      <c r="AB581" s="121"/>
      <c r="AC581" s="87" t="str">
        <f t="shared" si="151"/>
        <v/>
      </c>
      <c r="AD581" s="88" t="str">
        <f t="shared" si="144"/>
        <v/>
      </c>
      <c r="AE581" s="89" t="str">
        <f>IF(C581&lt;&gt;"",IF(VLOOKUP(C581,T_UO[#All],3,FALSE)="J",AF581+AG581,VLOOKUP(C581,T_UO[#All],4,FALSE)*G581),"")</f>
        <v/>
      </c>
      <c r="AF581" s="89" t="str">
        <f t="shared" si="138"/>
        <v/>
      </c>
      <c r="AG581" s="6"/>
      <c r="AH581" s="81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  <c r="BA581" s="120"/>
      <c r="BB581" s="120"/>
      <c r="BC581" s="120"/>
      <c r="BD581" s="120"/>
      <c r="BE581" s="120"/>
      <c r="BF581" s="120"/>
      <c r="BG581" s="120"/>
      <c r="BH581" s="120"/>
      <c r="BI581" s="120"/>
      <c r="BJ581" s="120"/>
      <c r="BK581" s="120"/>
      <c r="BL581" s="120"/>
      <c r="BM581" s="120"/>
      <c r="BN581" s="120"/>
      <c r="BO581" s="120"/>
      <c r="BP581" s="120"/>
      <c r="BQ581" s="120"/>
      <c r="BR581" s="120"/>
      <c r="BS581" s="120"/>
      <c r="BT581" s="120"/>
      <c r="BU581" s="120"/>
      <c r="BV581" s="120"/>
      <c r="BW581" s="120"/>
      <c r="BX581" s="120"/>
      <c r="BY581" s="120"/>
      <c r="BZ581" s="120"/>
      <c r="CA581" s="120"/>
      <c r="CB581" s="120"/>
      <c r="CC581" s="120"/>
      <c r="CD581" s="120"/>
      <c r="CE581" s="120"/>
      <c r="CF581" s="120"/>
      <c r="CG581" s="120"/>
      <c r="CH581" s="120"/>
      <c r="CJ581" s="46"/>
      <c r="CK581" s="46"/>
      <c r="CL581" s="46"/>
      <c r="CN581" s="46">
        <f t="shared" ca="1" si="145"/>
        <v>0</v>
      </c>
      <c r="CO581" s="46">
        <f t="shared" si="139"/>
        <v>0</v>
      </c>
      <c r="CP581" s="46"/>
      <c r="CQ581" s="46">
        <f t="shared" si="140"/>
        <v>0</v>
      </c>
      <c r="CR581" s="46"/>
      <c r="CS581" s="46">
        <f>IF(C581&lt;&gt;"",IF(VLOOKUP(C581,T_UO[#All],3,FALSE)="PTS",IF(ISBLANK(G581),1,0),IF(ISBLANK(G581),0,1)),0)</f>
        <v>0</v>
      </c>
      <c r="CT581" s="46">
        <f t="shared" si="146"/>
        <v>0</v>
      </c>
      <c r="CU581" s="46"/>
      <c r="CV581" s="46"/>
      <c r="CW581" s="46"/>
      <c r="CX581" s="46"/>
      <c r="CY581" s="46"/>
      <c r="CZ581" s="46"/>
      <c r="DA581" s="46"/>
      <c r="DB581" s="46">
        <f t="shared" si="147"/>
        <v>0</v>
      </c>
      <c r="DC581" s="46">
        <f t="shared" ca="1" si="141"/>
        <v>0</v>
      </c>
      <c r="DD581" s="46"/>
      <c r="DE581" s="46">
        <f t="shared" si="148"/>
        <v>0</v>
      </c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>
        <f t="array" ref="DS581">IF(MAX(IF($AI581:$CH581&lt;&gt;0,$AI$7:$CH$7))&gt;$S581,1,0)</f>
        <v>0</v>
      </c>
    </row>
    <row r="582" spans="1:123" x14ac:dyDescent="0.25">
      <c r="A582" s="78">
        <v>575</v>
      </c>
      <c r="B582" s="79" t="str">
        <f t="shared" si="142"/>
        <v>K_LE MUT_2023_575</v>
      </c>
      <c r="C582" s="2"/>
      <c r="D582" s="3"/>
      <c r="E582" s="3"/>
      <c r="F582" s="4"/>
      <c r="G582" s="4"/>
      <c r="H582" s="4"/>
      <c r="I582" s="3"/>
      <c r="J582" s="1"/>
      <c r="K582" s="7"/>
      <c r="L582" s="90"/>
      <c r="M582" s="5"/>
      <c r="N582" s="91"/>
      <c r="O582" s="92"/>
      <c r="P582" s="5"/>
      <c r="Q582" s="5"/>
      <c r="R582" s="8"/>
      <c r="S582" s="5"/>
      <c r="T582" s="93"/>
      <c r="U582" s="80"/>
      <c r="V582" s="82"/>
      <c r="W582" s="83"/>
      <c r="X582" s="84" t="str">
        <f t="shared" si="143"/>
        <v xml:space="preserve"> </v>
      </c>
      <c r="Y582" s="85" t="str">
        <f t="shared" si="136"/>
        <v/>
      </c>
      <c r="AA582" s="86" t="str">
        <f t="shared" ca="1" si="137"/>
        <v/>
      </c>
      <c r="AB582" s="121"/>
      <c r="AC582" s="87" t="str">
        <f t="shared" si="151"/>
        <v/>
      </c>
      <c r="AD582" s="88" t="str">
        <f t="shared" si="144"/>
        <v/>
      </c>
      <c r="AE582" s="89" t="str">
        <f>IF(C582&lt;&gt;"",IF(VLOOKUP(C582,T_UO[#All],3,FALSE)="J",AF582+AG582,VLOOKUP(C582,T_UO[#All],4,FALSE)*G582),"")</f>
        <v/>
      </c>
      <c r="AF582" s="89" t="str">
        <f t="shared" si="138"/>
        <v/>
      </c>
      <c r="AG582" s="6"/>
      <c r="AH582" s="81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  <c r="AY582" s="120"/>
      <c r="AZ582" s="120"/>
      <c r="BA582" s="120"/>
      <c r="BB582" s="120"/>
      <c r="BC582" s="120"/>
      <c r="BD582" s="120"/>
      <c r="BE582" s="120"/>
      <c r="BF582" s="120"/>
      <c r="BG582" s="120"/>
      <c r="BH582" s="120"/>
      <c r="BI582" s="120"/>
      <c r="BJ582" s="120"/>
      <c r="BK582" s="120"/>
      <c r="BL582" s="120"/>
      <c r="BM582" s="120"/>
      <c r="BN582" s="120"/>
      <c r="BO582" s="120"/>
      <c r="BP582" s="120"/>
      <c r="BQ582" s="120"/>
      <c r="BR582" s="120"/>
      <c r="BS582" s="120"/>
      <c r="BT582" s="120"/>
      <c r="BU582" s="120"/>
      <c r="BV582" s="120"/>
      <c r="BW582" s="120"/>
      <c r="BX582" s="120"/>
      <c r="BY582" s="120"/>
      <c r="BZ582" s="120"/>
      <c r="CA582" s="120"/>
      <c r="CB582" s="120"/>
      <c r="CC582" s="120"/>
      <c r="CD582" s="120"/>
      <c r="CE582" s="120"/>
      <c r="CF582" s="120"/>
      <c r="CG582" s="120"/>
      <c r="CH582" s="120"/>
      <c r="CJ582" s="46"/>
      <c r="CK582" s="46"/>
      <c r="CL582" s="46"/>
      <c r="CN582" s="46">
        <f t="shared" ca="1" si="145"/>
        <v>0</v>
      </c>
      <c r="CO582" s="46">
        <f t="shared" si="139"/>
        <v>0</v>
      </c>
      <c r="CP582" s="46"/>
      <c r="CQ582" s="46">
        <f t="shared" si="140"/>
        <v>0</v>
      </c>
      <c r="CR582" s="46"/>
      <c r="CS582" s="46">
        <f>IF(C582&lt;&gt;"",IF(VLOOKUP(C582,T_UO[#All],3,FALSE)="PTS",IF(ISBLANK(G582),1,0),IF(ISBLANK(G582),0,1)),0)</f>
        <v>0</v>
      </c>
      <c r="CT582" s="46">
        <f t="shared" si="146"/>
        <v>0</v>
      </c>
      <c r="CU582" s="46"/>
      <c r="CV582" s="46"/>
      <c r="CW582" s="46"/>
      <c r="CX582" s="46"/>
      <c r="CY582" s="46"/>
      <c r="CZ582" s="46"/>
      <c r="DA582" s="46"/>
      <c r="DB582" s="46">
        <f t="shared" si="147"/>
        <v>0</v>
      </c>
      <c r="DC582" s="46">
        <f t="shared" ca="1" si="141"/>
        <v>0</v>
      </c>
      <c r="DD582" s="46"/>
      <c r="DE582" s="46">
        <f t="shared" si="148"/>
        <v>0</v>
      </c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>
        <f t="array" ref="DS582">IF(MAX(IF($AI582:$CH582&lt;&gt;0,$AI$7:$CH$7))&gt;$S582,1,0)</f>
        <v>0</v>
      </c>
    </row>
    <row r="583" spans="1:123" x14ac:dyDescent="0.25">
      <c r="A583" s="78">
        <v>576</v>
      </c>
      <c r="B583" s="79" t="str">
        <f t="shared" si="142"/>
        <v>K_LE MUT_2023_576</v>
      </c>
      <c r="C583" s="2"/>
      <c r="D583" s="3"/>
      <c r="E583" s="3"/>
      <c r="F583" s="4"/>
      <c r="G583" s="4"/>
      <c r="H583" s="4"/>
      <c r="I583" s="3"/>
      <c r="J583" s="1"/>
      <c r="K583" s="7"/>
      <c r="L583" s="90"/>
      <c r="M583" s="5"/>
      <c r="N583" s="91"/>
      <c r="O583" s="92"/>
      <c r="P583" s="5"/>
      <c r="Q583" s="5"/>
      <c r="R583" s="8"/>
      <c r="S583" s="5"/>
      <c r="T583" s="93"/>
      <c r="U583" s="80"/>
      <c r="V583" s="82"/>
      <c r="W583" s="83"/>
      <c r="X583" s="84" t="str">
        <f t="shared" si="143"/>
        <v xml:space="preserve"> </v>
      </c>
      <c r="Y583" s="85" t="str">
        <f t="shared" si="136"/>
        <v/>
      </c>
      <c r="AA583" s="86" t="str">
        <f t="shared" ca="1" si="137"/>
        <v/>
      </c>
      <c r="AB583" s="121"/>
      <c r="AC583" s="87" t="str">
        <f t="shared" si="151"/>
        <v/>
      </c>
      <c r="AD583" s="88" t="str">
        <f t="shared" si="144"/>
        <v/>
      </c>
      <c r="AE583" s="89" t="str">
        <f>IF(C583&lt;&gt;"",IF(VLOOKUP(C583,T_UO[#All],3,FALSE)="J",AF583+AG583,VLOOKUP(C583,T_UO[#All],4,FALSE)*G583),"")</f>
        <v/>
      </c>
      <c r="AF583" s="89" t="str">
        <f t="shared" si="138"/>
        <v/>
      </c>
      <c r="AG583" s="6"/>
      <c r="AH583" s="81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  <c r="AY583" s="120"/>
      <c r="AZ583" s="120"/>
      <c r="BA583" s="120"/>
      <c r="BB583" s="120"/>
      <c r="BC583" s="120"/>
      <c r="BD583" s="120"/>
      <c r="BE583" s="120"/>
      <c r="BF583" s="120"/>
      <c r="BG583" s="120"/>
      <c r="BH583" s="120"/>
      <c r="BI583" s="120"/>
      <c r="BJ583" s="120"/>
      <c r="BK583" s="120"/>
      <c r="BL583" s="120"/>
      <c r="BM583" s="120"/>
      <c r="BN583" s="120"/>
      <c r="BO583" s="120"/>
      <c r="BP583" s="120"/>
      <c r="BQ583" s="120"/>
      <c r="BR583" s="120"/>
      <c r="BS583" s="120"/>
      <c r="BT583" s="120"/>
      <c r="BU583" s="120"/>
      <c r="BV583" s="120"/>
      <c r="BW583" s="120"/>
      <c r="BX583" s="120"/>
      <c r="BY583" s="120"/>
      <c r="BZ583" s="120"/>
      <c r="CA583" s="120"/>
      <c r="CB583" s="120"/>
      <c r="CC583" s="120"/>
      <c r="CD583" s="120"/>
      <c r="CE583" s="120"/>
      <c r="CF583" s="120"/>
      <c r="CG583" s="120"/>
      <c r="CH583" s="120"/>
      <c r="CJ583" s="46"/>
      <c r="CK583" s="46"/>
      <c r="CL583" s="46"/>
      <c r="CN583" s="46">
        <f t="shared" ca="1" si="145"/>
        <v>0</v>
      </c>
      <c r="CO583" s="46">
        <f t="shared" si="139"/>
        <v>0</v>
      </c>
      <c r="CP583" s="46"/>
      <c r="CQ583" s="46">
        <f t="shared" si="140"/>
        <v>0</v>
      </c>
      <c r="CR583" s="46"/>
      <c r="CS583" s="46">
        <f>IF(C583&lt;&gt;"",IF(VLOOKUP(C583,T_UO[#All],3,FALSE)="PTS",IF(ISBLANK(G583),1,0),IF(ISBLANK(G583),0,1)),0)</f>
        <v>0</v>
      </c>
      <c r="CT583" s="46">
        <f t="shared" si="146"/>
        <v>0</v>
      </c>
      <c r="CU583" s="46"/>
      <c r="CV583" s="46"/>
      <c r="CW583" s="46"/>
      <c r="CX583" s="46"/>
      <c r="CY583" s="46"/>
      <c r="CZ583" s="46"/>
      <c r="DA583" s="46"/>
      <c r="DB583" s="46">
        <f t="shared" si="147"/>
        <v>0</v>
      </c>
      <c r="DC583" s="46">
        <f t="shared" ca="1" si="141"/>
        <v>0</v>
      </c>
      <c r="DD583" s="46"/>
      <c r="DE583" s="46">
        <f t="shared" si="148"/>
        <v>0</v>
      </c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>
        <f t="array" ref="DS583">IF(MAX(IF($AI583:$CH583&lt;&gt;0,$AI$7:$CH$7))&gt;$S583,1,0)</f>
        <v>0</v>
      </c>
    </row>
    <row r="584" spans="1:123" x14ac:dyDescent="0.25">
      <c r="A584" s="78">
        <v>577</v>
      </c>
      <c r="B584" s="79" t="str">
        <f t="shared" si="142"/>
        <v>K_LE MUT_2023_577</v>
      </c>
      <c r="C584" s="2"/>
      <c r="D584" s="3"/>
      <c r="E584" s="3"/>
      <c r="F584" s="4"/>
      <c r="G584" s="4"/>
      <c r="H584" s="4"/>
      <c r="I584" s="3"/>
      <c r="J584" s="1"/>
      <c r="K584" s="7"/>
      <c r="L584" s="90"/>
      <c r="M584" s="5"/>
      <c r="N584" s="91"/>
      <c r="O584" s="92"/>
      <c r="P584" s="5"/>
      <c r="Q584" s="5"/>
      <c r="R584" s="8"/>
      <c r="S584" s="5"/>
      <c r="T584" s="93"/>
      <c r="U584" s="80"/>
      <c r="V584" s="82"/>
      <c r="W584" s="83"/>
      <c r="X584" s="84" t="str">
        <f t="shared" si="143"/>
        <v xml:space="preserve"> </v>
      </c>
      <c r="Y584" s="85" t="str">
        <f t="shared" si="136"/>
        <v/>
      </c>
      <c r="AA584" s="86" t="str">
        <f t="shared" ca="1" si="137"/>
        <v/>
      </c>
      <c r="AB584" s="121"/>
      <c r="AC584" s="87" t="str">
        <f t="shared" si="151"/>
        <v/>
      </c>
      <c r="AD584" s="88" t="str">
        <f t="shared" si="144"/>
        <v/>
      </c>
      <c r="AE584" s="89" t="str">
        <f>IF(C584&lt;&gt;"",IF(VLOOKUP(C584,T_UO[#All],3,FALSE)="J",AF584+AG584,VLOOKUP(C584,T_UO[#All],4,FALSE)*G584),"")</f>
        <v/>
      </c>
      <c r="AF584" s="89" t="str">
        <f t="shared" si="138"/>
        <v/>
      </c>
      <c r="AG584" s="6"/>
      <c r="AH584" s="81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  <c r="AY584" s="120"/>
      <c r="AZ584" s="120"/>
      <c r="BA584" s="120"/>
      <c r="BB584" s="120"/>
      <c r="BC584" s="120"/>
      <c r="BD584" s="120"/>
      <c r="BE584" s="120"/>
      <c r="BF584" s="120"/>
      <c r="BG584" s="120"/>
      <c r="BH584" s="120"/>
      <c r="BI584" s="120"/>
      <c r="BJ584" s="120"/>
      <c r="BK584" s="120"/>
      <c r="BL584" s="120"/>
      <c r="BM584" s="120"/>
      <c r="BN584" s="120"/>
      <c r="BO584" s="120"/>
      <c r="BP584" s="120"/>
      <c r="BQ584" s="120"/>
      <c r="BR584" s="120"/>
      <c r="BS584" s="120"/>
      <c r="BT584" s="120"/>
      <c r="BU584" s="120"/>
      <c r="BV584" s="120"/>
      <c r="BW584" s="120"/>
      <c r="BX584" s="120"/>
      <c r="BY584" s="120"/>
      <c r="BZ584" s="120"/>
      <c r="CA584" s="120"/>
      <c r="CB584" s="120"/>
      <c r="CC584" s="120"/>
      <c r="CD584" s="120"/>
      <c r="CE584" s="120"/>
      <c r="CF584" s="120"/>
      <c r="CG584" s="120"/>
      <c r="CH584" s="120"/>
      <c r="CJ584" s="46"/>
      <c r="CK584" s="46"/>
      <c r="CL584" s="46"/>
      <c r="CN584" s="46">
        <f t="shared" ca="1" si="145"/>
        <v>0</v>
      </c>
      <c r="CO584" s="46">
        <f t="shared" si="139"/>
        <v>0</v>
      </c>
      <c r="CP584" s="46"/>
      <c r="CQ584" s="46">
        <f t="shared" si="140"/>
        <v>0</v>
      </c>
      <c r="CR584" s="46"/>
      <c r="CS584" s="46">
        <f>IF(C584&lt;&gt;"",IF(VLOOKUP(C584,T_UO[#All],3,FALSE)="PTS",IF(ISBLANK(G584),1,0),IF(ISBLANK(G584),0,1)),0)</f>
        <v>0</v>
      </c>
      <c r="CT584" s="46">
        <f t="shared" si="146"/>
        <v>0</v>
      </c>
      <c r="CU584" s="46"/>
      <c r="CV584" s="46"/>
      <c r="CW584" s="46"/>
      <c r="CX584" s="46"/>
      <c r="CY584" s="46"/>
      <c r="CZ584" s="46"/>
      <c r="DA584" s="46"/>
      <c r="DB584" s="46">
        <f t="shared" si="147"/>
        <v>0</v>
      </c>
      <c r="DC584" s="46">
        <f t="shared" ca="1" si="141"/>
        <v>0</v>
      </c>
      <c r="DD584" s="46"/>
      <c r="DE584" s="46">
        <f t="shared" si="148"/>
        <v>0</v>
      </c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>
        <f t="array" ref="DS584">IF(MAX(IF($AI584:$CH584&lt;&gt;0,$AI$7:$CH$7))&gt;$S584,1,0)</f>
        <v>0</v>
      </c>
    </row>
    <row r="585" spans="1:123" x14ac:dyDescent="0.25">
      <c r="A585" s="78">
        <v>578</v>
      </c>
      <c r="B585" s="79" t="str">
        <f t="shared" si="142"/>
        <v>K_LE MUT_2023_578</v>
      </c>
      <c r="C585" s="2"/>
      <c r="D585" s="3"/>
      <c r="E585" s="3"/>
      <c r="F585" s="4"/>
      <c r="G585" s="4"/>
      <c r="H585" s="4"/>
      <c r="I585" s="3"/>
      <c r="J585" s="1"/>
      <c r="K585" s="7"/>
      <c r="L585" s="90"/>
      <c r="M585" s="5"/>
      <c r="N585" s="91"/>
      <c r="O585" s="92"/>
      <c r="P585" s="5"/>
      <c r="Q585" s="5"/>
      <c r="R585" s="8"/>
      <c r="S585" s="5"/>
      <c r="T585" s="93"/>
      <c r="U585" s="80"/>
      <c r="V585" s="82"/>
      <c r="W585" s="83"/>
      <c r="X585" s="84" t="str">
        <f t="shared" si="143"/>
        <v xml:space="preserve"> </v>
      </c>
      <c r="Y585" s="85" t="str">
        <f t="shared" si="136"/>
        <v/>
      </c>
      <c r="AA585" s="86" t="str">
        <f t="shared" ca="1" si="137"/>
        <v/>
      </c>
      <c r="AB585" s="121"/>
      <c r="AC585" s="87" t="str">
        <f t="shared" si="151"/>
        <v/>
      </c>
      <c r="AD585" s="88" t="str">
        <f t="shared" si="144"/>
        <v/>
      </c>
      <c r="AE585" s="89" t="str">
        <f>IF(C585&lt;&gt;"",IF(VLOOKUP(C585,T_UO[#All],3,FALSE)="J",AF585+AG585,VLOOKUP(C585,T_UO[#All],4,FALSE)*G585),"")</f>
        <v/>
      </c>
      <c r="AF585" s="89" t="str">
        <f t="shared" si="138"/>
        <v/>
      </c>
      <c r="AG585" s="6"/>
      <c r="AH585" s="81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  <c r="AY585" s="120"/>
      <c r="AZ585" s="120"/>
      <c r="BA585" s="120"/>
      <c r="BB585" s="120"/>
      <c r="BC585" s="120"/>
      <c r="BD585" s="120"/>
      <c r="BE585" s="120"/>
      <c r="BF585" s="120"/>
      <c r="BG585" s="120"/>
      <c r="BH585" s="120"/>
      <c r="BI585" s="120"/>
      <c r="BJ585" s="120"/>
      <c r="BK585" s="120"/>
      <c r="BL585" s="120"/>
      <c r="BM585" s="120"/>
      <c r="BN585" s="120"/>
      <c r="BO585" s="120"/>
      <c r="BP585" s="120"/>
      <c r="BQ585" s="120"/>
      <c r="BR585" s="120"/>
      <c r="BS585" s="120"/>
      <c r="BT585" s="120"/>
      <c r="BU585" s="120"/>
      <c r="BV585" s="120"/>
      <c r="BW585" s="120"/>
      <c r="BX585" s="120"/>
      <c r="BY585" s="120"/>
      <c r="BZ585" s="120"/>
      <c r="CA585" s="120"/>
      <c r="CB585" s="120"/>
      <c r="CC585" s="120"/>
      <c r="CD585" s="120"/>
      <c r="CE585" s="120"/>
      <c r="CF585" s="120"/>
      <c r="CG585" s="120"/>
      <c r="CH585" s="120"/>
      <c r="CJ585" s="46"/>
      <c r="CK585" s="46"/>
      <c r="CL585" s="46"/>
      <c r="CN585" s="46">
        <f t="shared" ca="1" si="145"/>
        <v>0</v>
      </c>
      <c r="CO585" s="46">
        <f t="shared" si="139"/>
        <v>0</v>
      </c>
      <c r="CP585" s="46"/>
      <c r="CQ585" s="46">
        <f t="shared" si="140"/>
        <v>0</v>
      </c>
      <c r="CR585" s="46"/>
      <c r="CS585" s="46">
        <f>IF(C585&lt;&gt;"",IF(VLOOKUP(C585,T_UO[#All],3,FALSE)="PTS",IF(ISBLANK(G585),1,0),IF(ISBLANK(G585),0,1)),0)</f>
        <v>0</v>
      </c>
      <c r="CT585" s="46">
        <f t="shared" si="146"/>
        <v>0</v>
      </c>
      <c r="CU585" s="46"/>
      <c r="CV585" s="46"/>
      <c r="CW585" s="46"/>
      <c r="CX585" s="46"/>
      <c r="CY585" s="46"/>
      <c r="CZ585" s="46"/>
      <c r="DA585" s="46"/>
      <c r="DB585" s="46">
        <f t="shared" si="147"/>
        <v>0</v>
      </c>
      <c r="DC585" s="46">
        <f t="shared" ca="1" si="141"/>
        <v>0</v>
      </c>
      <c r="DD585" s="46"/>
      <c r="DE585" s="46">
        <f t="shared" si="148"/>
        <v>0</v>
      </c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>
        <f t="array" ref="DS585">IF(MAX(IF($AI585:$CH585&lt;&gt;0,$AI$7:$CH$7))&gt;$S585,1,0)</f>
        <v>0</v>
      </c>
    </row>
    <row r="586" spans="1:123" x14ac:dyDescent="0.25">
      <c r="A586" s="78">
        <v>579</v>
      </c>
      <c r="B586" s="79" t="str">
        <f t="shared" si="142"/>
        <v>K_LE MUT_2023_579</v>
      </c>
      <c r="C586" s="2"/>
      <c r="D586" s="3"/>
      <c r="E586" s="3"/>
      <c r="F586" s="4"/>
      <c r="G586" s="4"/>
      <c r="H586" s="4"/>
      <c r="I586" s="3"/>
      <c r="J586" s="1"/>
      <c r="K586" s="7"/>
      <c r="L586" s="90"/>
      <c r="M586" s="5"/>
      <c r="N586" s="91"/>
      <c r="O586" s="92"/>
      <c r="P586" s="5"/>
      <c r="Q586" s="5"/>
      <c r="R586" s="8"/>
      <c r="S586" s="5"/>
      <c r="T586" s="93"/>
      <c r="U586" s="80"/>
      <c r="V586" s="82"/>
      <c r="W586" s="83"/>
      <c r="X586" s="84" t="str">
        <f t="shared" si="143"/>
        <v xml:space="preserve"> </v>
      </c>
      <c r="Y586" s="85" t="str">
        <f t="shared" si="136"/>
        <v/>
      </c>
      <c r="AA586" s="86" t="str">
        <f t="shared" ca="1" si="137"/>
        <v/>
      </c>
      <c r="AB586" s="121"/>
      <c r="AC586" s="87" t="str">
        <f t="shared" si="151"/>
        <v/>
      </c>
      <c r="AD586" s="88" t="str">
        <f t="shared" si="144"/>
        <v/>
      </c>
      <c r="AE586" s="89" t="str">
        <f>IF(C586&lt;&gt;"",IF(VLOOKUP(C586,T_UO[#All],3,FALSE)="J",AF586+AG586,VLOOKUP(C586,T_UO[#All],4,FALSE)*G586),"")</f>
        <v/>
      </c>
      <c r="AF586" s="89" t="str">
        <f t="shared" si="138"/>
        <v/>
      </c>
      <c r="AG586" s="6"/>
      <c r="AH586" s="81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  <c r="AY586" s="120"/>
      <c r="AZ586" s="120"/>
      <c r="BA586" s="120"/>
      <c r="BB586" s="120"/>
      <c r="BC586" s="120"/>
      <c r="BD586" s="120"/>
      <c r="BE586" s="120"/>
      <c r="BF586" s="120"/>
      <c r="BG586" s="120"/>
      <c r="BH586" s="120"/>
      <c r="BI586" s="120"/>
      <c r="BJ586" s="120"/>
      <c r="BK586" s="120"/>
      <c r="BL586" s="120"/>
      <c r="BM586" s="120"/>
      <c r="BN586" s="120"/>
      <c r="BO586" s="120"/>
      <c r="BP586" s="120"/>
      <c r="BQ586" s="120"/>
      <c r="BR586" s="120"/>
      <c r="BS586" s="120"/>
      <c r="BT586" s="120"/>
      <c r="BU586" s="120"/>
      <c r="BV586" s="120"/>
      <c r="BW586" s="120"/>
      <c r="BX586" s="120"/>
      <c r="BY586" s="120"/>
      <c r="BZ586" s="120"/>
      <c r="CA586" s="120"/>
      <c r="CB586" s="120"/>
      <c r="CC586" s="120"/>
      <c r="CD586" s="120"/>
      <c r="CE586" s="120"/>
      <c r="CF586" s="120"/>
      <c r="CG586" s="120"/>
      <c r="CH586" s="120"/>
      <c r="CJ586" s="46"/>
      <c r="CK586" s="46"/>
      <c r="CL586" s="46"/>
      <c r="CN586" s="46">
        <f t="shared" ca="1" si="145"/>
        <v>0</v>
      </c>
      <c r="CO586" s="46">
        <f t="shared" si="139"/>
        <v>0</v>
      </c>
      <c r="CP586" s="46"/>
      <c r="CQ586" s="46">
        <f t="shared" si="140"/>
        <v>0</v>
      </c>
      <c r="CR586" s="46"/>
      <c r="CS586" s="46">
        <f>IF(C586&lt;&gt;"",IF(VLOOKUP(C586,T_UO[#All],3,FALSE)="PTS",IF(ISBLANK(G586),1,0),IF(ISBLANK(G586),0,1)),0)</f>
        <v>0</v>
      </c>
      <c r="CT586" s="46">
        <f t="shared" si="146"/>
        <v>0</v>
      </c>
      <c r="CU586" s="46"/>
      <c r="CV586" s="46"/>
      <c r="CW586" s="46"/>
      <c r="CX586" s="46"/>
      <c r="CY586" s="46"/>
      <c r="CZ586" s="46"/>
      <c r="DA586" s="46"/>
      <c r="DB586" s="46">
        <f t="shared" si="147"/>
        <v>0</v>
      </c>
      <c r="DC586" s="46">
        <f t="shared" ca="1" si="141"/>
        <v>0</v>
      </c>
      <c r="DD586" s="46"/>
      <c r="DE586" s="46">
        <f t="shared" si="148"/>
        <v>0</v>
      </c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>
        <f t="array" ref="DS586">IF(MAX(IF($AI586:$CH586&lt;&gt;0,$AI$7:$CH$7))&gt;$S586,1,0)</f>
        <v>0</v>
      </c>
    </row>
    <row r="587" spans="1:123" x14ac:dyDescent="0.25">
      <c r="A587" s="78">
        <v>580</v>
      </c>
      <c r="B587" s="79" t="str">
        <f t="shared" si="142"/>
        <v>K_LE MUT_2023_580</v>
      </c>
      <c r="C587" s="2"/>
      <c r="D587" s="3"/>
      <c r="E587" s="3"/>
      <c r="F587" s="4"/>
      <c r="G587" s="4"/>
      <c r="H587" s="4"/>
      <c r="I587" s="3"/>
      <c r="J587" s="1"/>
      <c r="K587" s="7"/>
      <c r="L587" s="90"/>
      <c r="M587" s="5"/>
      <c r="N587" s="91"/>
      <c r="O587" s="92"/>
      <c r="P587" s="5"/>
      <c r="Q587" s="5"/>
      <c r="R587" s="8"/>
      <c r="S587" s="5"/>
      <c r="T587" s="93"/>
      <c r="U587" s="80"/>
      <c r="V587" s="82"/>
      <c r="W587" s="83"/>
      <c r="X587" s="84" t="str">
        <f t="shared" si="143"/>
        <v xml:space="preserve"> </v>
      </c>
      <c r="Y587" s="85" t="str">
        <f t="shared" si="136"/>
        <v/>
      </c>
      <c r="AA587" s="86" t="str">
        <f t="shared" ca="1" si="137"/>
        <v/>
      </c>
      <c r="AB587" s="121"/>
      <c r="AC587" s="87" t="str">
        <f t="shared" si="151"/>
        <v/>
      </c>
      <c r="AD587" s="88" t="str">
        <f t="shared" si="144"/>
        <v/>
      </c>
      <c r="AE587" s="89" t="str">
        <f>IF(C587&lt;&gt;"",IF(VLOOKUP(C587,T_UO[#All],3,FALSE)="J",AF587+AG587,VLOOKUP(C587,T_UO[#All],4,FALSE)*G587),"")</f>
        <v/>
      </c>
      <c r="AF587" s="89" t="str">
        <f t="shared" si="138"/>
        <v/>
      </c>
      <c r="AG587" s="6"/>
      <c r="AH587" s="81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  <c r="BE587" s="120"/>
      <c r="BF587" s="120"/>
      <c r="BG587" s="120"/>
      <c r="BH587" s="120"/>
      <c r="BI587" s="120"/>
      <c r="BJ587" s="120"/>
      <c r="BK587" s="120"/>
      <c r="BL587" s="120"/>
      <c r="BM587" s="120"/>
      <c r="BN587" s="120"/>
      <c r="BO587" s="120"/>
      <c r="BP587" s="120"/>
      <c r="BQ587" s="120"/>
      <c r="BR587" s="120"/>
      <c r="BS587" s="120"/>
      <c r="BT587" s="120"/>
      <c r="BU587" s="120"/>
      <c r="BV587" s="120"/>
      <c r="BW587" s="120"/>
      <c r="BX587" s="120"/>
      <c r="BY587" s="120"/>
      <c r="BZ587" s="120"/>
      <c r="CA587" s="120"/>
      <c r="CB587" s="120"/>
      <c r="CC587" s="120"/>
      <c r="CD587" s="120"/>
      <c r="CE587" s="120"/>
      <c r="CF587" s="120"/>
      <c r="CG587" s="120"/>
      <c r="CH587" s="120"/>
      <c r="CJ587" s="46"/>
      <c r="CK587" s="46"/>
      <c r="CL587" s="46"/>
      <c r="CN587" s="46">
        <f t="shared" ca="1" si="145"/>
        <v>0</v>
      </c>
      <c r="CO587" s="46">
        <f t="shared" si="139"/>
        <v>0</v>
      </c>
      <c r="CP587" s="46"/>
      <c r="CQ587" s="46">
        <f t="shared" si="140"/>
        <v>0</v>
      </c>
      <c r="CR587" s="46"/>
      <c r="CS587" s="46">
        <f>IF(C587&lt;&gt;"",IF(VLOOKUP(C587,T_UO[#All],3,FALSE)="PTS",IF(ISBLANK(G587),1,0),IF(ISBLANK(G587),0,1)),0)</f>
        <v>0</v>
      </c>
      <c r="CT587" s="46">
        <f t="shared" si="146"/>
        <v>0</v>
      </c>
      <c r="CU587" s="46"/>
      <c r="CV587" s="46"/>
      <c r="CW587" s="46"/>
      <c r="CX587" s="46"/>
      <c r="CY587" s="46"/>
      <c r="CZ587" s="46"/>
      <c r="DA587" s="46"/>
      <c r="DB587" s="46">
        <f t="shared" si="147"/>
        <v>0</v>
      </c>
      <c r="DC587" s="46">
        <f t="shared" ca="1" si="141"/>
        <v>0</v>
      </c>
      <c r="DD587" s="46"/>
      <c r="DE587" s="46">
        <f t="shared" si="148"/>
        <v>0</v>
      </c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>
        <f t="array" ref="DS587">IF(MAX(IF($AI587:$CH587&lt;&gt;0,$AI$7:$CH$7))&gt;$S587,1,0)</f>
        <v>0</v>
      </c>
    </row>
    <row r="588" spans="1:123" x14ac:dyDescent="0.25">
      <c r="A588" s="78">
        <v>581</v>
      </c>
      <c r="B588" s="79" t="str">
        <f t="shared" si="142"/>
        <v>K_LE MUT_2023_581</v>
      </c>
      <c r="C588" s="2"/>
      <c r="D588" s="3"/>
      <c r="E588" s="3"/>
      <c r="F588" s="4"/>
      <c r="G588" s="4"/>
      <c r="H588" s="4"/>
      <c r="I588" s="3"/>
      <c r="J588" s="1"/>
      <c r="K588" s="7"/>
      <c r="L588" s="90"/>
      <c r="M588" s="5"/>
      <c r="N588" s="91"/>
      <c r="O588" s="92"/>
      <c r="P588" s="5"/>
      <c r="Q588" s="5"/>
      <c r="R588" s="8"/>
      <c r="S588" s="5"/>
      <c r="T588" s="93"/>
      <c r="U588" s="80"/>
      <c r="V588" s="82"/>
      <c r="W588" s="83"/>
      <c r="X588" s="84" t="str">
        <f t="shared" si="143"/>
        <v xml:space="preserve"> </v>
      </c>
      <c r="Y588" s="85" t="str">
        <f t="shared" ref="Y588:Y651" si="152">IF(P588="?","A planifier",IF(P588&lt;&gt;0,IF(OR(AA588&lt;=0,AA588="OK"),IF(OR(X588="Livré",X588="Soldé"),IF(ISBLANK(Q588),IF(S588&lt;=P588,"A l'heure","En retard"),IF(S588&lt;=Q588,"A l'heure","En retard")),"En cours"),"Non livré"),""))</f>
        <v/>
      </c>
      <c r="AA588" s="86" t="str">
        <f t="shared" ref="AA588:AA651" ca="1" si="153">IF(C588&lt;&gt;"",IF(P588="","A planifier",IF(X588="Annulé","Annulé",IF(ISBLANK($S588),-NETWORKDAYS(TODAY(),IF(ISBLANK(Q588),P588,Q588),N_Ferie),"OK"))),"")</f>
        <v/>
      </c>
      <c r="AB588" s="121"/>
      <c r="AC588" s="87" t="str">
        <f t="shared" si="151"/>
        <v/>
      </c>
      <c r="AD588" s="88" t="str">
        <f t="shared" si="144"/>
        <v/>
      </c>
      <c r="AE588" s="89" t="str">
        <f>IF(C588&lt;&gt;"",IF(VLOOKUP(C588,T_UO[#All],3,FALSE)="J",AF588+AG588,VLOOKUP(C588,T_UO[#All],4,FALSE)*G588),"")</f>
        <v/>
      </c>
      <c r="AF588" s="89" t="str">
        <f t="shared" ref="AF588:AF651" si="154">IF(AND(C588&lt;&gt;"",C588&lt;&gt;"CR hebdo"),SUM(AH588:CH588),"")</f>
        <v/>
      </c>
      <c r="AG588" s="6"/>
      <c r="AH588" s="81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  <c r="AY588" s="120"/>
      <c r="AZ588" s="120"/>
      <c r="BA588" s="120"/>
      <c r="BB588" s="120"/>
      <c r="BC588" s="120"/>
      <c r="BD588" s="120"/>
      <c r="BE588" s="120"/>
      <c r="BF588" s="120"/>
      <c r="BG588" s="120"/>
      <c r="BH588" s="120"/>
      <c r="BI588" s="120"/>
      <c r="BJ588" s="120"/>
      <c r="BK588" s="120"/>
      <c r="BL588" s="120"/>
      <c r="BM588" s="120"/>
      <c r="BN588" s="120"/>
      <c r="BO588" s="120"/>
      <c r="BP588" s="120"/>
      <c r="BQ588" s="120"/>
      <c r="BR588" s="120"/>
      <c r="BS588" s="120"/>
      <c r="BT588" s="120"/>
      <c r="BU588" s="120"/>
      <c r="BV588" s="120"/>
      <c r="BW588" s="120"/>
      <c r="BX588" s="120"/>
      <c r="BY588" s="120"/>
      <c r="BZ588" s="120"/>
      <c r="CA588" s="120"/>
      <c r="CB588" s="120"/>
      <c r="CC588" s="120"/>
      <c r="CD588" s="120"/>
      <c r="CE588" s="120"/>
      <c r="CF588" s="120"/>
      <c r="CG588" s="120"/>
      <c r="CH588" s="120"/>
      <c r="CJ588" s="46"/>
      <c r="CK588" s="46"/>
      <c r="CL588" s="46"/>
      <c r="CN588" s="46">
        <f t="shared" ca="1" si="145"/>
        <v>0</v>
      </c>
      <c r="CO588" s="46">
        <f t="shared" ref="CO588:CO651" si="155">IF(C588&lt;&gt;"",0,IF(ABS(COUNTA(D588:W588,AG588,AI588:CH588))&gt;0,1,0))</f>
        <v>0</v>
      </c>
      <c r="CP588" s="46"/>
      <c r="CQ588" s="46">
        <f t="shared" ref="CQ588:CQ651" si="156">IF(C588&lt;&gt;"",ABS(COUNTA(E588)-1),0)</f>
        <v>0</v>
      </c>
      <c r="CR588" s="46"/>
      <c r="CS588" s="46">
        <f>IF(C588&lt;&gt;"",IF(VLOOKUP(C588,T_UO[#All],3,FALSE)="PTS",IF(ISBLANK(G588),1,0),IF(ISBLANK(G588),0,1)),0)</f>
        <v>0</v>
      </c>
      <c r="CT588" s="46">
        <f t="shared" si="146"/>
        <v>0</v>
      </c>
      <c r="CU588" s="46"/>
      <c r="CV588" s="46"/>
      <c r="CW588" s="46"/>
      <c r="CX588" s="46"/>
      <c r="CY588" s="46"/>
      <c r="CZ588" s="46"/>
      <c r="DA588" s="46"/>
      <c r="DB588" s="46">
        <f t="shared" si="147"/>
        <v>0</v>
      </c>
      <c r="DC588" s="46">
        <f t="shared" ref="DC588:DC651" ca="1" si="157">IF(AND(P588&lt;&gt;"",S588=""),IF(NETWORKDAYS(TODAY(),P588,N_Ferie)&gt;AG588,0,1),0)</f>
        <v>0</v>
      </c>
      <c r="DD588" s="46"/>
      <c r="DE588" s="46">
        <f t="shared" si="148"/>
        <v>0</v>
      </c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>
        <f t="array" ref="DS588">IF(MAX(IF($AI588:$CH588&lt;&gt;0,$AI$7:$CH$7))&gt;$S588,1,0)</f>
        <v>0</v>
      </c>
    </row>
    <row r="589" spans="1:123" x14ac:dyDescent="0.25">
      <c r="A589" s="78">
        <v>582</v>
      </c>
      <c r="B589" s="79" t="str">
        <f t="shared" ref="B589:B652" si="158">$E$3&amp;"_"&amp;TEXT(A589,"000")</f>
        <v>K_LE MUT_2023_582</v>
      </c>
      <c r="C589" s="2"/>
      <c r="D589" s="3"/>
      <c r="E589" s="3"/>
      <c r="F589" s="4"/>
      <c r="G589" s="4"/>
      <c r="H589" s="4"/>
      <c r="I589" s="3"/>
      <c r="J589" s="1"/>
      <c r="K589" s="7"/>
      <c r="L589" s="90"/>
      <c r="M589" s="5"/>
      <c r="N589" s="91"/>
      <c r="O589" s="92"/>
      <c r="P589" s="5"/>
      <c r="Q589" s="5"/>
      <c r="R589" s="8"/>
      <c r="S589" s="5"/>
      <c r="T589" s="93"/>
      <c r="U589" s="80"/>
      <c r="V589" s="82"/>
      <c r="W589" s="83"/>
      <c r="X589" s="84" t="str">
        <f t="shared" ref="X589:X652" si="159">IF(P589="?","A planifier",IF(AND(S589&lt;&gt;"",ISBLANK(W589)),"Livré",IF(AND(S589&lt;&gt;"",V589&lt;&gt;"",W589&lt;&gt;""),"Soldé",IF(E589="Travail annulé","Annulé"," "))))</f>
        <v xml:space="preserve"> </v>
      </c>
      <c r="Y589" s="85" t="str">
        <f t="shared" si="152"/>
        <v/>
      </c>
      <c r="AA589" s="86" t="str">
        <f t="shared" ca="1" si="153"/>
        <v/>
      </c>
      <c r="AB589" s="121"/>
      <c r="AC589" s="87" t="str">
        <f t="shared" si="151"/>
        <v/>
      </c>
      <c r="AD589" s="88" t="str">
        <f t="shared" ref="AD589:AD652" si="160">IF(OR(ISBLANK(C589),AF589=""),"",AF589/(AF589+AG589))</f>
        <v/>
      </c>
      <c r="AE589" s="89" t="str">
        <f>IF(C589&lt;&gt;"",IF(VLOOKUP(C589,T_UO[#All],3,FALSE)="J",AF589+AG589,VLOOKUP(C589,T_UO[#All],4,FALSE)*G589),"")</f>
        <v/>
      </c>
      <c r="AF589" s="89" t="str">
        <f t="shared" si="154"/>
        <v/>
      </c>
      <c r="AG589" s="6"/>
      <c r="AH589" s="81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  <c r="AY589" s="120"/>
      <c r="AZ589" s="120"/>
      <c r="BA589" s="120"/>
      <c r="BB589" s="120"/>
      <c r="BC589" s="120"/>
      <c r="BD589" s="120"/>
      <c r="BE589" s="120"/>
      <c r="BF589" s="120"/>
      <c r="BG589" s="120"/>
      <c r="BH589" s="120"/>
      <c r="BI589" s="120"/>
      <c r="BJ589" s="120"/>
      <c r="BK589" s="120"/>
      <c r="BL589" s="120"/>
      <c r="BM589" s="120"/>
      <c r="BN589" s="120"/>
      <c r="BO589" s="120"/>
      <c r="BP589" s="120"/>
      <c r="BQ589" s="120"/>
      <c r="BR589" s="120"/>
      <c r="BS589" s="120"/>
      <c r="BT589" s="120"/>
      <c r="BU589" s="120"/>
      <c r="BV589" s="120"/>
      <c r="BW589" s="120"/>
      <c r="BX589" s="120"/>
      <c r="BY589" s="120"/>
      <c r="BZ589" s="120"/>
      <c r="CA589" s="120"/>
      <c r="CB589" s="120"/>
      <c r="CC589" s="120"/>
      <c r="CD589" s="120"/>
      <c r="CE589" s="120"/>
      <c r="CF589" s="120"/>
      <c r="CG589" s="120"/>
      <c r="CH589" s="120"/>
      <c r="CJ589" s="46"/>
      <c r="CK589" s="46"/>
      <c r="CL589" s="46"/>
      <c r="CN589" s="46">
        <f t="shared" ref="CN589:CN652" ca="1" si="161">SUM(CO589:DS589)</f>
        <v>0</v>
      </c>
      <c r="CO589" s="46">
        <f t="shared" si="155"/>
        <v>0</v>
      </c>
      <c r="CP589" s="46"/>
      <c r="CQ589" s="46">
        <f t="shared" si="156"/>
        <v>0</v>
      </c>
      <c r="CR589" s="46"/>
      <c r="CS589" s="46">
        <f>IF(C589&lt;&gt;"",IF(VLOOKUP(C589,T_UO[#All],3,FALSE)="PTS",IF(ISBLANK(G589),1,0),IF(ISBLANK(G589),0,1)),0)</f>
        <v>0</v>
      </c>
      <c r="CT589" s="46">
        <f t="shared" ref="CT589:CT652" si="162">IF(S589&lt;&gt;"",IF(ISBLANK(H589),1,0),IF(ISBLANK(H589),0,1))</f>
        <v>0</v>
      </c>
      <c r="CU589" s="46"/>
      <c r="CV589" s="46"/>
      <c r="CW589" s="46"/>
      <c r="CX589" s="46"/>
      <c r="CY589" s="46"/>
      <c r="CZ589" s="46"/>
      <c r="DA589" s="46"/>
      <c r="DB589" s="46">
        <f t="shared" ref="DB589:DB652" si="163">IF(C589&lt;&gt;"",ABS(COUNTA(P589)-1),0)</f>
        <v>0</v>
      </c>
      <c r="DC589" s="46">
        <f t="shared" ca="1" si="157"/>
        <v>0</v>
      </c>
      <c r="DD589" s="46"/>
      <c r="DE589" s="46">
        <f t="shared" ref="DE589:DE652" si="164">IF(AND(C589&lt;&gt;"",ISBLANK(S589),AG589=0),1,0)</f>
        <v>0</v>
      </c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>
        <f t="array" ref="DS589">IF(MAX(IF($AI589:$CH589&lt;&gt;0,$AI$7:$CH$7))&gt;$S589,1,0)</f>
        <v>0</v>
      </c>
    </row>
    <row r="590" spans="1:123" x14ac:dyDescent="0.25">
      <c r="A590" s="78">
        <v>583</v>
      </c>
      <c r="B590" s="79" t="str">
        <f t="shared" si="158"/>
        <v>K_LE MUT_2023_583</v>
      </c>
      <c r="C590" s="2"/>
      <c r="D590" s="3"/>
      <c r="E590" s="3"/>
      <c r="F590" s="4"/>
      <c r="G590" s="4"/>
      <c r="H590" s="4"/>
      <c r="I590" s="3"/>
      <c r="J590" s="1"/>
      <c r="K590" s="7"/>
      <c r="L590" s="90"/>
      <c r="M590" s="5"/>
      <c r="N590" s="91"/>
      <c r="O590" s="92"/>
      <c r="P590" s="5"/>
      <c r="Q590" s="5"/>
      <c r="R590" s="8"/>
      <c r="S590" s="5"/>
      <c r="T590" s="93"/>
      <c r="U590" s="80"/>
      <c r="V590" s="82"/>
      <c r="W590" s="83"/>
      <c r="X590" s="84" t="str">
        <f t="shared" si="159"/>
        <v xml:space="preserve"> </v>
      </c>
      <c r="Y590" s="85" t="str">
        <f t="shared" si="152"/>
        <v/>
      </c>
      <c r="AA590" s="86" t="str">
        <f t="shared" ca="1" si="153"/>
        <v/>
      </c>
      <c r="AB590" s="121"/>
      <c r="AC590" s="87" t="str">
        <f t="shared" si="151"/>
        <v/>
      </c>
      <c r="AD590" s="88" t="str">
        <f t="shared" si="160"/>
        <v/>
      </c>
      <c r="AE590" s="89" t="str">
        <f>IF(C590&lt;&gt;"",IF(VLOOKUP(C590,T_UO[#All],3,FALSE)="J",AF590+AG590,VLOOKUP(C590,T_UO[#All],4,FALSE)*G590),"")</f>
        <v/>
      </c>
      <c r="AF590" s="89" t="str">
        <f t="shared" si="154"/>
        <v/>
      </c>
      <c r="AG590" s="6"/>
      <c r="AH590" s="81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  <c r="AY590" s="120"/>
      <c r="AZ590" s="120"/>
      <c r="BA590" s="120"/>
      <c r="BB590" s="120"/>
      <c r="BC590" s="120"/>
      <c r="BD590" s="120"/>
      <c r="BE590" s="120"/>
      <c r="BF590" s="120"/>
      <c r="BG590" s="120"/>
      <c r="BH590" s="120"/>
      <c r="BI590" s="120"/>
      <c r="BJ590" s="120"/>
      <c r="BK590" s="120"/>
      <c r="BL590" s="120"/>
      <c r="BM590" s="120"/>
      <c r="BN590" s="120"/>
      <c r="BO590" s="120"/>
      <c r="BP590" s="120"/>
      <c r="BQ590" s="120"/>
      <c r="BR590" s="120"/>
      <c r="BS590" s="120"/>
      <c r="BT590" s="120"/>
      <c r="BU590" s="120"/>
      <c r="BV590" s="120"/>
      <c r="BW590" s="120"/>
      <c r="BX590" s="120"/>
      <c r="BY590" s="120"/>
      <c r="BZ590" s="120"/>
      <c r="CA590" s="120"/>
      <c r="CB590" s="120"/>
      <c r="CC590" s="120"/>
      <c r="CD590" s="120"/>
      <c r="CE590" s="120"/>
      <c r="CF590" s="120"/>
      <c r="CG590" s="120"/>
      <c r="CH590" s="120"/>
      <c r="CJ590" s="46"/>
      <c r="CK590" s="46"/>
      <c r="CL590" s="46"/>
      <c r="CN590" s="46">
        <f t="shared" ca="1" si="161"/>
        <v>0</v>
      </c>
      <c r="CO590" s="46">
        <f t="shared" si="155"/>
        <v>0</v>
      </c>
      <c r="CP590" s="46"/>
      <c r="CQ590" s="46">
        <f t="shared" si="156"/>
        <v>0</v>
      </c>
      <c r="CR590" s="46"/>
      <c r="CS590" s="46">
        <f>IF(C590&lt;&gt;"",IF(VLOOKUP(C590,T_UO[#All],3,FALSE)="PTS",IF(ISBLANK(G590),1,0),IF(ISBLANK(G590),0,1)),0)</f>
        <v>0</v>
      </c>
      <c r="CT590" s="46">
        <f t="shared" si="162"/>
        <v>0</v>
      </c>
      <c r="CU590" s="46"/>
      <c r="CV590" s="46"/>
      <c r="CW590" s="46"/>
      <c r="CX590" s="46"/>
      <c r="CY590" s="46"/>
      <c r="CZ590" s="46"/>
      <c r="DA590" s="46"/>
      <c r="DB590" s="46">
        <f t="shared" si="163"/>
        <v>0</v>
      </c>
      <c r="DC590" s="46">
        <f t="shared" ca="1" si="157"/>
        <v>0</v>
      </c>
      <c r="DD590" s="46"/>
      <c r="DE590" s="46">
        <f t="shared" si="164"/>
        <v>0</v>
      </c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>
        <f t="array" ref="DS590">IF(MAX(IF($AI590:$CH590&lt;&gt;0,$AI$7:$CH$7))&gt;$S590,1,0)</f>
        <v>0</v>
      </c>
    </row>
    <row r="591" spans="1:123" x14ac:dyDescent="0.25">
      <c r="A591" s="78">
        <v>584</v>
      </c>
      <c r="B591" s="79" t="str">
        <f t="shared" si="158"/>
        <v>K_LE MUT_2023_584</v>
      </c>
      <c r="C591" s="2"/>
      <c r="D591" s="3"/>
      <c r="E591" s="3"/>
      <c r="F591" s="4"/>
      <c r="G591" s="4"/>
      <c r="H591" s="4"/>
      <c r="I591" s="3"/>
      <c r="J591" s="1"/>
      <c r="K591" s="7"/>
      <c r="L591" s="90"/>
      <c r="M591" s="5"/>
      <c r="N591" s="91"/>
      <c r="O591" s="92"/>
      <c r="P591" s="5"/>
      <c r="Q591" s="5"/>
      <c r="R591" s="8"/>
      <c r="S591" s="5"/>
      <c r="T591" s="93"/>
      <c r="U591" s="80"/>
      <c r="V591" s="82"/>
      <c r="W591" s="83"/>
      <c r="X591" s="84" t="str">
        <f t="shared" si="159"/>
        <v xml:space="preserve"> </v>
      </c>
      <c r="Y591" s="85" t="str">
        <f t="shared" si="152"/>
        <v/>
      </c>
      <c r="AA591" s="86" t="str">
        <f t="shared" ca="1" si="153"/>
        <v/>
      </c>
      <c r="AB591" s="121"/>
      <c r="AC591" s="87" t="str">
        <f t="shared" si="151"/>
        <v/>
      </c>
      <c r="AD591" s="88" t="str">
        <f t="shared" si="160"/>
        <v/>
      </c>
      <c r="AE591" s="89" t="str">
        <f>IF(C591&lt;&gt;"",IF(VLOOKUP(C591,T_UO[#All],3,FALSE)="J",AF591+AG591,VLOOKUP(C591,T_UO[#All],4,FALSE)*G591),"")</f>
        <v/>
      </c>
      <c r="AF591" s="89" t="str">
        <f t="shared" si="154"/>
        <v/>
      </c>
      <c r="AG591" s="6"/>
      <c r="AH591" s="81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  <c r="AY591" s="120"/>
      <c r="AZ591" s="120"/>
      <c r="BA591" s="120"/>
      <c r="BB591" s="120"/>
      <c r="BC591" s="120"/>
      <c r="BD591" s="120"/>
      <c r="BE591" s="120"/>
      <c r="BF591" s="120"/>
      <c r="BG591" s="120"/>
      <c r="BH591" s="120"/>
      <c r="BI591" s="120"/>
      <c r="BJ591" s="120"/>
      <c r="BK591" s="120"/>
      <c r="BL591" s="120"/>
      <c r="BM591" s="120"/>
      <c r="BN591" s="120"/>
      <c r="BO591" s="120"/>
      <c r="BP591" s="120"/>
      <c r="BQ591" s="120"/>
      <c r="BR591" s="120"/>
      <c r="BS591" s="120"/>
      <c r="BT591" s="120"/>
      <c r="BU591" s="120"/>
      <c r="BV591" s="120"/>
      <c r="BW591" s="120"/>
      <c r="BX591" s="120"/>
      <c r="BY591" s="120"/>
      <c r="BZ591" s="120"/>
      <c r="CA591" s="120"/>
      <c r="CB591" s="120"/>
      <c r="CC591" s="120"/>
      <c r="CD591" s="120"/>
      <c r="CE591" s="120"/>
      <c r="CF591" s="120"/>
      <c r="CG591" s="120"/>
      <c r="CH591" s="120"/>
      <c r="CJ591" s="46"/>
      <c r="CK591" s="46"/>
      <c r="CL591" s="46"/>
      <c r="CN591" s="46">
        <f t="shared" ca="1" si="161"/>
        <v>0</v>
      </c>
      <c r="CO591" s="46">
        <f t="shared" si="155"/>
        <v>0</v>
      </c>
      <c r="CP591" s="46"/>
      <c r="CQ591" s="46">
        <f t="shared" si="156"/>
        <v>0</v>
      </c>
      <c r="CR591" s="46"/>
      <c r="CS591" s="46">
        <f>IF(C591&lt;&gt;"",IF(VLOOKUP(C591,T_UO[#All],3,FALSE)="PTS",IF(ISBLANK(G591),1,0),IF(ISBLANK(G591),0,1)),0)</f>
        <v>0</v>
      </c>
      <c r="CT591" s="46">
        <f t="shared" si="162"/>
        <v>0</v>
      </c>
      <c r="CU591" s="46"/>
      <c r="CV591" s="46"/>
      <c r="CW591" s="46"/>
      <c r="CX591" s="46"/>
      <c r="CY591" s="46"/>
      <c r="CZ591" s="46"/>
      <c r="DA591" s="46"/>
      <c r="DB591" s="46">
        <f t="shared" si="163"/>
        <v>0</v>
      </c>
      <c r="DC591" s="46">
        <f t="shared" ca="1" si="157"/>
        <v>0</v>
      </c>
      <c r="DD591" s="46"/>
      <c r="DE591" s="46">
        <f t="shared" si="164"/>
        <v>0</v>
      </c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>
        <f t="array" ref="DS591">IF(MAX(IF($AI591:$CH591&lt;&gt;0,$AI$7:$CH$7))&gt;$S591,1,0)</f>
        <v>0</v>
      </c>
    </row>
    <row r="592" spans="1:123" x14ac:dyDescent="0.25">
      <c r="A592" s="78">
        <v>585</v>
      </c>
      <c r="B592" s="79" t="str">
        <f t="shared" si="158"/>
        <v>K_LE MUT_2023_585</v>
      </c>
      <c r="C592" s="2"/>
      <c r="D592" s="3"/>
      <c r="E592" s="3"/>
      <c r="F592" s="4"/>
      <c r="G592" s="4"/>
      <c r="H592" s="4"/>
      <c r="I592" s="3"/>
      <c r="J592" s="1"/>
      <c r="K592" s="7"/>
      <c r="L592" s="90"/>
      <c r="M592" s="5"/>
      <c r="N592" s="91"/>
      <c r="O592" s="92"/>
      <c r="P592" s="5"/>
      <c r="Q592" s="5"/>
      <c r="R592" s="8"/>
      <c r="S592" s="5"/>
      <c r="T592" s="93"/>
      <c r="U592" s="80"/>
      <c r="V592" s="82"/>
      <c r="W592" s="83"/>
      <c r="X592" s="84" t="str">
        <f t="shared" si="159"/>
        <v xml:space="preserve"> </v>
      </c>
      <c r="Y592" s="85" t="str">
        <f t="shared" si="152"/>
        <v/>
      </c>
      <c r="AA592" s="86" t="str">
        <f t="shared" ca="1" si="153"/>
        <v/>
      </c>
      <c r="AB592" s="121"/>
      <c r="AC592" s="87" t="str">
        <f t="shared" si="151"/>
        <v/>
      </c>
      <c r="AD592" s="88" t="str">
        <f t="shared" si="160"/>
        <v/>
      </c>
      <c r="AE592" s="89" t="str">
        <f>IF(C592&lt;&gt;"",IF(VLOOKUP(C592,T_UO[#All],3,FALSE)="J",AF592+AG592,VLOOKUP(C592,T_UO[#All],4,FALSE)*G592),"")</f>
        <v/>
      </c>
      <c r="AF592" s="89" t="str">
        <f t="shared" si="154"/>
        <v/>
      </c>
      <c r="AG592" s="6"/>
      <c r="AH592" s="81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  <c r="AY592" s="120"/>
      <c r="AZ592" s="120"/>
      <c r="BA592" s="120"/>
      <c r="BB592" s="120"/>
      <c r="BC592" s="120"/>
      <c r="BD592" s="120"/>
      <c r="BE592" s="120"/>
      <c r="BF592" s="120"/>
      <c r="BG592" s="120"/>
      <c r="BH592" s="120"/>
      <c r="BI592" s="120"/>
      <c r="BJ592" s="120"/>
      <c r="BK592" s="120"/>
      <c r="BL592" s="120"/>
      <c r="BM592" s="120"/>
      <c r="BN592" s="120"/>
      <c r="BO592" s="120"/>
      <c r="BP592" s="120"/>
      <c r="BQ592" s="120"/>
      <c r="BR592" s="120"/>
      <c r="BS592" s="120"/>
      <c r="BT592" s="120"/>
      <c r="BU592" s="120"/>
      <c r="BV592" s="120"/>
      <c r="BW592" s="120"/>
      <c r="BX592" s="120"/>
      <c r="BY592" s="120"/>
      <c r="BZ592" s="120"/>
      <c r="CA592" s="120"/>
      <c r="CB592" s="120"/>
      <c r="CC592" s="120"/>
      <c r="CD592" s="120"/>
      <c r="CE592" s="120"/>
      <c r="CF592" s="120"/>
      <c r="CG592" s="120"/>
      <c r="CH592" s="120"/>
      <c r="CJ592" s="46"/>
      <c r="CK592" s="46"/>
      <c r="CL592" s="46"/>
      <c r="CN592" s="46">
        <f t="shared" ca="1" si="161"/>
        <v>0</v>
      </c>
      <c r="CO592" s="46">
        <f t="shared" si="155"/>
        <v>0</v>
      </c>
      <c r="CP592" s="46"/>
      <c r="CQ592" s="46">
        <f t="shared" si="156"/>
        <v>0</v>
      </c>
      <c r="CR592" s="46"/>
      <c r="CS592" s="46">
        <f>IF(C592&lt;&gt;"",IF(VLOOKUP(C592,T_UO[#All],3,FALSE)="PTS",IF(ISBLANK(G592),1,0),IF(ISBLANK(G592),0,1)),0)</f>
        <v>0</v>
      </c>
      <c r="CT592" s="46">
        <f t="shared" si="162"/>
        <v>0</v>
      </c>
      <c r="CU592" s="46"/>
      <c r="CV592" s="46"/>
      <c r="CW592" s="46"/>
      <c r="CX592" s="46"/>
      <c r="CY592" s="46"/>
      <c r="CZ592" s="46"/>
      <c r="DA592" s="46"/>
      <c r="DB592" s="46">
        <f t="shared" si="163"/>
        <v>0</v>
      </c>
      <c r="DC592" s="46">
        <f t="shared" ca="1" si="157"/>
        <v>0</v>
      </c>
      <c r="DD592" s="46"/>
      <c r="DE592" s="46">
        <f t="shared" si="164"/>
        <v>0</v>
      </c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>
        <f t="array" ref="DS592">IF(MAX(IF($AI592:$CH592&lt;&gt;0,$AI$7:$CH$7))&gt;$S592,1,0)</f>
        <v>0</v>
      </c>
    </row>
    <row r="593" spans="1:123" x14ac:dyDescent="0.25">
      <c r="A593" s="78">
        <v>586</v>
      </c>
      <c r="B593" s="79" t="str">
        <f t="shared" si="158"/>
        <v>K_LE MUT_2023_586</v>
      </c>
      <c r="C593" s="2"/>
      <c r="D593" s="3"/>
      <c r="E593" s="3"/>
      <c r="F593" s="4"/>
      <c r="G593" s="4"/>
      <c r="H593" s="4"/>
      <c r="I593" s="3"/>
      <c r="J593" s="1"/>
      <c r="K593" s="7"/>
      <c r="L593" s="90"/>
      <c r="M593" s="5"/>
      <c r="N593" s="91"/>
      <c r="O593" s="92"/>
      <c r="P593" s="5"/>
      <c r="Q593" s="5"/>
      <c r="R593" s="8"/>
      <c r="S593" s="5"/>
      <c r="T593" s="93"/>
      <c r="U593" s="80"/>
      <c r="V593" s="82"/>
      <c r="W593" s="83"/>
      <c r="X593" s="84" t="str">
        <f t="shared" si="159"/>
        <v xml:space="preserve"> </v>
      </c>
      <c r="Y593" s="85" t="str">
        <f t="shared" si="152"/>
        <v/>
      </c>
      <c r="AA593" s="86" t="str">
        <f t="shared" ca="1" si="153"/>
        <v/>
      </c>
      <c r="AB593" s="121"/>
      <c r="AC593" s="87" t="str">
        <f t="shared" si="151"/>
        <v/>
      </c>
      <c r="AD593" s="88" t="str">
        <f t="shared" si="160"/>
        <v/>
      </c>
      <c r="AE593" s="89" t="str">
        <f>IF(C593&lt;&gt;"",IF(VLOOKUP(C593,T_UO[#All],3,FALSE)="J",AF593+AG593,VLOOKUP(C593,T_UO[#All],4,FALSE)*G593),"")</f>
        <v/>
      </c>
      <c r="AF593" s="89" t="str">
        <f t="shared" si="154"/>
        <v/>
      </c>
      <c r="AG593" s="6"/>
      <c r="AH593" s="81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  <c r="AY593" s="120"/>
      <c r="AZ593" s="120"/>
      <c r="BA593" s="120"/>
      <c r="BB593" s="120"/>
      <c r="BC593" s="120"/>
      <c r="BD593" s="120"/>
      <c r="BE593" s="120"/>
      <c r="BF593" s="120"/>
      <c r="BG593" s="120"/>
      <c r="BH593" s="120"/>
      <c r="BI593" s="120"/>
      <c r="BJ593" s="120"/>
      <c r="BK593" s="120"/>
      <c r="BL593" s="120"/>
      <c r="BM593" s="120"/>
      <c r="BN593" s="120"/>
      <c r="BO593" s="120"/>
      <c r="BP593" s="120"/>
      <c r="BQ593" s="120"/>
      <c r="BR593" s="120"/>
      <c r="BS593" s="120"/>
      <c r="BT593" s="120"/>
      <c r="BU593" s="120"/>
      <c r="BV593" s="120"/>
      <c r="BW593" s="120"/>
      <c r="BX593" s="120"/>
      <c r="BY593" s="120"/>
      <c r="BZ593" s="120"/>
      <c r="CA593" s="120"/>
      <c r="CB593" s="120"/>
      <c r="CC593" s="120"/>
      <c r="CD593" s="120"/>
      <c r="CE593" s="120"/>
      <c r="CF593" s="120"/>
      <c r="CG593" s="120"/>
      <c r="CH593" s="120"/>
      <c r="CJ593" s="46"/>
      <c r="CK593" s="46"/>
      <c r="CL593" s="46"/>
      <c r="CN593" s="46">
        <f t="shared" ca="1" si="161"/>
        <v>0</v>
      </c>
      <c r="CO593" s="46">
        <f t="shared" si="155"/>
        <v>0</v>
      </c>
      <c r="CP593" s="46"/>
      <c r="CQ593" s="46">
        <f t="shared" si="156"/>
        <v>0</v>
      </c>
      <c r="CR593" s="46"/>
      <c r="CS593" s="46">
        <f>IF(C593&lt;&gt;"",IF(VLOOKUP(C593,T_UO[#All],3,FALSE)="PTS",IF(ISBLANK(G593),1,0),IF(ISBLANK(G593),0,1)),0)</f>
        <v>0</v>
      </c>
      <c r="CT593" s="46">
        <f t="shared" si="162"/>
        <v>0</v>
      </c>
      <c r="CU593" s="46"/>
      <c r="CV593" s="46"/>
      <c r="CW593" s="46"/>
      <c r="CX593" s="46"/>
      <c r="CY593" s="46"/>
      <c r="CZ593" s="46"/>
      <c r="DA593" s="46"/>
      <c r="DB593" s="46">
        <f t="shared" si="163"/>
        <v>0</v>
      </c>
      <c r="DC593" s="46">
        <f t="shared" ca="1" si="157"/>
        <v>0</v>
      </c>
      <c r="DD593" s="46"/>
      <c r="DE593" s="46">
        <f t="shared" si="164"/>
        <v>0</v>
      </c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>
        <f t="array" ref="DS593">IF(MAX(IF($AI593:$CH593&lt;&gt;0,$AI$7:$CH$7))&gt;$S593,1,0)</f>
        <v>0</v>
      </c>
    </row>
    <row r="594" spans="1:123" x14ac:dyDescent="0.25">
      <c r="A594" s="78">
        <v>587</v>
      </c>
      <c r="B594" s="79" t="str">
        <f t="shared" si="158"/>
        <v>K_LE MUT_2023_587</v>
      </c>
      <c r="C594" s="2"/>
      <c r="D594" s="3"/>
      <c r="E594" s="3"/>
      <c r="F594" s="4"/>
      <c r="G594" s="4"/>
      <c r="H594" s="4"/>
      <c r="I594" s="3"/>
      <c r="J594" s="1"/>
      <c r="K594" s="7"/>
      <c r="L594" s="90"/>
      <c r="M594" s="5"/>
      <c r="N594" s="91"/>
      <c r="O594" s="92"/>
      <c r="P594" s="5"/>
      <c r="Q594" s="5"/>
      <c r="R594" s="8"/>
      <c r="S594" s="5"/>
      <c r="T594" s="93"/>
      <c r="U594" s="80"/>
      <c r="V594" s="82"/>
      <c r="W594" s="83"/>
      <c r="X594" s="84" t="str">
        <f t="shared" si="159"/>
        <v xml:space="preserve"> </v>
      </c>
      <c r="Y594" s="85" t="str">
        <f t="shared" si="152"/>
        <v/>
      </c>
      <c r="AA594" s="86" t="str">
        <f t="shared" ca="1" si="153"/>
        <v/>
      </c>
      <c r="AB594" s="121"/>
      <c r="AC594" s="87" t="str">
        <f t="shared" si="151"/>
        <v/>
      </c>
      <c r="AD594" s="88" t="str">
        <f t="shared" si="160"/>
        <v/>
      </c>
      <c r="AE594" s="89" t="str">
        <f>IF(C594&lt;&gt;"",IF(VLOOKUP(C594,T_UO[#All],3,FALSE)="J",AF594+AG594,VLOOKUP(C594,T_UO[#All],4,FALSE)*G594),"")</f>
        <v/>
      </c>
      <c r="AF594" s="89" t="str">
        <f t="shared" si="154"/>
        <v/>
      </c>
      <c r="AG594" s="6"/>
      <c r="AH594" s="81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  <c r="AY594" s="120"/>
      <c r="AZ594" s="120"/>
      <c r="BA594" s="120"/>
      <c r="BB594" s="120"/>
      <c r="BC594" s="120"/>
      <c r="BD594" s="120"/>
      <c r="BE594" s="120"/>
      <c r="BF594" s="120"/>
      <c r="BG594" s="120"/>
      <c r="BH594" s="120"/>
      <c r="BI594" s="120"/>
      <c r="BJ594" s="120"/>
      <c r="BK594" s="120"/>
      <c r="BL594" s="120"/>
      <c r="BM594" s="120"/>
      <c r="BN594" s="120"/>
      <c r="BO594" s="120"/>
      <c r="BP594" s="120"/>
      <c r="BQ594" s="120"/>
      <c r="BR594" s="120"/>
      <c r="BS594" s="120"/>
      <c r="BT594" s="120"/>
      <c r="BU594" s="120"/>
      <c r="BV594" s="120"/>
      <c r="BW594" s="120"/>
      <c r="BX594" s="120"/>
      <c r="BY594" s="120"/>
      <c r="BZ594" s="120"/>
      <c r="CA594" s="120"/>
      <c r="CB594" s="120"/>
      <c r="CC594" s="120"/>
      <c r="CD594" s="120"/>
      <c r="CE594" s="120"/>
      <c r="CF594" s="120"/>
      <c r="CG594" s="120"/>
      <c r="CH594" s="120"/>
      <c r="CJ594" s="46"/>
      <c r="CK594" s="46"/>
      <c r="CL594" s="46"/>
      <c r="CN594" s="46">
        <f t="shared" ca="1" si="161"/>
        <v>0</v>
      </c>
      <c r="CO594" s="46">
        <f t="shared" si="155"/>
        <v>0</v>
      </c>
      <c r="CP594" s="46"/>
      <c r="CQ594" s="46">
        <f t="shared" si="156"/>
        <v>0</v>
      </c>
      <c r="CR594" s="46"/>
      <c r="CS594" s="46">
        <f>IF(C594&lt;&gt;"",IF(VLOOKUP(C594,T_UO[#All],3,FALSE)="PTS",IF(ISBLANK(G594),1,0),IF(ISBLANK(G594),0,1)),0)</f>
        <v>0</v>
      </c>
      <c r="CT594" s="46">
        <f t="shared" si="162"/>
        <v>0</v>
      </c>
      <c r="CU594" s="46"/>
      <c r="CV594" s="46"/>
      <c r="CW594" s="46"/>
      <c r="CX594" s="46"/>
      <c r="CY594" s="46"/>
      <c r="CZ594" s="46"/>
      <c r="DA594" s="46"/>
      <c r="DB594" s="46">
        <f t="shared" si="163"/>
        <v>0</v>
      </c>
      <c r="DC594" s="46">
        <f t="shared" ca="1" si="157"/>
        <v>0</v>
      </c>
      <c r="DD594" s="46"/>
      <c r="DE594" s="46">
        <f t="shared" si="164"/>
        <v>0</v>
      </c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>
        <f t="array" ref="DS594">IF(MAX(IF($AI594:$CH594&lt;&gt;0,$AI$7:$CH$7))&gt;$S594,1,0)</f>
        <v>0</v>
      </c>
    </row>
    <row r="595" spans="1:123" x14ac:dyDescent="0.25">
      <c r="A595" s="78">
        <v>588</v>
      </c>
      <c r="B595" s="79" t="str">
        <f t="shared" si="158"/>
        <v>K_LE MUT_2023_588</v>
      </c>
      <c r="C595" s="2"/>
      <c r="D595" s="3"/>
      <c r="E595" s="3"/>
      <c r="F595" s="4"/>
      <c r="G595" s="4"/>
      <c r="H595" s="4"/>
      <c r="I595" s="3"/>
      <c r="J595" s="1"/>
      <c r="K595" s="7"/>
      <c r="L595" s="90"/>
      <c r="M595" s="5"/>
      <c r="N595" s="91"/>
      <c r="O595" s="92"/>
      <c r="P595" s="5"/>
      <c r="Q595" s="5"/>
      <c r="R595" s="8"/>
      <c r="S595" s="5"/>
      <c r="T595" s="93"/>
      <c r="U595" s="80"/>
      <c r="V595" s="82"/>
      <c r="W595" s="83"/>
      <c r="X595" s="84" t="str">
        <f t="shared" si="159"/>
        <v xml:space="preserve"> </v>
      </c>
      <c r="Y595" s="85" t="str">
        <f t="shared" si="152"/>
        <v/>
      </c>
      <c r="AA595" s="86" t="str">
        <f t="shared" ca="1" si="153"/>
        <v/>
      </c>
      <c r="AB595" s="121"/>
      <c r="AC595" s="87" t="str">
        <f t="shared" si="151"/>
        <v/>
      </c>
      <c r="AD595" s="88" t="str">
        <f t="shared" si="160"/>
        <v/>
      </c>
      <c r="AE595" s="89" t="str">
        <f>IF(C595&lt;&gt;"",IF(VLOOKUP(C595,T_UO[#All],3,FALSE)="J",AF595+AG595,VLOOKUP(C595,T_UO[#All],4,FALSE)*G595),"")</f>
        <v/>
      </c>
      <c r="AF595" s="89" t="str">
        <f t="shared" si="154"/>
        <v/>
      </c>
      <c r="AG595" s="6"/>
      <c r="AH595" s="81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  <c r="AY595" s="120"/>
      <c r="AZ595" s="120"/>
      <c r="BA595" s="120"/>
      <c r="BB595" s="120"/>
      <c r="BC595" s="120"/>
      <c r="BD595" s="120"/>
      <c r="BE595" s="120"/>
      <c r="BF595" s="120"/>
      <c r="BG595" s="120"/>
      <c r="BH595" s="120"/>
      <c r="BI595" s="120"/>
      <c r="BJ595" s="120"/>
      <c r="BK595" s="120"/>
      <c r="BL595" s="120"/>
      <c r="BM595" s="120"/>
      <c r="BN595" s="120"/>
      <c r="BO595" s="120"/>
      <c r="BP595" s="120"/>
      <c r="BQ595" s="120"/>
      <c r="BR595" s="120"/>
      <c r="BS595" s="120"/>
      <c r="BT595" s="120"/>
      <c r="BU595" s="120"/>
      <c r="BV595" s="120"/>
      <c r="BW595" s="120"/>
      <c r="BX595" s="120"/>
      <c r="BY595" s="120"/>
      <c r="BZ595" s="120"/>
      <c r="CA595" s="120"/>
      <c r="CB595" s="120"/>
      <c r="CC595" s="120"/>
      <c r="CD595" s="120"/>
      <c r="CE595" s="120"/>
      <c r="CF595" s="120"/>
      <c r="CG595" s="120"/>
      <c r="CH595" s="120"/>
      <c r="CJ595" s="46"/>
      <c r="CK595" s="46"/>
      <c r="CL595" s="46"/>
      <c r="CN595" s="46">
        <f t="shared" ca="1" si="161"/>
        <v>0</v>
      </c>
      <c r="CO595" s="46">
        <f t="shared" si="155"/>
        <v>0</v>
      </c>
      <c r="CP595" s="46"/>
      <c r="CQ595" s="46">
        <f t="shared" si="156"/>
        <v>0</v>
      </c>
      <c r="CR595" s="46"/>
      <c r="CS595" s="46">
        <f>IF(C595&lt;&gt;"",IF(VLOOKUP(C595,T_UO[#All],3,FALSE)="PTS",IF(ISBLANK(G595),1,0),IF(ISBLANK(G595),0,1)),0)</f>
        <v>0</v>
      </c>
      <c r="CT595" s="46">
        <f t="shared" si="162"/>
        <v>0</v>
      </c>
      <c r="CU595" s="46"/>
      <c r="CV595" s="46"/>
      <c r="CW595" s="46"/>
      <c r="CX595" s="46"/>
      <c r="CY595" s="46"/>
      <c r="CZ595" s="46"/>
      <c r="DA595" s="46"/>
      <c r="DB595" s="46">
        <f t="shared" si="163"/>
        <v>0</v>
      </c>
      <c r="DC595" s="46">
        <f t="shared" ca="1" si="157"/>
        <v>0</v>
      </c>
      <c r="DD595" s="46"/>
      <c r="DE595" s="46">
        <f t="shared" si="164"/>
        <v>0</v>
      </c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>
        <f t="array" ref="DS595">IF(MAX(IF($AI595:$CH595&lt;&gt;0,$AI$7:$CH$7))&gt;$S595,1,0)</f>
        <v>0</v>
      </c>
    </row>
    <row r="596" spans="1:123" x14ac:dyDescent="0.25">
      <c r="A596" s="78">
        <v>589</v>
      </c>
      <c r="B596" s="79" t="str">
        <f t="shared" si="158"/>
        <v>K_LE MUT_2023_589</v>
      </c>
      <c r="C596" s="2"/>
      <c r="D596" s="3"/>
      <c r="E596" s="3"/>
      <c r="F596" s="4"/>
      <c r="G596" s="4"/>
      <c r="H596" s="4"/>
      <c r="I596" s="3"/>
      <c r="J596" s="1"/>
      <c r="K596" s="7"/>
      <c r="L596" s="90"/>
      <c r="M596" s="5"/>
      <c r="N596" s="91"/>
      <c r="O596" s="92"/>
      <c r="P596" s="5"/>
      <c r="Q596" s="5"/>
      <c r="R596" s="8"/>
      <c r="S596" s="5"/>
      <c r="T596" s="93"/>
      <c r="U596" s="80"/>
      <c r="V596" s="82"/>
      <c r="W596" s="83"/>
      <c r="X596" s="84" t="str">
        <f t="shared" si="159"/>
        <v xml:space="preserve"> </v>
      </c>
      <c r="Y596" s="85" t="str">
        <f t="shared" si="152"/>
        <v/>
      </c>
      <c r="AA596" s="86" t="str">
        <f t="shared" ca="1" si="153"/>
        <v/>
      </c>
      <c r="AB596" s="121"/>
      <c r="AC596" s="87" t="str">
        <f t="shared" si="151"/>
        <v/>
      </c>
      <c r="AD596" s="88" t="str">
        <f t="shared" si="160"/>
        <v/>
      </c>
      <c r="AE596" s="89" t="str">
        <f>IF(C596&lt;&gt;"",IF(VLOOKUP(C596,T_UO[#All],3,FALSE)="J",AF596+AG596,VLOOKUP(C596,T_UO[#All],4,FALSE)*G596),"")</f>
        <v/>
      </c>
      <c r="AF596" s="89" t="str">
        <f t="shared" si="154"/>
        <v/>
      </c>
      <c r="AG596" s="6"/>
      <c r="AH596" s="81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  <c r="AY596" s="120"/>
      <c r="AZ596" s="120"/>
      <c r="BA596" s="120"/>
      <c r="BB596" s="120"/>
      <c r="BC596" s="120"/>
      <c r="BD596" s="120"/>
      <c r="BE596" s="120"/>
      <c r="BF596" s="120"/>
      <c r="BG596" s="120"/>
      <c r="BH596" s="120"/>
      <c r="BI596" s="120"/>
      <c r="BJ596" s="120"/>
      <c r="BK596" s="120"/>
      <c r="BL596" s="120"/>
      <c r="BM596" s="120"/>
      <c r="BN596" s="120"/>
      <c r="BO596" s="120"/>
      <c r="BP596" s="120"/>
      <c r="BQ596" s="120"/>
      <c r="BR596" s="120"/>
      <c r="BS596" s="120"/>
      <c r="BT596" s="120"/>
      <c r="BU596" s="120"/>
      <c r="BV596" s="120"/>
      <c r="BW596" s="120"/>
      <c r="BX596" s="120"/>
      <c r="BY596" s="120"/>
      <c r="BZ596" s="120"/>
      <c r="CA596" s="120"/>
      <c r="CB596" s="120"/>
      <c r="CC596" s="120"/>
      <c r="CD596" s="120"/>
      <c r="CE596" s="120"/>
      <c r="CF596" s="120"/>
      <c r="CG596" s="120"/>
      <c r="CH596" s="120"/>
      <c r="CJ596" s="46"/>
      <c r="CK596" s="46"/>
      <c r="CL596" s="46"/>
      <c r="CN596" s="46">
        <f t="shared" ca="1" si="161"/>
        <v>0</v>
      </c>
      <c r="CO596" s="46">
        <f t="shared" si="155"/>
        <v>0</v>
      </c>
      <c r="CP596" s="46"/>
      <c r="CQ596" s="46">
        <f t="shared" si="156"/>
        <v>0</v>
      </c>
      <c r="CR596" s="46"/>
      <c r="CS596" s="46">
        <f>IF(C596&lt;&gt;"",IF(VLOOKUP(C596,T_UO[#All],3,FALSE)="PTS",IF(ISBLANK(G596),1,0),IF(ISBLANK(G596),0,1)),0)</f>
        <v>0</v>
      </c>
      <c r="CT596" s="46">
        <f t="shared" si="162"/>
        <v>0</v>
      </c>
      <c r="CU596" s="46"/>
      <c r="CV596" s="46"/>
      <c r="CW596" s="46"/>
      <c r="CX596" s="46"/>
      <c r="CY596" s="46"/>
      <c r="CZ596" s="46"/>
      <c r="DA596" s="46"/>
      <c r="DB596" s="46">
        <f t="shared" si="163"/>
        <v>0</v>
      </c>
      <c r="DC596" s="46">
        <f t="shared" ca="1" si="157"/>
        <v>0</v>
      </c>
      <c r="DD596" s="46"/>
      <c r="DE596" s="46">
        <f t="shared" si="164"/>
        <v>0</v>
      </c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>
        <f t="array" ref="DS596">IF(MAX(IF($AI596:$CH596&lt;&gt;0,$AI$7:$CH$7))&gt;$S596,1,0)</f>
        <v>0</v>
      </c>
    </row>
    <row r="597" spans="1:123" x14ac:dyDescent="0.25">
      <c r="A597" s="78">
        <v>590</v>
      </c>
      <c r="B597" s="79" t="str">
        <f t="shared" si="158"/>
        <v>K_LE MUT_2023_590</v>
      </c>
      <c r="C597" s="2"/>
      <c r="D597" s="3"/>
      <c r="E597" s="3"/>
      <c r="F597" s="4"/>
      <c r="G597" s="4"/>
      <c r="H597" s="4"/>
      <c r="I597" s="3"/>
      <c r="J597" s="1"/>
      <c r="K597" s="7"/>
      <c r="L597" s="90"/>
      <c r="M597" s="5"/>
      <c r="N597" s="91"/>
      <c r="O597" s="92"/>
      <c r="P597" s="5"/>
      <c r="Q597" s="5"/>
      <c r="R597" s="8"/>
      <c r="S597" s="5"/>
      <c r="T597" s="93"/>
      <c r="U597" s="80"/>
      <c r="V597" s="82"/>
      <c r="W597" s="83"/>
      <c r="X597" s="84" t="str">
        <f t="shared" si="159"/>
        <v xml:space="preserve"> </v>
      </c>
      <c r="Y597" s="85" t="str">
        <f t="shared" si="152"/>
        <v/>
      </c>
      <c r="AA597" s="86" t="str">
        <f t="shared" ca="1" si="153"/>
        <v/>
      </c>
      <c r="AB597" s="121"/>
      <c r="AC597" s="87" t="str">
        <f t="shared" si="151"/>
        <v/>
      </c>
      <c r="AD597" s="88" t="str">
        <f t="shared" si="160"/>
        <v/>
      </c>
      <c r="AE597" s="89" t="str">
        <f>IF(C597&lt;&gt;"",IF(VLOOKUP(C597,T_UO[#All],3,FALSE)="J",AF597+AG597,VLOOKUP(C597,T_UO[#All],4,FALSE)*G597),"")</f>
        <v/>
      </c>
      <c r="AF597" s="89" t="str">
        <f t="shared" si="154"/>
        <v/>
      </c>
      <c r="AG597" s="6"/>
      <c r="AH597" s="81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  <c r="AY597" s="120"/>
      <c r="AZ597" s="120"/>
      <c r="BA597" s="120"/>
      <c r="BB597" s="120"/>
      <c r="BC597" s="120"/>
      <c r="BD597" s="120"/>
      <c r="BE597" s="120"/>
      <c r="BF597" s="120"/>
      <c r="BG597" s="120"/>
      <c r="BH597" s="120"/>
      <c r="BI597" s="120"/>
      <c r="BJ597" s="120"/>
      <c r="BK597" s="120"/>
      <c r="BL597" s="120"/>
      <c r="BM597" s="120"/>
      <c r="BN597" s="120"/>
      <c r="BO597" s="120"/>
      <c r="BP597" s="120"/>
      <c r="BQ597" s="120"/>
      <c r="BR597" s="120"/>
      <c r="BS597" s="120"/>
      <c r="BT597" s="120"/>
      <c r="BU597" s="120"/>
      <c r="BV597" s="120"/>
      <c r="BW597" s="120"/>
      <c r="BX597" s="120"/>
      <c r="BY597" s="120"/>
      <c r="BZ597" s="120"/>
      <c r="CA597" s="120"/>
      <c r="CB597" s="120"/>
      <c r="CC597" s="120"/>
      <c r="CD597" s="120"/>
      <c r="CE597" s="120"/>
      <c r="CF597" s="120"/>
      <c r="CG597" s="120"/>
      <c r="CH597" s="120"/>
      <c r="CJ597" s="46"/>
      <c r="CK597" s="46"/>
      <c r="CL597" s="46"/>
      <c r="CN597" s="46">
        <f t="shared" ca="1" si="161"/>
        <v>0</v>
      </c>
      <c r="CO597" s="46">
        <f t="shared" si="155"/>
        <v>0</v>
      </c>
      <c r="CP597" s="46"/>
      <c r="CQ597" s="46">
        <f t="shared" si="156"/>
        <v>0</v>
      </c>
      <c r="CR597" s="46"/>
      <c r="CS597" s="46">
        <f>IF(C597&lt;&gt;"",IF(VLOOKUP(C597,T_UO[#All],3,FALSE)="PTS",IF(ISBLANK(G597),1,0),IF(ISBLANK(G597),0,1)),0)</f>
        <v>0</v>
      </c>
      <c r="CT597" s="46">
        <f t="shared" si="162"/>
        <v>0</v>
      </c>
      <c r="CU597" s="46"/>
      <c r="CV597" s="46"/>
      <c r="CW597" s="46"/>
      <c r="CX597" s="46"/>
      <c r="CY597" s="46"/>
      <c r="CZ597" s="46"/>
      <c r="DA597" s="46"/>
      <c r="DB597" s="46">
        <f t="shared" si="163"/>
        <v>0</v>
      </c>
      <c r="DC597" s="46">
        <f t="shared" ca="1" si="157"/>
        <v>0</v>
      </c>
      <c r="DD597" s="46"/>
      <c r="DE597" s="46">
        <f t="shared" si="164"/>
        <v>0</v>
      </c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>
        <f t="array" ref="DS597">IF(MAX(IF($AI597:$CH597&lt;&gt;0,$AI$7:$CH$7))&gt;$S597,1,0)</f>
        <v>0</v>
      </c>
    </row>
    <row r="598" spans="1:123" x14ac:dyDescent="0.25">
      <c r="A598" s="78">
        <v>591</v>
      </c>
      <c r="B598" s="79" t="str">
        <f t="shared" si="158"/>
        <v>K_LE MUT_2023_591</v>
      </c>
      <c r="C598" s="2"/>
      <c r="D598" s="3"/>
      <c r="E598" s="3"/>
      <c r="F598" s="4"/>
      <c r="G598" s="4"/>
      <c r="H598" s="4"/>
      <c r="I598" s="3"/>
      <c r="J598" s="1"/>
      <c r="K598" s="7"/>
      <c r="L598" s="90"/>
      <c r="M598" s="5"/>
      <c r="N598" s="91"/>
      <c r="O598" s="92"/>
      <c r="P598" s="5"/>
      <c r="Q598" s="5"/>
      <c r="R598" s="8"/>
      <c r="S598" s="5"/>
      <c r="T598" s="93"/>
      <c r="U598" s="80"/>
      <c r="V598" s="82"/>
      <c r="W598" s="83"/>
      <c r="X598" s="84" t="str">
        <f t="shared" si="159"/>
        <v xml:space="preserve"> </v>
      </c>
      <c r="Y598" s="85" t="str">
        <f t="shared" si="152"/>
        <v/>
      </c>
      <c r="AA598" s="86" t="str">
        <f t="shared" ca="1" si="153"/>
        <v/>
      </c>
      <c r="AB598" s="121"/>
      <c r="AC598" s="87" t="str">
        <f t="shared" si="151"/>
        <v/>
      </c>
      <c r="AD598" s="88" t="str">
        <f t="shared" si="160"/>
        <v/>
      </c>
      <c r="AE598" s="89" t="str">
        <f>IF(C598&lt;&gt;"",IF(VLOOKUP(C598,T_UO[#All],3,FALSE)="J",AF598+AG598,VLOOKUP(C598,T_UO[#All],4,FALSE)*G598),"")</f>
        <v/>
      </c>
      <c r="AF598" s="89" t="str">
        <f t="shared" si="154"/>
        <v/>
      </c>
      <c r="AG598" s="6"/>
      <c r="AH598" s="81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  <c r="AY598" s="120"/>
      <c r="AZ598" s="120"/>
      <c r="BA598" s="120"/>
      <c r="BB598" s="120"/>
      <c r="BC598" s="120"/>
      <c r="BD598" s="120"/>
      <c r="BE598" s="120"/>
      <c r="BF598" s="120"/>
      <c r="BG598" s="120"/>
      <c r="BH598" s="120"/>
      <c r="BI598" s="120"/>
      <c r="BJ598" s="120"/>
      <c r="BK598" s="120"/>
      <c r="BL598" s="120"/>
      <c r="BM598" s="120"/>
      <c r="BN598" s="120"/>
      <c r="BO598" s="120"/>
      <c r="BP598" s="120"/>
      <c r="BQ598" s="120"/>
      <c r="BR598" s="120"/>
      <c r="BS598" s="120"/>
      <c r="BT598" s="120"/>
      <c r="BU598" s="120"/>
      <c r="BV598" s="120"/>
      <c r="BW598" s="120"/>
      <c r="BX598" s="120"/>
      <c r="BY598" s="120"/>
      <c r="BZ598" s="120"/>
      <c r="CA598" s="120"/>
      <c r="CB598" s="120"/>
      <c r="CC598" s="120"/>
      <c r="CD598" s="120"/>
      <c r="CE598" s="120"/>
      <c r="CF598" s="120"/>
      <c r="CG598" s="120"/>
      <c r="CH598" s="120"/>
      <c r="CJ598" s="46"/>
      <c r="CK598" s="46"/>
      <c r="CL598" s="46"/>
      <c r="CN598" s="46">
        <f t="shared" ca="1" si="161"/>
        <v>0</v>
      </c>
      <c r="CO598" s="46">
        <f t="shared" si="155"/>
        <v>0</v>
      </c>
      <c r="CP598" s="46"/>
      <c r="CQ598" s="46">
        <f t="shared" si="156"/>
        <v>0</v>
      </c>
      <c r="CR598" s="46"/>
      <c r="CS598" s="46">
        <f>IF(C598&lt;&gt;"",IF(VLOOKUP(C598,T_UO[#All],3,FALSE)="PTS",IF(ISBLANK(G598),1,0),IF(ISBLANK(G598),0,1)),0)</f>
        <v>0</v>
      </c>
      <c r="CT598" s="46">
        <f t="shared" si="162"/>
        <v>0</v>
      </c>
      <c r="CU598" s="46"/>
      <c r="CV598" s="46"/>
      <c r="CW598" s="46"/>
      <c r="CX598" s="46"/>
      <c r="CY598" s="46"/>
      <c r="CZ598" s="46"/>
      <c r="DA598" s="46"/>
      <c r="DB598" s="46">
        <f t="shared" si="163"/>
        <v>0</v>
      </c>
      <c r="DC598" s="46">
        <f t="shared" ca="1" si="157"/>
        <v>0</v>
      </c>
      <c r="DD598" s="46"/>
      <c r="DE598" s="46">
        <f t="shared" si="164"/>
        <v>0</v>
      </c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>
        <f t="array" ref="DS598">IF(MAX(IF($AI598:$CH598&lt;&gt;0,$AI$7:$CH$7))&gt;$S598,1,0)</f>
        <v>0</v>
      </c>
    </row>
    <row r="599" spans="1:123" x14ac:dyDescent="0.25">
      <c r="A599" s="78">
        <v>592</v>
      </c>
      <c r="B599" s="79" t="str">
        <f t="shared" si="158"/>
        <v>K_LE MUT_2023_592</v>
      </c>
      <c r="C599" s="2"/>
      <c r="D599" s="3"/>
      <c r="E599" s="3"/>
      <c r="F599" s="4"/>
      <c r="G599" s="4"/>
      <c r="H599" s="4"/>
      <c r="I599" s="3"/>
      <c r="J599" s="1"/>
      <c r="K599" s="7"/>
      <c r="L599" s="90"/>
      <c r="M599" s="5"/>
      <c r="N599" s="91"/>
      <c r="O599" s="92"/>
      <c r="P599" s="5"/>
      <c r="Q599" s="5"/>
      <c r="R599" s="8"/>
      <c r="S599" s="5"/>
      <c r="T599" s="93"/>
      <c r="U599" s="80"/>
      <c r="V599" s="82"/>
      <c r="W599" s="83"/>
      <c r="X599" s="84" t="str">
        <f t="shared" si="159"/>
        <v xml:space="preserve"> </v>
      </c>
      <c r="Y599" s="85" t="str">
        <f t="shared" si="152"/>
        <v/>
      </c>
      <c r="AA599" s="86" t="str">
        <f t="shared" ca="1" si="153"/>
        <v/>
      </c>
      <c r="AB599" s="121"/>
      <c r="AC599" s="87" t="str">
        <f t="shared" si="151"/>
        <v/>
      </c>
      <c r="AD599" s="88" t="str">
        <f t="shared" si="160"/>
        <v/>
      </c>
      <c r="AE599" s="89" t="str">
        <f>IF(C599&lt;&gt;"",IF(VLOOKUP(C599,T_UO[#All],3,FALSE)="J",AF599+AG599,VLOOKUP(C599,T_UO[#All],4,FALSE)*G599),"")</f>
        <v/>
      </c>
      <c r="AF599" s="89" t="str">
        <f t="shared" si="154"/>
        <v/>
      </c>
      <c r="AG599" s="6"/>
      <c r="AH599" s="81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  <c r="AY599" s="120"/>
      <c r="AZ599" s="120"/>
      <c r="BA599" s="120"/>
      <c r="BB599" s="120"/>
      <c r="BC599" s="120"/>
      <c r="BD599" s="120"/>
      <c r="BE599" s="120"/>
      <c r="BF599" s="120"/>
      <c r="BG599" s="120"/>
      <c r="BH599" s="120"/>
      <c r="BI599" s="120"/>
      <c r="BJ599" s="120"/>
      <c r="BK599" s="120"/>
      <c r="BL599" s="120"/>
      <c r="BM599" s="120"/>
      <c r="BN599" s="120"/>
      <c r="BO599" s="120"/>
      <c r="BP599" s="120"/>
      <c r="BQ599" s="120"/>
      <c r="BR599" s="120"/>
      <c r="BS599" s="120"/>
      <c r="BT599" s="120"/>
      <c r="BU599" s="120"/>
      <c r="BV599" s="120"/>
      <c r="BW599" s="120"/>
      <c r="BX599" s="120"/>
      <c r="BY599" s="120"/>
      <c r="BZ599" s="120"/>
      <c r="CA599" s="120"/>
      <c r="CB599" s="120"/>
      <c r="CC599" s="120"/>
      <c r="CD599" s="120"/>
      <c r="CE599" s="120"/>
      <c r="CF599" s="120"/>
      <c r="CG599" s="120"/>
      <c r="CH599" s="120"/>
      <c r="CJ599" s="46"/>
      <c r="CK599" s="46"/>
      <c r="CL599" s="46"/>
      <c r="CN599" s="46">
        <f t="shared" ca="1" si="161"/>
        <v>0</v>
      </c>
      <c r="CO599" s="46">
        <f t="shared" si="155"/>
        <v>0</v>
      </c>
      <c r="CP599" s="46"/>
      <c r="CQ599" s="46">
        <f t="shared" si="156"/>
        <v>0</v>
      </c>
      <c r="CR599" s="46"/>
      <c r="CS599" s="46">
        <f>IF(C599&lt;&gt;"",IF(VLOOKUP(C599,T_UO[#All],3,FALSE)="PTS",IF(ISBLANK(G599),1,0),IF(ISBLANK(G599),0,1)),0)</f>
        <v>0</v>
      </c>
      <c r="CT599" s="46">
        <f t="shared" si="162"/>
        <v>0</v>
      </c>
      <c r="CU599" s="46"/>
      <c r="CV599" s="46"/>
      <c r="CW599" s="46"/>
      <c r="CX599" s="46"/>
      <c r="CY599" s="46"/>
      <c r="CZ599" s="46"/>
      <c r="DA599" s="46"/>
      <c r="DB599" s="46">
        <f t="shared" si="163"/>
        <v>0</v>
      </c>
      <c r="DC599" s="46">
        <f t="shared" ca="1" si="157"/>
        <v>0</v>
      </c>
      <c r="DD599" s="46"/>
      <c r="DE599" s="46">
        <f t="shared" si="164"/>
        <v>0</v>
      </c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>
        <f t="array" ref="DS599">IF(MAX(IF($AI599:$CH599&lt;&gt;0,$AI$7:$CH$7))&gt;$S599,1,0)</f>
        <v>0</v>
      </c>
    </row>
    <row r="600" spans="1:123" x14ac:dyDescent="0.25">
      <c r="A600" s="78">
        <v>593</v>
      </c>
      <c r="B600" s="79" t="str">
        <f t="shared" si="158"/>
        <v>K_LE MUT_2023_593</v>
      </c>
      <c r="C600" s="2"/>
      <c r="D600" s="3"/>
      <c r="E600" s="3"/>
      <c r="F600" s="4"/>
      <c r="G600" s="4"/>
      <c r="H600" s="4"/>
      <c r="I600" s="3"/>
      <c r="J600" s="1"/>
      <c r="K600" s="7"/>
      <c r="L600" s="90"/>
      <c r="M600" s="5"/>
      <c r="N600" s="91"/>
      <c r="O600" s="92"/>
      <c r="P600" s="5"/>
      <c r="Q600" s="5"/>
      <c r="R600" s="8"/>
      <c r="S600" s="5"/>
      <c r="T600" s="93"/>
      <c r="U600" s="80"/>
      <c r="V600" s="82"/>
      <c r="W600" s="83"/>
      <c r="X600" s="84" t="str">
        <f t="shared" si="159"/>
        <v xml:space="preserve"> </v>
      </c>
      <c r="Y600" s="85" t="str">
        <f t="shared" si="152"/>
        <v/>
      </c>
      <c r="AA600" s="86" t="str">
        <f t="shared" ca="1" si="153"/>
        <v/>
      </c>
      <c r="AB600" s="121"/>
      <c r="AC600" s="87" t="str">
        <f t="shared" si="151"/>
        <v/>
      </c>
      <c r="AD600" s="88" t="str">
        <f t="shared" si="160"/>
        <v/>
      </c>
      <c r="AE600" s="89" t="str">
        <f>IF(C600&lt;&gt;"",IF(VLOOKUP(C600,T_UO[#All],3,FALSE)="J",AF600+AG600,VLOOKUP(C600,T_UO[#All],4,FALSE)*G600),"")</f>
        <v/>
      </c>
      <c r="AF600" s="89" t="str">
        <f t="shared" si="154"/>
        <v/>
      </c>
      <c r="AG600" s="6"/>
      <c r="AH600" s="81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  <c r="AY600" s="120"/>
      <c r="AZ600" s="120"/>
      <c r="BA600" s="120"/>
      <c r="BB600" s="120"/>
      <c r="BC600" s="120"/>
      <c r="BD600" s="120"/>
      <c r="BE600" s="120"/>
      <c r="BF600" s="120"/>
      <c r="BG600" s="120"/>
      <c r="BH600" s="120"/>
      <c r="BI600" s="120"/>
      <c r="BJ600" s="120"/>
      <c r="BK600" s="120"/>
      <c r="BL600" s="120"/>
      <c r="BM600" s="120"/>
      <c r="BN600" s="120"/>
      <c r="BO600" s="120"/>
      <c r="BP600" s="120"/>
      <c r="BQ600" s="120"/>
      <c r="BR600" s="120"/>
      <c r="BS600" s="120"/>
      <c r="BT600" s="120"/>
      <c r="BU600" s="120"/>
      <c r="BV600" s="120"/>
      <c r="BW600" s="120"/>
      <c r="BX600" s="120"/>
      <c r="BY600" s="120"/>
      <c r="BZ600" s="120"/>
      <c r="CA600" s="120"/>
      <c r="CB600" s="120"/>
      <c r="CC600" s="120"/>
      <c r="CD600" s="120"/>
      <c r="CE600" s="120"/>
      <c r="CF600" s="120"/>
      <c r="CG600" s="120"/>
      <c r="CH600" s="120"/>
      <c r="CJ600" s="46"/>
      <c r="CK600" s="46"/>
      <c r="CL600" s="46"/>
      <c r="CN600" s="46">
        <f t="shared" ca="1" si="161"/>
        <v>0</v>
      </c>
      <c r="CO600" s="46">
        <f t="shared" si="155"/>
        <v>0</v>
      </c>
      <c r="CP600" s="46"/>
      <c r="CQ600" s="46">
        <f t="shared" si="156"/>
        <v>0</v>
      </c>
      <c r="CR600" s="46"/>
      <c r="CS600" s="46">
        <f>IF(C600&lt;&gt;"",IF(VLOOKUP(C600,T_UO[#All],3,FALSE)="PTS",IF(ISBLANK(G600),1,0),IF(ISBLANK(G600),0,1)),0)</f>
        <v>0</v>
      </c>
      <c r="CT600" s="46">
        <f t="shared" si="162"/>
        <v>0</v>
      </c>
      <c r="CU600" s="46"/>
      <c r="CV600" s="46"/>
      <c r="CW600" s="46"/>
      <c r="CX600" s="46"/>
      <c r="CY600" s="46"/>
      <c r="CZ600" s="46"/>
      <c r="DA600" s="46"/>
      <c r="DB600" s="46">
        <f t="shared" si="163"/>
        <v>0</v>
      </c>
      <c r="DC600" s="46">
        <f t="shared" ca="1" si="157"/>
        <v>0</v>
      </c>
      <c r="DD600" s="46"/>
      <c r="DE600" s="46">
        <f t="shared" si="164"/>
        <v>0</v>
      </c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>
        <f t="array" ref="DS600">IF(MAX(IF($AI600:$CH600&lt;&gt;0,$AI$7:$CH$7))&gt;$S600,1,0)</f>
        <v>0</v>
      </c>
    </row>
    <row r="601" spans="1:123" x14ac:dyDescent="0.25">
      <c r="A601" s="78">
        <v>594</v>
      </c>
      <c r="B601" s="79" t="str">
        <f t="shared" si="158"/>
        <v>K_LE MUT_2023_594</v>
      </c>
      <c r="C601" s="2"/>
      <c r="D601" s="3"/>
      <c r="E601" s="3"/>
      <c r="F601" s="4"/>
      <c r="G601" s="4"/>
      <c r="H601" s="4"/>
      <c r="I601" s="3"/>
      <c r="J601" s="1"/>
      <c r="K601" s="7"/>
      <c r="L601" s="90"/>
      <c r="M601" s="5"/>
      <c r="N601" s="91"/>
      <c r="O601" s="92"/>
      <c r="P601" s="5"/>
      <c r="Q601" s="5"/>
      <c r="R601" s="8"/>
      <c r="S601" s="5"/>
      <c r="T601" s="93"/>
      <c r="U601" s="80"/>
      <c r="V601" s="82"/>
      <c r="W601" s="83"/>
      <c r="X601" s="84" t="str">
        <f t="shared" si="159"/>
        <v xml:space="preserve"> </v>
      </c>
      <c r="Y601" s="85" t="str">
        <f t="shared" si="152"/>
        <v/>
      </c>
      <c r="AA601" s="86" t="str">
        <f t="shared" ca="1" si="153"/>
        <v/>
      </c>
      <c r="AB601" s="121"/>
      <c r="AC601" s="87" t="str">
        <f t="shared" si="151"/>
        <v/>
      </c>
      <c r="AD601" s="88" t="str">
        <f t="shared" si="160"/>
        <v/>
      </c>
      <c r="AE601" s="89" t="str">
        <f>IF(C601&lt;&gt;"",IF(VLOOKUP(C601,T_UO[#All],3,FALSE)="J",AF601+AG601,VLOOKUP(C601,T_UO[#All],4,FALSE)*G601),"")</f>
        <v/>
      </c>
      <c r="AF601" s="89" t="str">
        <f t="shared" si="154"/>
        <v/>
      </c>
      <c r="AG601" s="6"/>
      <c r="AH601" s="81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  <c r="AY601" s="120"/>
      <c r="AZ601" s="120"/>
      <c r="BA601" s="120"/>
      <c r="BB601" s="120"/>
      <c r="BC601" s="120"/>
      <c r="BD601" s="120"/>
      <c r="BE601" s="120"/>
      <c r="BF601" s="120"/>
      <c r="BG601" s="120"/>
      <c r="BH601" s="120"/>
      <c r="BI601" s="120"/>
      <c r="BJ601" s="120"/>
      <c r="BK601" s="120"/>
      <c r="BL601" s="120"/>
      <c r="BM601" s="120"/>
      <c r="BN601" s="120"/>
      <c r="BO601" s="120"/>
      <c r="BP601" s="120"/>
      <c r="BQ601" s="120"/>
      <c r="BR601" s="120"/>
      <c r="BS601" s="120"/>
      <c r="BT601" s="120"/>
      <c r="BU601" s="120"/>
      <c r="BV601" s="120"/>
      <c r="BW601" s="120"/>
      <c r="BX601" s="120"/>
      <c r="BY601" s="120"/>
      <c r="BZ601" s="120"/>
      <c r="CA601" s="120"/>
      <c r="CB601" s="120"/>
      <c r="CC601" s="120"/>
      <c r="CD601" s="120"/>
      <c r="CE601" s="120"/>
      <c r="CF601" s="120"/>
      <c r="CG601" s="120"/>
      <c r="CH601" s="120"/>
      <c r="CJ601" s="46"/>
      <c r="CK601" s="46"/>
      <c r="CL601" s="46"/>
      <c r="CN601" s="46">
        <f t="shared" ca="1" si="161"/>
        <v>0</v>
      </c>
      <c r="CO601" s="46">
        <f t="shared" si="155"/>
        <v>0</v>
      </c>
      <c r="CP601" s="46"/>
      <c r="CQ601" s="46">
        <f t="shared" si="156"/>
        <v>0</v>
      </c>
      <c r="CR601" s="46"/>
      <c r="CS601" s="46">
        <f>IF(C601&lt;&gt;"",IF(VLOOKUP(C601,T_UO[#All],3,FALSE)="PTS",IF(ISBLANK(G601),1,0),IF(ISBLANK(G601),0,1)),0)</f>
        <v>0</v>
      </c>
      <c r="CT601" s="46">
        <f t="shared" si="162"/>
        <v>0</v>
      </c>
      <c r="CU601" s="46"/>
      <c r="CV601" s="46"/>
      <c r="CW601" s="46"/>
      <c r="CX601" s="46"/>
      <c r="CY601" s="46"/>
      <c r="CZ601" s="46"/>
      <c r="DA601" s="46"/>
      <c r="DB601" s="46">
        <f t="shared" si="163"/>
        <v>0</v>
      </c>
      <c r="DC601" s="46">
        <f t="shared" ca="1" si="157"/>
        <v>0</v>
      </c>
      <c r="DD601" s="46"/>
      <c r="DE601" s="46">
        <f t="shared" si="164"/>
        <v>0</v>
      </c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>
        <f t="array" ref="DS601">IF(MAX(IF($AI601:$CH601&lt;&gt;0,$AI$7:$CH$7))&gt;$S601,1,0)</f>
        <v>0</v>
      </c>
    </row>
    <row r="602" spans="1:123" x14ac:dyDescent="0.25">
      <c r="A602" s="78">
        <v>595</v>
      </c>
      <c r="B602" s="79" t="str">
        <f t="shared" si="158"/>
        <v>K_LE MUT_2023_595</v>
      </c>
      <c r="C602" s="2"/>
      <c r="D602" s="3"/>
      <c r="E602" s="3"/>
      <c r="F602" s="4"/>
      <c r="G602" s="4"/>
      <c r="H602" s="4"/>
      <c r="I602" s="3"/>
      <c r="J602" s="1"/>
      <c r="K602" s="7"/>
      <c r="L602" s="90"/>
      <c r="M602" s="5"/>
      <c r="N602" s="91"/>
      <c r="O602" s="92"/>
      <c r="P602" s="5"/>
      <c r="Q602" s="5"/>
      <c r="R602" s="8"/>
      <c r="S602" s="5"/>
      <c r="T602" s="93"/>
      <c r="U602" s="80"/>
      <c r="V602" s="82"/>
      <c r="W602" s="83"/>
      <c r="X602" s="84" t="str">
        <f t="shared" si="159"/>
        <v xml:space="preserve"> </v>
      </c>
      <c r="Y602" s="85" t="str">
        <f t="shared" si="152"/>
        <v/>
      </c>
      <c r="AA602" s="86" t="str">
        <f t="shared" ca="1" si="153"/>
        <v/>
      </c>
      <c r="AB602" s="121"/>
      <c r="AC602" s="87" t="str">
        <f t="shared" si="151"/>
        <v/>
      </c>
      <c r="AD602" s="88" t="str">
        <f t="shared" si="160"/>
        <v/>
      </c>
      <c r="AE602" s="89" t="str">
        <f>IF(C602&lt;&gt;"",IF(VLOOKUP(C602,T_UO[#All],3,FALSE)="J",AF602+AG602,VLOOKUP(C602,T_UO[#All],4,FALSE)*G602),"")</f>
        <v/>
      </c>
      <c r="AF602" s="89" t="str">
        <f t="shared" si="154"/>
        <v/>
      </c>
      <c r="AG602" s="6"/>
      <c r="AH602" s="81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  <c r="AY602" s="120"/>
      <c r="AZ602" s="120"/>
      <c r="BA602" s="120"/>
      <c r="BB602" s="120"/>
      <c r="BC602" s="120"/>
      <c r="BD602" s="120"/>
      <c r="BE602" s="120"/>
      <c r="BF602" s="120"/>
      <c r="BG602" s="120"/>
      <c r="BH602" s="120"/>
      <c r="BI602" s="120"/>
      <c r="BJ602" s="120"/>
      <c r="BK602" s="120"/>
      <c r="BL602" s="120"/>
      <c r="BM602" s="120"/>
      <c r="BN602" s="120"/>
      <c r="BO602" s="120"/>
      <c r="BP602" s="120"/>
      <c r="BQ602" s="120"/>
      <c r="BR602" s="120"/>
      <c r="BS602" s="120"/>
      <c r="BT602" s="120"/>
      <c r="BU602" s="120"/>
      <c r="BV602" s="120"/>
      <c r="BW602" s="120"/>
      <c r="BX602" s="120"/>
      <c r="BY602" s="120"/>
      <c r="BZ602" s="120"/>
      <c r="CA602" s="120"/>
      <c r="CB602" s="120"/>
      <c r="CC602" s="120"/>
      <c r="CD602" s="120"/>
      <c r="CE602" s="120"/>
      <c r="CF602" s="120"/>
      <c r="CG602" s="120"/>
      <c r="CH602" s="120"/>
      <c r="CJ602" s="46"/>
      <c r="CK602" s="46"/>
      <c r="CL602" s="46"/>
      <c r="CN602" s="46">
        <f t="shared" ca="1" si="161"/>
        <v>0</v>
      </c>
      <c r="CO602" s="46">
        <f t="shared" si="155"/>
        <v>0</v>
      </c>
      <c r="CP602" s="46"/>
      <c r="CQ602" s="46">
        <f t="shared" si="156"/>
        <v>0</v>
      </c>
      <c r="CR602" s="46"/>
      <c r="CS602" s="46">
        <f>IF(C602&lt;&gt;"",IF(VLOOKUP(C602,T_UO[#All],3,FALSE)="PTS",IF(ISBLANK(G602),1,0),IF(ISBLANK(G602),0,1)),0)</f>
        <v>0</v>
      </c>
      <c r="CT602" s="46">
        <f t="shared" si="162"/>
        <v>0</v>
      </c>
      <c r="CU602" s="46"/>
      <c r="CV602" s="46"/>
      <c r="CW602" s="46"/>
      <c r="CX602" s="46"/>
      <c r="CY602" s="46"/>
      <c r="CZ602" s="46"/>
      <c r="DA602" s="46"/>
      <c r="DB602" s="46">
        <f t="shared" si="163"/>
        <v>0</v>
      </c>
      <c r="DC602" s="46">
        <f t="shared" ca="1" si="157"/>
        <v>0</v>
      </c>
      <c r="DD602" s="46"/>
      <c r="DE602" s="46">
        <f t="shared" si="164"/>
        <v>0</v>
      </c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>
        <f t="array" ref="DS602">IF(MAX(IF($AI602:$CH602&lt;&gt;0,$AI$7:$CH$7))&gt;$S602,1,0)</f>
        <v>0</v>
      </c>
    </row>
    <row r="603" spans="1:123" x14ac:dyDescent="0.25">
      <c r="A603" s="78">
        <v>596</v>
      </c>
      <c r="B603" s="79" t="str">
        <f t="shared" si="158"/>
        <v>K_LE MUT_2023_596</v>
      </c>
      <c r="C603" s="2"/>
      <c r="D603" s="3"/>
      <c r="E603" s="3"/>
      <c r="F603" s="4"/>
      <c r="G603" s="4"/>
      <c r="H603" s="4"/>
      <c r="I603" s="3"/>
      <c r="J603" s="1"/>
      <c r="K603" s="7"/>
      <c r="L603" s="90"/>
      <c r="M603" s="5"/>
      <c r="N603" s="91"/>
      <c r="O603" s="92"/>
      <c r="P603" s="5"/>
      <c r="Q603" s="5"/>
      <c r="R603" s="8"/>
      <c r="S603" s="5"/>
      <c r="T603" s="93"/>
      <c r="U603" s="80"/>
      <c r="V603" s="82"/>
      <c r="W603" s="83"/>
      <c r="X603" s="84" t="str">
        <f t="shared" si="159"/>
        <v xml:space="preserve"> </v>
      </c>
      <c r="Y603" s="85" t="str">
        <f t="shared" si="152"/>
        <v/>
      </c>
      <c r="AA603" s="86" t="str">
        <f t="shared" ca="1" si="153"/>
        <v/>
      </c>
      <c r="AB603" s="121"/>
      <c r="AC603" s="87" t="str">
        <f t="shared" si="151"/>
        <v/>
      </c>
      <c r="AD603" s="88" t="str">
        <f t="shared" si="160"/>
        <v/>
      </c>
      <c r="AE603" s="89" t="str">
        <f>IF(C603&lt;&gt;"",IF(VLOOKUP(C603,T_UO[#All],3,FALSE)="J",AF603+AG603,VLOOKUP(C603,T_UO[#All],4,FALSE)*G603),"")</f>
        <v/>
      </c>
      <c r="AF603" s="89" t="str">
        <f t="shared" si="154"/>
        <v/>
      </c>
      <c r="AG603" s="6"/>
      <c r="AH603" s="81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  <c r="AY603" s="120"/>
      <c r="AZ603" s="120"/>
      <c r="BA603" s="120"/>
      <c r="BB603" s="120"/>
      <c r="BC603" s="120"/>
      <c r="BD603" s="120"/>
      <c r="BE603" s="120"/>
      <c r="BF603" s="120"/>
      <c r="BG603" s="120"/>
      <c r="BH603" s="120"/>
      <c r="BI603" s="120"/>
      <c r="BJ603" s="120"/>
      <c r="BK603" s="120"/>
      <c r="BL603" s="120"/>
      <c r="BM603" s="120"/>
      <c r="BN603" s="120"/>
      <c r="BO603" s="120"/>
      <c r="BP603" s="120"/>
      <c r="BQ603" s="120"/>
      <c r="BR603" s="120"/>
      <c r="BS603" s="120"/>
      <c r="BT603" s="120"/>
      <c r="BU603" s="120"/>
      <c r="BV603" s="120"/>
      <c r="BW603" s="120"/>
      <c r="BX603" s="120"/>
      <c r="BY603" s="120"/>
      <c r="BZ603" s="120"/>
      <c r="CA603" s="120"/>
      <c r="CB603" s="120"/>
      <c r="CC603" s="120"/>
      <c r="CD603" s="120"/>
      <c r="CE603" s="120"/>
      <c r="CF603" s="120"/>
      <c r="CG603" s="120"/>
      <c r="CH603" s="120"/>
      <c r="CJ603" s="46"/>
      <c r="CK603" s="46"/>
      <c r="CL603" s="46"/>
      <c r="CN603" s="46">
        <f t="shared" ca="1" si="161"/>
        <v>0</v>
      </c>
      <c r="CO603" s="46">
        <f t="shared" si="155"/>
        <v>0</v>
      </c>
      <c r="CP603" s="46"/>
      <c r="CQ603" s="46">
        <f t="shared" si="156"/>
        <v>0</v>
      </c>
      <c r="CR603" s="46"/>
      <c r="CS603" s="46">
        <f>IF(C603&lt;&gt;"",IF(VLOOKUP(C603,T_UO[#All],3,FALSE)="PTS",IF(ISBLANK(G603),1,0),IF(ISBLANK(G603),0,1)),0)</f>
        <v>0</v>
      </c>
      <c r="CT603" s="46">
        <f t="shared" si="162"/>
        <v>0</v>
      </c>
      <c r="CU603" s="46"/>
      <c r="CV603" s="46"/>
      <c r="CW603" s="46"/>
      <c r="CX603" s="46"/>
      <c r="CY603" s="46"/>
      <c r="CZ603" s="46"/>
      <c r="DA603" s="46"/>
      <c r="DB603" s="46">
        <f t="shared" si="163"/>
        <v>0</v>
      </c>
      <c r="DC603" s="46">
        <f t="shared" ca="1" si="157"/>
        <v>0</v>
      </c>
      <c r="DD603" s="46"/>
      <c r="DE603" s="46">
        <f t="shared" si="164"/>
        <v>0</v>
      </c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>
        <f t="array" ref="DS603">IF(MAX(IF($AI603:$CH603&lt;&gt;0,$AI$7:$CH$7))&gt;$S603,1,0)</f>
        <v>0</v>
      </c>
    </row>
    <row r="604" spans="1:123" x14ac:dyDescent="0.25">
      <c r="A604" s="78">
        <v>597</v>
      </c>
      <c r="B604" s="79" t="str">
        <f t="shared" si="158"/>
        <v>K_LE MUT_2023_597</v>
      </c>
      <c r="C604" s="2"/>
      <c r="D604" s="3"/>
      <c r="E604" s="3"/>
      <c r="F604" s="4"/>
      <c r="G604" s="4"/>
      <c r="H604" s="4"/>
      <c r="I604" s="3"/>
      <c r="J604" s="1"/>
      <c r="K604" s="7"/>
      <c r="L604" s="90"/>
      <c r="M604" s="5"/>
      <c r="N604" s="91"/>
      <c r="O604" s="92"/>
      <c r="P604" s="5"/>
      <c r="Q604" s="5"/>
      <c r="R604" s="8"/>
      <c r="S604" s="5"/>
      <c r="T604" s="93"/>
      <c r="U604" s="80"/>
      <c r="V604" s="82"/>
      <c r="W604" s="83"/>
      <c r="X604" s="84" t="str">
        <f t="shared" si="159"/>
        <v xml:space="preserve"> </v>
      </c>
      <c r="Y604" s="85" t="str">
        <f t="shared" si="152"/>
        <v/>
      </c>
      <c r="AA604" s="86" t="str">
        <f t="shared" ca="1" si="153"/>
        <v/>
      </c>
      <c r="AB604" s="121"/>
      <c r="AC604" s="87" t="str">
        <f t="shared" si="151"/>
        <v/>
      </c>
      <c r="AD604" s="88" t="str">
        <f t="shared" si="160"/>
        <v/>
      </c>
      <c r="AE604" s="89" t="str">
        <f>IF(C604&lt;&gt;"",IF(VLOOKUP(C604,T_UO[#All],3,FALSE)="J",AF604+AG604,VLOOKUP(C604,T_UO[#All],4,FALSE)*G604),"")</f>
        <v/>
      </c>
      <c r="AF604" s="89" t="str">
        <f t="shared" si="154"/>
        <v/>
      </c>
      <c r="AG604" s="6"/>
      <c r="AH604" s="81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  <c r="AY604" s="120"/>
      <c r="AZ604" s="120"/>
      <c r="BA604" s="120"/>
      <c r="BB604" s="120"/>
      <c r="BC604" s="120"/>
      <c r="BD604" s="120"/>
      <c r="BE604" s="120"/>
      <c r="BF604" s="120"/>
      <c r="BG604" s="120"/>
      <c r="BH604" s="120"/>
      <c r="BI604" s="120"/>
      <c r="BJ604" s="120"/>
      <c r="BK604" s="120"/>
      <c r="BL604" s="120"/>
      <c r="BM604" s="120"/>
      <c r="BN604" s="120"/>
      <c r="BO604" s="120"/>
      <c r="BP604" s="120"/>
      <c r="BQ604" s="120"/>
      <c r="BR604" s="120"/>
      <c r="BS604" s="120"/>
      <c r="BT604" s="120"/>
      <c r="BU604" s="120"/>
      <c r="BV604" s="120"/>
      <c r="BW604" s="120"/>
      <c r="BX604" s="120"/>
      <c r="BY604" s="120"/>
      <c r="BZ604" s="120"/>
      <c r="CA604" s="120"/>
      <c r="CB604" s="120"/>
      <c r="CC604" s="120"/>
      <c r="CD604" s="120"/>
      <c r="CE604" s="120"/>
      <c r="CF604" s="120"/>
      <c r="CG604" s="120"/>
      <c r="CH604" s="120"/>
      <c r="CJ604" s="46"/>
      <c r="CK604" s="46"/>
      <c r="CL604" s="46"/>
      <c r="CN604" s="46">
        <f t="shared" ca="1" si="161"/>
        <v>0</v>
      </c>
      <c r="CO604" s="46">
        <f t="shared" si="155"/>
        <v>0</v>
      </c>
      <c r="CP604" s="46"/>
      <c r="CQ604" s="46">
        <f t="shared" si="156"/>
        <v>0</v>
      </c>
      <c r="CR604" s="46"/>
      <c r="CS604" s="46">
        <f>IF(C604&lt;&gt;"",IF(VLOOKUP(C604,T_UO[#All],3,FALSE)="PTS",IF(ISBLANK(G604),1,0),IF(ISBLANK(G604),0,1)),0)</f>
        <v>0</v>
      </c>
      <c r="CT604" s="46">
        <f t="shared" si="162"/>
        <v>0</v>
      </c>
      <c r="CU604" s="46"/>
      <c r="CV604" s="46"/>
      <c r="CW604" s="46"/>
      <c r="CX604" s="46"/>
      <c r="CY604" s="46"/>
      <c r="CZ604" s="46"/>
      <c r="DA604" s="46"/>
      <c r="DB604" s="46">
        <f t="shared" si="163"/>
        <v>0</v>
      </c>
      <c r="DC604" s="46">
        <f t="shared" ca="1" si="157"/>
        <v>0</v>
      </c>
      <c r="DD604" s="46"/>
      <c r="DE604" s="46">
        <f t="shared" si="164"/>
        <v>0</v>
      </c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>
        <f t="array" ref="DS604">IF(MAX(IF($AI604:$CH604&lt;&gt;0,$AI$7:$CH$7))&gt;$S604,1,0)</f>
        <v>0</v>
      </c>
    </row>
    <row r="605" spans="1:123" x14ac:dyDescent="0.25">
      <c r="A605" s="78">
        <v>598</v>
      </c>
      <c r="B605" s="79" t="str">
        <f t="shared" si="158"/>
        <v>K_LE MUT_2023_598</v>
      </c>
      <c r="C605" s="2"/>
      <c r="D605" s="3"/>
      <c r="E605" s="3"/>
      <c r="F605" s="4"/>
      <c r="G605" s="4"/>
      <c r="H605" s="4"/>
      <c r="I605" s="3"/>
      <c r="J605" s="1"/>
      <c r="K605" s="7"/>
      <c r="L605" s="90"/>
      <c r="M605" s="5"/>
      <c r="N605" s="91"/>
      <c r="O605" s="92"/>
      <c r="P605" s="5"/>
      <c r="Q605" s="5"/>
      <c r="R605" s="8"/>
      <c r="S605" s="5"/>
      <c r="T605" s="93"/>
      <c r="U605" s="80"/>
      <c r="V605" s="82"/>
      <c r="W605" s="83"/>
      <c r="X605" s="84" t="str">
        <f t="shared" si="159"/>
        <v xml:space="preserve"> </v>
      </c>
      <c r="Y605" s="85" t="str">
        <f t="shared" si="152"/>
        <v/>
      </c>
      <c r="AA605" s="86" t="str">
        <f t="shared" ca="1" si="153"/>
        <v/>
      </c>
      <c r="AB605" s="121"/>
      <c r="AC605" s="87" t="str">
        <f t="shared" si="151"/>
        <v/>
      </c>
      <c r="AD605" s="88" t="str">
        <f t="shared" si="160"/>
        <v/>
      </c>
      <c r="AE605" s="89" t="str">
        <f>IF(C605&lt;&gt;"",IF(VLOOKUP(C605,T_UO[#All],3,FALSE)="J",AF605+AG605,VLOOKUP(C605,T_UO[#All],4,FALSE)*G605),"")</f>
        <v/>
      </c>
      <c r="AF605" s="89" t="str">
        <f t="shared" si="154"/>
        <v/>
      </c>
      <c r="AG605" s="6"/>
      <c r="AH605" s="81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  <c r="AY605" s="120"/>
      <c r="AZ605" s="120"/>
      <c r="BA605" s="120"/>
      <c r="BB605" s="120"/>
      <c r="BC605" s="120"/>
      <c r="BD605" s="120"/>
      <c r="BE605" s="120"/>
      <c r="BF605" s="120"/>
      <c r="BG605" s="120"/>
      <c r="BH605" s="120"/>
      <c r="BI605" s="120"/>
      <c r="BJ605" s="120"/>
      <c r="BK605" s="120"/>
      <c r="BL605" s="120"/>
      <c r="BM605" s="120"/>
      <c r="BN605" s="120"/>
      <c r="BO605" s="120"/>
      <c r="BP605" s="120"/>
      <c r="BQ605" s="120"/>
      <c r="BR605" s="120"/>
      <c r="BS605" s="120"/>
      <c r="BT605" s="120"/>
      <c r="BU605" s="120"/>
      <c r="BV605" s="120"/>
      <c r="BW605" s="120"/>
      <c r="BX605" s="120"/>
      <c r="BY605" s="120"/>
      <c r="BZ605" s="120"/>
      <c r="CA605" s="120"/>
      <c r="CB605" s="120"/>
      <c r="CC605" s="120"/>
      <c r="CD605" s="120"/>
      <c r="CE605" s="120"/>
      <c r="CF605" s="120"/>
      <c r="CG605" s="120"/>
      <c r="CH605" s="120"/>
      <c r="CJ605" s="46"/>
      <c r="CK605" s="46"/>
      <c r="CL605" s="46"/>
      <c r="CN605" s="46">
        <f t="shared" ca="1" si="161"/>
        <v>0</v>
      </c>
      <c r="CO605" s="46">
        <f t="shared" si="155"/>
        <v>0</v>
      </c>
      <c r="CP605" s="46"/>
      <c r="CQ605" s="46">
        <f t="shared" si="156"/>
        <v>0</v>
      </c>
      <c r="CR605" s="46"/>
      <c r="CS605" s="46">
        <f>IF(C605&lt;&gt;"",IF(VLOOKUP(C605,T_UO[#All],3,FALSE)="PTS",IF(ISBLANK(G605),1,0),IF(ISBLANK(G605),0,1)),0)</f>
        <v>0</v>
      </c>
      <c r="CT605" s="46">
        <f t="shared" si="162"/>
        <v>0</v>
      </c>
      <c r="CU605" s="46"/>
      <c r="CV605" s="46"/>
      <c r="CW605" s="46"/>
      <c r="CX605" s="46"/>
      <c r="CY605" s="46"/>
      <c r="CZ605" s="46"/>
      <c r="DA605" s="46"/>
      <c r="DB605" s="46">
        <f t="shared" si="163"/>
        <v>0</v>
      </c>
      <c r="DC605" s="46">
        <f t="shared" ca="1" si="157"/>
        <v>0</v>
      </c>
      <c r="DD605" s="46"/>
      <c r="DE605" s="46">
        <f t="shared" si="164"/>
        <v>0</v>
      </c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>
        <f t="array" ref="DS605">IF(MAX(IF($AI605:$CH605&lt;&gt;0,$AI$7:$CH$7))&gt;$S605,1,0)</f>
        <v>0</v>
      </c>
    </row>
    <row r="606" spans="1:123" x14ac:dyDescent="0.25">
      <c r="A606" s="78">
        <v>599</v>
      </c>
      <c r="B606" s="79" t="str">
        <f t="shared" si="158"/>
        <v>K_LE MUT_2023_599</v>
      </c>
      <c r="C606" s="2"/>
      <c r="D606" s="3"/>
      <c r="E606" s="3"/>
      <c r="F606" s="4"/>
      <c r="G606" s="4"/>
      <c r="H606" s="4"/>
      <c r="I606" s="3"/>
      <c r="J606" s="1"/>
      <c r="K606" s="7"/>
      <c r="L606" s="90"/>
      <c r="M606" s="5"/>
      <c r="N606" s="91"/>
      <c r="O606" s="92"/>
      <c r="P606" s="5"/>
      <c r="Q606" s="5"/>
      <c r="R606" s="8"/>
      <c r="S606" s="5"/>
      <c r="T606" s="93"/>
      <c r="U606" s="80"/>
      <c r="V606" s="82"/>
      <c r="W606" s="83"/>
      <c r="X606" s="84" t="str">
        <f t="shared" si="159"/>
        <v xml:space="preserve"> </v>
      </c>
      <c r="Y606" s="85" t="str">
        <f t="shared" si="152"/>
        <v/>
      </c>
      <c r="AA606" s="86" t="str">
        <f t="shared" ca="1" si="153"/>
        <v/>
      </c>
      <c r="AB606" s="121"/>
      <c r="AC606" s="87" t="str">
        <f t="shared" si="151"/>
        <v/>
      </c>
      <c r="AD606" s="88" t="str">
        <f t="shared" si="160"/>
        <v/>
      </c>
      <c r="AE606" s="89" t="str">
        <f>IF(C606&lt;&gt;"",IF(VLOOKUP(C606,T_UO[#All],3,FALSE)="J",AF606+AG606,VLOOKUP(C606,T_UO[#All],4,FALSE)*G606),"")</f>
        <v/>
      </c>
      <c r="AF606" s="89" t="str">
        <f t="shared" si="154"/>
        <v/>
      </c>
      <c r="AG606" s="6"/>
      <c r="AH606" s="81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  <c r="AY606" s="120"/>
      <c r="AZ606" s="120"/>
      <c r="BA606" s="120"/>
      <c r="BB606" s="120"/>
      <c r="BC606" s="120"/>
      <c r="BD606" s="120"/>
      <c r="BE606" s="120"/>
      <c r="BF606" s="120"/>
      <c r="BG606" s="120"/>
      <c r="BH606" s="120"/>
      <c r="BI606" s="120"/>
      <c r="BJ606" s="120"/>
      <c r="BK606" s="120"/>
      <c r="BL606" s="120"/>
      <c r="BM606" s="120"/>
      <c r="BN606" s="120"/>
      <c r="BO606" s="120"/>
      <c r="BP606" s="120"/>
      <c r="BQ606" s="120"/>
      <c r="BR606" s="120"/>
      <c r="BS606" s="120"/>
      <c r="BT606" s="120"/>
      <c r="BU606" s="120"/>
      <c r="BV606" s="120"/>
      <c r="BW606" s="120"/>
      <c r="BX606" s="120"/>
      <c r="BY606" s="120"/>
      <c r="BZ606" s="120"/>
      <c r="CA606" s="120"/>
      <c r="CB606" s="120"/>
      <c r="CC606" s="120"/>
      <c r="CD606" s="120"/>
      <c r="CE606" s="120"/>
      <c r="CF606" s="120"/>
      <c r="CG606" s="120"/>
      <c r="CH606" s="120"/>
      <c r="CJ606" s="46"/>
      <c r="CK606" s="46"/>
      <c r="CL606" s="46"/>
      <c r="CN606" s="46">
        <f t="shared" ca="1" si="161"/>
        <v>0</v>
      </c>
      <c r="CO606" s="46">
        <f t="shared" si="155"/>
        <v>0</v>
      </c>
      <c r="CP606" s="46"/>
      <c r="CQ606" s="46">
        <f t="shared" si="156"/>
        <v>0</v>
      </c>
      <c r="CR606" s="46"/>
      <c r="CS606" s="46">
        <f>IF(C606&lt;&gt;"",IF(VLOOKUP(C606,T_UO[#All],3,FALSE)="PTS",IF(ISBLANK(G606),1,0),IF(ISBLANK(G606),0,1)),0)</f>
        <v>0</v>
      </c>
      <c r="CT606" s="46">
        <f t="shared" si="162"/>
        <v>0</v>
      </c>
      <c r="CU606" s="46"/>
      <c r="CV606" s="46"/>
      <c r="CW606" s="46"/>
      <c r="CX606" s="46"/>
      <c r="CY606" s="46"/>
      <c r="CZ606" s="46"/>
      <c r="DA606" s="46"/>
      <c r="DB606" s="46">
        <f t="shared" si="163"/>
        <v>0</v>
      </c>
      <c r="DC606" s="46">
        <f t="shared" ca="1" si="157"/>
        <v>0</v>
      </c>
      <c r="DD606" s="46"/>
      <c r="DE606" s="46">
        <f t="shared" si="164"/>
        <v>0</v>
      </c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>
        <f t="array" ref="DS606">IF(MAX(IF($AI606:$CH606&lt;&gt;0,$AI$7:$CH$7))&gt;$S606,1,0)</f>
        <v>0</v>
      </c>
    </row>
    <row r="607" spans="1:123" x14ac:dyDescent="0.25">
      <c r="A607" s="78">
        <v>600</v>
      </c>
      <c r="B607" s="79" t="str">
        <f t="shared" si="158"/>
        <v>K_LE MUT_2023_600</v>
      </c>
      <c r="C607" s="2"/>
      <c r="D607" s="3"/>
      <c r="E607" s="3"/>
      <c r="F607" s="4"/>
      <c r="G607" s="4"/>
      <c r="H607" s="4"/>
      <c r="I607" s="3"/>
      <c r="J607" s="1"/>
      <c r="K607" s="7"/>
      <c r="L607" s="90"/>
      <c r="M607" s="5"/>
      <c r="N607" s="91"/>
      <c r="O607" s="92"/>
      <c r="P607" s="5"/>
      <c r="Q607" s="5"/>
      <c r="R607" s="8"/>
      <c r="S607" s="5"/>
      <c r="T607" s="93"/>
      <c r="U607" s="80"/>
      <c r="V607" s="82"/>
      <c r="W607" s="83"/>
      <c r="X607" s="84" t="str">
        <f t="shared" si="159"/>
        <v xml:space="preserve"> </v>
      </c>
      <c r="Y607" s="85" t="str">
        <f t="shared" si="152"/>
        <v/>
      </c>
      <c r="AA607" s="86" t="str">
        <f t="shared" ca="1" si="153"/>
        <v/>
      </c>
      <c r="AB607" s="121"/>
      <c r="AC607" s="87" t="str">
        <f t="shared" si="151"/>
        <v/>
      </c>
      <c r="AD607" s="88" t="str">
        <f t="shared" si="160"/>
        <v/>
      </c>
      <c r="AE607" s="89" t="str">
        <f>IF(C607&lt;&gt;"",IF(VLOOKUP(C607,T_UO[#All],3,FALSE)="J",AF607+AG607,VLOOKUP(C607,T_UO[#All],4,FALSE)*G607),"")</f>
        <v/>
      </c>
      <c r="AF607" s="89" t="str">
        <f t="shared" si="154"/>
        <v/>
      </c>
      <c r="AG607" s="6"/>
      <c r="AH607" s="81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  <c r="AY607" s="120"/>
      <c r="AZ607" s="120"/>
      <c r="BA607" s="120"/>
      <c r="BB607" s="120"/>
      <c r="BC607" s="120"/>
      <c r="BD607" s="120"/>
      <c r="BE607" s="120"/>
      <c r="BF607" s="120"/>
      <c r="BG607" s="120"/>
      <c r="BH607" s="120"/>
      <c r="BI607" s="120"/>
      <c r="BJ607" s="120"/>
      <c r="BK607" s="120"/>
      <c r="BL607" s="120"/>
      <c r="BM607" s="120"/>
      <c r="BN607" s="120"/>
      <c r="BO607" s="120"/>
      <c r="BP607" s="120"/>
      <c r="BQ607" s="120"/>
      <c r="BR607" s="120"/>
      <c r="BS607" s="120"/>
      <c r="BT607" s="120"/>
      <c r="BU607" s="120"/>
      <c r="BV607" s="120"/>
      <c r="BW607" s="120"/>
      <c r="BX607" s="120"/>
      <c r="BY607" s="120"/>
      <c r="BZ607" s="120"/>
      <c r="CA607" s="120"/>
      <c r="CB607" s="120"/>
      <c r="CC607" s="120"/>
      <c r="CD607" s="120"/>
      <c r="CE607" s="120"/>
      <c r="CF607" s="120"/>
      <c r="CG607" s="120"/>
      <c r="CH607" s="120"/>
      <c r="CJ607" s="46"/>
      <c r="CK607" s="46"/>
      <c r="CL607" s="46"/>
      <c r="CN607" s="46">
        <f t="shared" ca="1" si="161"/>
        <v>0</v>
      </c>
      <c r="CO607" s="46">
        <f t="shared" si="155"/>
        <v>0</v>
      </c>
      <c r="CP607" s="46"/>
      <c r="CQ607" s="46">
        <f t="shared" si="156"/>
        <v>0</v>
      </c>
      <c r="CR607" s="46"/>
      <c r="CS607" s="46">
        <f>IF(C607&lt;&gt;"",IF(VLOOKUP(C607,T_UO[#All],3,FALSE)="PTS",IF(ISBLANK(G607),1,0),IF(ISBLANK(G607),0,1)),0)</f>
        <v>0</v>
      </c>
      <c r="CT607" s="46">
        <f t="shared" si="162"/>
        <v>0</v>
      </c>
      <c r="CU607" s="46"/>
      <c r="CV607" s="46"/>
      <c r="CW607" s="46"/>
      <c r="CX607" s="46"/>
      <c r="CY607" s="46"/>
      <c r="CZ607" s="46"/>
      <c r="DA607" s="46"/>
      <c r="DB607" s="46">
        <f t="shared" si="163"/>
        <v>0</v>
      </c>
      <c r="DC607" s="46">
        <f t="shared" ca="1" si="157"/>
        <v>0</v>
      </c>
      <c r="DD607" s="46"/>
      <c r="DE607" s="46">
        <f t="shared" si="164"/>
        <v>0</v>
      </c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>
        <f t="array" ref="DS607">IF(MAX(IF($AI607:$CH607&lt;&gt;0,$AI$7:$CH$7))&gt;$S607,1,0)</f>
        <v>0</v>
      </c>
    </row>
    <row r="608" spans="1:123" x14ac:dyDescent="0.25">
      <c r="A608" s="78">
        <v>601</v>
      </c>
      <c r="B608" s="79" t="str">
        <f t="shared" si="158"/>
        <v>K_LE MUT_2023_601</v>
      </c>
      <c r="C608" s="2"/>
      <c r="D608" s="3"/>
      <c r="E608" s="3"/>
      <c r="F608" s="4"/>
      <c r="G608" s="4"/>
      <c r="H608" s="4"/>
      <c r="I608" s="3"/>
      <c r="J608" s="1"/>
      <c r="K608" s="7"/>
      <c r="L608" s="90"/>
      <c r="M608" s="5"/>
      <c r="N608" s="91"/>
      <c r="O608" s="92"/>
      <c r="P608" s="5"/>
      <c r="Q608" s="5"/>
      <c r="R608" s="8"/>
      <c r="S608" s="5"/>
      <c r="T608" s="93"/>
      <c r="U608" s="80"/>
      <c r="V608" s="82"/>
      <c r="W608" s="83"/>
      <c r="X608" s="84" t="str">
        <f t="shared" si="159"/>
        <v xml:space="preserve"> </v>
      </c>
      <c r="Y608" s="85" t="str">
        <f t="shared" si="152"/>
        <v/>
      </c>
      <c r="AA608" s="86" t="str">
        <f t="shared" ca="1" si="153"/>
        <v/>
      </c>
      <c r="AB608" s="121"/>
      <c r="AC608" s="87" t="str">
        <f t="shared" si="151"/>
        <v/>
      </c>
      <c r="AD608" s="88" t="str">
        <f t="shared" si="160"/>
        <v/>
      </c>
      <c r="AE608" s="89" t="str">
        <f>IF(C608&lt;&gt;"",IF(VLOOKUP(C608,T_UO[#All],3,FALSE)="J",AF608+AG608,VLOOKUP(C608,T_UO[#All],4,FALSE)*G608),"")</f>
        <v/>
      </c>
      <c r="AF608" s="89" t="str">
        <f t="shared" si="154"/>
        <v/>
      </c>
      <c r="AG608" s="6"/>
      <c r="AH608" s="81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  <c r="AY608" s="120"/>
      <c r="AZ608" s="120"/>
      <c r="BA608" s="120"/>
      <c r="BB608" s="120"/>
      <c r="BC608" s="120"/>
      <c r="BD608" s="120"/>
      <c r="BE608" s="120"/>
      <c r="BF608" s="120"/>
      <c r="BG608" s="120"/>
      <c r="BH608" s="120"/>
      <c r="BI608" s="120"/>
      <c r="BJ608" s="120"/>
      <c r="BK608" s="120"/>
      <c r="BL608" s="120"/>
      <c r="BM608" s="120"/>
      <c r="BN608" s="120"/>
      <c r="BO608" s="120"/>
      <c r="BP608" s="120"/>
      <c r="BQ608" s="120"/>
      <c r="BR608" s="120"/>
      <c r="BS608" s="120"/>
      <c r="BT608" s="120"/>
      <c r="BU608" s="120"/>
      <c r="BV608" s="120"/>
      <c r="BW608" s="120"/>
      <c r="BX608" s="120"/>
      <c r="BY608" s="120"/>
      <c r="BZ608" s="120"/>
      <c r="CA608" s="120"/>
      <c r="CB608" s="120"/>
      <c r="CC608" s="120"/>
      <c r="CD608" s="120"/>
      <c r="CE608" s="120"/>
      <c r="CF608" s="120"/>
      <c r="CG608" s="120"/>
      <c r="CH608" s="120"/>
      <c r="CJ608" s="46"/>
      <c r="CK608" s="46"/>
      <c r="CL608" s="46"/>
      <c r="CN608" s="46">
        <f t="shared" ca="1" si="161"/>
        <v>0</v>
      </c>
      <c r="CO608" s="46">
        <f t="shared" si="155"/>
        <v>0</v>
      </c>
      <c r="CP608" s="46"/>
      <c r="CQ608" s="46">
        <f t="shared" si="156"/>
        <v>0</v>
      </c>
      <c r="CR608" s="46"/>
      <c r="CS608" s="46">
        <f>IF(C608&lt;&gt;"",IF(VLOOKUP(C608,T_UO[#All],3,FALSE)="PTS",IF(ISBLANK(G608),1,0),IF(ISBLANK(G608),0,1)),0)</f>
        <v>0</v>
      </c>
      <c r="CT608" s="46">
        <f t="shared" si="162"/>
        <v>0</v>
      </c>
      <c r="CU608" s="46"/>
      <c r="CV608" s="46"/>
      <c r="CW608" s="46"/>
      <c r="CX608" s="46"/>
      <c r="CY608" s="46"/>
      <c r="CZ608" s="46"/>
      <c r="DA608" s="46"/>
      <c r="DB608" s="46">
        <f t="shared" si="163"/>
        <v>0</v>
      </c>
      <c r="DC608" s="46">
        <f t="shared" ca="1" si="157"/>
        <v>0</v>
      </c>
      <c r="DD608" s="46"/>
      <c r="DE608" s="46">
        <f t="shared" si="164"/>
        <v>0</v>
      </c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>
        <f t="array" ref="DS608">IF(MAX(IF($AI608:$CH608&lt;&gt;0,$AI$7:$CH$7))&gt;$S608,1,0)</f>
        <v>0</v>
      </c>
    </row>
    <row r="609" spans="1:123" x14ac:dyDescent="0.25">
      <c r="A609" s="78">
        <v>602</v>
      </c>
      <c r="B609" s="79" t="str">
        <f t="shared" si="158"/>
        <v>K_LE MUT_2023_602</v>
      </c>
      <c r="C609" s="2"/>
      <c r="D609" s="3"/>
      <c r="E609" s="3"/>
      <c r="F609" s="4"/>
      <c r="G609" s="4"/>
      <c r="H609" s="4"/>
      <c r="I609" s="3"/>
      <c r="J609" s="1"/>
      <c r="K609" s="7"/>
      <c r="L609" s="90"/>
      <c r="M609" s="5"/>
      <c r="N609" s="91"/>
      <c r="O609" s="92"/>
      <c r="P609" s="5"/>
      <c r="Q609" s="5"/>
      <c r="R609" s="8"/>
      <c r="S609" s="5"/>
      <c r="T609" s="93"/>
      <c r="U609" s="80"/>
      <c r="V609" s="82"/>
      <c r="W609" s="83"/>
      <c r="X609" s="84" t="str">
        <f t="shared" si="159"/>
        <v xml:space="preserve"> </v>
      </c>
      <c r="Y609" s="85" t="str">
        <f t="shared" si="152"/>
        <v/>
      </c>
      <c r="AA609" s="86" t="str">
        <f t="shared" ca="1" si="153"/>
        <v/>
      </c>
      <c r="AB609" s="121"/>
      <c r="AC609" s="87" t="str">
        <f t="shared" si="151"/>
        <v/>
      </c>
      <c r="AD609" s="88" t="str">
        <f t="shared" si="160"/>
        <v/>
      </c>
      <c r="AE609" s="89" t="str">
        <f>IF(C609&lt;&gt;"",IF(VLOOKUP(C609,T_UO[#All],3,FALSE)="J",AF609+AG609,VLOOKUP(C609,T_UO[#All],4,FALSE)*G609),"")</f>
        <v/>
      </c>
      <c r="AF609" s="89" t="str">
        <f t="shared" si="154"/>
        <v/>
      </c>
      <c r="AG609" s="6"/>
      <c r="AH609" s="81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120"/>
      <c r="BA609" s="120"/>
      <c r="BB609" s="120"/>
      <c r="BC609" s="120"/>
      <c r="BD609" s="120"/>
      <c r="BE609" s="120"/>
      <c r="BF609" s="120"/>
      <c r="BG609" s="120"/>
      <c r="BH609" s="120"/>
      <c r="BI609" s="120"/>
      <c r="BJ609" s="120"/>
      <c r="BK609" s="120"/>
      <c r="BL609" s="120"/>
      <c r="BM609" s="120"/>
      <c r="BN609" s="120"/>
      <c r="BO609" s="120"/>
      <c r="BP609" s="120"/>
      <c r="BQ609" s="120"/>
      <c r="BR609" s="120"/>
      <c r="BS609" s="120"/>
      <c r="BT609" s="120"/>
      <c r="BU609" s="120"/>
      <c r="BV609" s="120"/>
      <c r="BW609" s="120"/>
      <c r="BX609" s="120"/>
      <c r="BY609" s="120"/>
      <c r="BZ609" s="120"/>
      <c r="CA609" s="120"/>
      <c r="CB609" s="120"/>
      <c r="CC609" s="120"/>
      <c r="CD609" s="120"/>
      <c r="CE609" s="120"/>
      <c r="CF609" s="120"/>
      <c r="CG609" s="120"/>
      <c r="CH609" s="120"/>
      <c r="CJ609" s="46"/>
      <c r="CK609" s="46"/>
      <c r="CL609" s="46"/>
      <c r="CN609" s="46">
        <f t="shared" ca="1" si="161"/>
        <v>0</v>
      </c>
      <c r="CO609" s="46">
        <f t="shared" si="155"/>
        <v>0</v>
      </c>
      <c r="CP609" s="46"/>
      <c r="CQ609" s="46">
        <f t="shared" si="156"/>
        <v>0</v>
      </c>
      <c r="CR609" s="46"/>
      <c r="CS609" s="46">
        <f>IF(C609&lt;&gt;"",IF(VLOOKUP(C609,T_UO[#All],3,FALSE)="PTS",IF(ISBLANK(G609),1,0),IF(ISBLANK(G609),0,1)),0)</f>
        <v>0</v>
      </c>
      <c r="CT609" s="46">
        <f t="shared" si="162"/>
        <v>0</v>
      </c>
      <c r="CU609" s="46"/>
      <c r="CV609" s="46"/>
      <c r="CW609" s="46"/>
      <c r="CX609" s="46"/>
      <c r="CY609" s="46"/>
      <c r="CZ609" s="46"/>
      <c r="DA609" s="46"/>
      <c r="DB609" s="46">
        <f t="shared" si="163"/>
        <v>0</v>
      </c>
      <c r="DC609" s="46">
        <f t="shared" ca="1" si="157"/>
        <v>0</v>
      </c>
      <c r="DD609" s="46"/>
      <c r="DE609" s="46">
        <f t="shared" si="164"/>
        <v>0</v>
      </c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>
        <f t="array" ref="DS609">IF(MAX(IF($AI609:$CH609&lt;&gt;0,$AI$7:$CH$7))&gt;$S609,1,0)</f>
        <v>0</v>
      </c>
    </row>
    <row r="610" spans="1:123" x14ac:dyDescent="0.25">
      <c r="A610" s="78">
        <v>603</v>
      </c>
      <c r="B610" s="79" t="str">
        <f t="shared" si="158"/>
        <v>K_LE MUT_2023_603</v>
      </c>
      <c r="C610" s="2"/>
      <c r="D610" s="3"/>
      <c r="E610" s="3"/>
      <c r="F610" s="4"/>
      <c r="G610" s="4"/>
      <c r="H610" s="4"/>
      <c r="I610" s="3"/>
      <c r="J610" s="1"/>
      <c r="K610" s="7"/>
      <c r="L610" s="90"/>
      <c r="M610" s="5"/>
      <c r="N610" s="91"/>
      <c r="O610" s="92"/>
      <c r="P610" s="5"/>
      <c r="Q610" s="5"/>
      <c r="R610" s="8"/>
      <c r="S610" s="5"/>
      <c r="T610" s="93"/>
      <c r="U610" s="80"/>
      <c r="V610" s="82"/>
      <c r="W610" s="83"/>
      <c r="X610" s="84" t="str">
        <f t="shared" si="159"/>
        <v xml:space="preserve"> </v>
      </c>
      <c r="Y610" s="85" t="str">
        <f t="shared" si="152"/>
        <v/>
      </c>
      <c r="AA610" s="86" t="str">
        <f t="shared" ca="1" si="153"/>
        <v/>
      </c>
      <c r="AB610" s="121"/>
      <c r="AC610" s="87" t="str">
        <f t="shared" si="151"/>
        <v/>
      </c>
      <c r="AD610" s="88" t="str">
        <f t="shared" si="160"/>
        <v/>
      </c>
      <c r="AE610" s="89" t="str">
        <f>IF(C610&lt;&gt;"",IF(VLOOKUP(C610,T_UO[#All],3,FALSE)="J",AF610+AG610,VLOOKUP(C610,T_UO[#All],4,FALSE)*G610),"")</f>
        <v/>
      </c>
      <c r="AF610" s="89" t="str">
        <f t="shared" si="154"/>
        <v/>
      </c>
      <c r="AG610" s="6"/>
      <c r="AH610" s="81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120"/>
      <c r="BA610" s="120"/>
      <c r="BB610" s="120"/>
      <c r="BC610" s="120"/>
      <c r="BD610" s="120"/>
      <c r="BE610" s="120"/>
      <c r="BF610" s="120"/>
      <c r="BG610" s="120"/>
      <c r="BH610" s="120"/>
      <c r="BI610" s="120"/>
      <c r="BJ610" s="120"/>
      <c r="BK610" s="120"/>
      <c r="BL610" s="120"/>
      <c r="BM610" s="120"/>
      <c r="BN610" s="120"/>
      <c r="BO610" s="120"/>
      <c r="BP610" s="120"/>
      <c r="BQ610" s="120"/>
      <c r="BR610" s="120"/>
      <c r="BS610" s="120"/>
      <c r="BT610" s="120"/>
      <c r="BU610" s="120"/>
      <c r="BV610" s="120"/>
      <c r="BW610" s="120"/>
      <c r="BX610" s="120"/>
      <c r="BY610" s="120"/>
      <c r="BZ610" s="120"/>
      <c r="CA610" s="120"/>
      <c r="CB610" s="120"/>
      <c r="CC610" s="120"/>
      <c r="CD610" s="120"/>
      <c r="CE610" s="120"/>
      <c r="CF610" s="120"/>
      <c r="CG610" s="120"/>
      <c r="CH610" s="120"/>
      <c r="CJ610" s="46"/>
      <c r="CK610" s="46"/>
      <c r="CL610" s="46"/>
      <c r="CN610" s="46">
        <f t="shared" ca="1" si="161"/>
        <v>0</v>
      </c>
      <c r="CO610" s="46">
        <f t="shared" si="155"/>
        <v>0</v>
      </c>
      <c r="CP610" s="46"/>
      <c r="CQ610" s="46">
        <f t="shared" si="156"/>
        <v>0</v>
      </c>
      <c r="CR610" s="46"/>
      <c r="CS610" s="46">
        <f>IF(C610&lt;&gt;"",IF(VLOOKUP(C610,T_UO[#All],3,FALSE)="PTS",IF(ISBLANK(G610),1,0),IF(ISBLANK(G610),0,1)),0)</f>
        <v>0</v>
      </c>
      <c r="CT610" s="46">
        <f t="shared" si="162"/>
        <v>0</v>
      </c>
      <c r="CU610" s="46"/>
      <c r="CV610" s="46"/>
      <c r="CW610" s="46"/>
      <c r="CX610" s="46"/>
      <c r="CY610" s="46"/>
      <c r="CZ610" s="46"/>
      <c r="DA610" s="46"/>
      <c r="DB610" s="46">
        <f t="shared" si="163"/>
        <v>0</v>
      </c>
      <c r="DC610" s="46">
        <f t="shared" ca="1" si="157"/>
        <v>0</v>
      </c>
      <c r="DD610" s="46"/>
      <c r="DE610" s="46">
        <f t="shared" si="164"/>
        <v>0</v>
      </c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>
        <f t="array" ref="DS610">IF(MAX(IF($AI610:$CH610&lt;&gt;0,$AI$7:$CH$7))&gt;$S610,1,0)</f>
        <v>0</v>
      </c>
    </row>
    <row r="611" spans="1:123" x14ac:dyDescent="0.25">
      <c r="A611" s="78">
        <v>604</v>
      </c>
      <c r="B611" s="79" t="str">
        <f t="shared" si="158"/>
        <v>K_LE MUT_2023_604</v>
      </c>
      <c r="C611" s="2"/>
      <c r="D611" s="3"/>
      <c r="E611" s="3"/>
      <c r="F611" s="4"/>
      <c r="G611" s="4"/>
      <c r="H611" s="4"/>
      <c r="I611" s="3"/>
      <c r="J611" s="1"/>
      <c r="K611" s="7"/>
      <c r="L611" s="90"/>
      <c r="M611" s="5"/>
      <c r="N611" s="91"/>
      <c r="O611" s="92"/>
      <c r="P611" s="5"/>
      <c r="Q611" s="5"/>
      <c r="R611" s="8"/>
      <c r="S611" s="5"/>
      <c r="T611" s="93"/>
      <c r="U611" s="80"/>
      <c r="V611" s="82"/>
      <c r="W611" s="83"/>
      <c r="X611" s="84" t="str">
        <f t="shared" si="159"/>
        <v xml:space="preserve"> </v>
      </c>
      <c r="Y611" s="85" t="str">
        <f t="shared" si="152"/>
        <v/>
      </c>
      <c r="AA611" s="86" t="str">
        <f t="shared" ca="1" si="153"/>
        <v/>
      </c>
      <c r="AB611" s="121"/>
      <c r="AC611" s="87" t="str">
        <f t="shared" si="151"/>
        <v/>
      </c>
      <c r="AD611" s="88" t="str">
        <f t="shared" si="160"/>
        <v/>
      </c>
      <c r="AE611" s="89" t="str">
        <f>IF(C611&lt;&gt;"",IF(VLOOKUP(C611,T_UO[#All],3,FALSE)="J",AF611+AG611,VLOOKUP(C611,T_UO[#All],4,FALSE)*G611),"")</f>
        <v/>
      </c>
      <c r="AF611" s="89" t="str">
        <f t="shared" si="154"/>
        <v/>
      </c>
      <c r="AG611" s="6"/>
      <c r="AH611" s="81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120"/>
      <c r="BA611" s="120"/>
      <c r="BB611" s="120"/>
      <c r="BC611" s="120"/>
      <c r="BD611" s="120"/>
      <c r="BE611" s="120"/>
      <c r="BF611" s="120"/>
      <c r="BG611" s="120"/>
      <c r="BH611" s="120"/>
      <c r="BI611" s="120"/>
      <c r="BJ611" s="120"/>
      <c r="BK611" s="120"/>
      <c r="BL611" s="120"/>
      <c r="BM611" s="120"/>
      <c r="BN611" s="120"/>
      <c r="BO611" s="120"/>
      <c r="BP611" s="120"/>
      <c r="BQ611" s="120"/>
      <c r="BR611" s="120"/>
      <c r="BS611" s="120"/>
      <c r="BT611" s="120"/>
      <c r="BU611" s="120"/>
      <c r="BV611" s="120"/>
      <c r="BW611" s="120"/>
      <c r="BX611" s="120"/>
      <c r="BY611" s="120"/>
      <c r="BZ611" s="120"/>
      <c r="CA611" s="120"/>
      <c r="CB611" s="120"/>
      <c r="CC611" s="120"/>
      <c r="CD611" s="120"/>
      <c r="CE611" s="120"/>
      <c r="CF611" s="120"/>
      <c r="CG611" s="120"/>
      <c r="CH611" s="120"/>
      <c r="CJ611" s="46"/>
      <c r="CK611" s="46"/>
      <c r="CL611" s="46"/>
      <c r="CN611" s="46">
        <f t="shared" ca="1" si="161"/>
        <v>0</v>
      </c>
      <c r="CO611" s="46">
        <f t="shared" si="155"/>
        <v>0</v>
      </c>
      <c r="CP611" s="46"/>
      <c r="CQ611" s="46">
        <f t="shared" si="156"/>
        <v>0</v>
      </c>
      <c r="CR611" s="46"/>
      <c r="CS611" s="46">
        <f>IF(C611&lt;&gt;"",IF(VLOOKUP(C611,T_UO[#All],3,FALSE)="PTS",IF(ISBLANK(G611),1,0),IF(ISBLANK(G611),0,1)),0)</f>
        <v>0</v>
      </c>
      <c r="CT611" s="46">
        <f t="shared" si="162"/>
        <v>0</v>
      </c>
      <c r="CU611" s="46"/>
      <c r="CV611" s="46"/>
      <c r="CW611" s="46"/>
      <c r="CX611" s="46"/>
      <c r="CY611" s="46"/>
      <c r="CZ611" s="46"/>
      <c r="DA611" s="46"/>
      <c r="DB611" s="46">
        <f t="shared" si="163"/>
        <v>0</v>
      </c>
      <c r="DC611" s="46">
        <f t="shared" ca="1" si="157"/>
        <v>0</v>
      </c>
      <c r="DD611" s="46"/>
      <c r="DE611" s="46">
        <f t="shared" si="164"/>
        <v>0</v>
      </c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>
        <f t="array" ref="DS611">IF(MAX(IF($AI611:$CH611&lt;&gt;0,$AI$7:$CH$7))&gt;$S611,1,0)</f>
        <v>0</v>
      </c>
    </row>
    <row r="612" spans="1:123" x14ac:dyDescent="0.25">
      <c r="A612" s="78">
        <v>605</v>
      </c>
      <c r="B612" s="79" t="str">
        <f t="shared" si="158"/>
        <v>K_LE MUT_2023_605</v>
      </c>
      <c r="C612" s="2"/>
      <c r="D612" s="3"/>
      <c r="E612" s="3"/>
      <c r="F612" s="4"/>
      <c r="G612" s="4"/>
      <c r="H612" s="4"/>
      <c r="I612" s="3"/>
      <c r="J612" s="1"/>
      <c r="K612" s="7"/>
      <c r="L612" s="90"/>
      <c r="M612" s="5"/>
      <c r="N612" s="91"/>
      <c r="O612" s="92"/>
      <c r="P612" s="5"/>
      <c r="Q612" s="5"/>
      <c r="R612" s="8"/>
      <c r="S612" s="5"/>
      <c r="T612" s="93"/>
      <c r="U612" s="80"/>
      <c r="V612" s="82"/>
      <c r="W612" s="83"/>
      <c r="X612" s="84" t="str">
        <f t="shared" si="159"/>
        <v xml:space="preserve"> </v>
      </c>
      <c r="Y612" s="85" t="str">
        <f t="shared" si="152"/>
        <v/>
      </c>
      <c r="AA612" s="86" t="str">
        <f t="shared" ca="1" si="153"/>
        <v/>
      </c>
      <c r="AB612" s="121"/>
      <c r="AC612" s="87" t="str">
        <f t="shared" si="151"/>
        <v/>
      </c>
      <c r="AD612" s="88" t="str">
        <f t="shared" si="160"/>
        <v/>
      </c>
      <c r="AE612" s="89" t="str">
        <f>IF(C612&lt;&gt;"",IF(VLOOKUP(C612,T_UO[#All],3,FALSE)="J",AF612+AG612,VLOOKUP(C612,T_UO[#All],4,FALSE)*G612),"")</f>
        <v/>
      </c>
      <c r="AF612" s="89" t="str">
        <f t="shared" si="154"/>
        <v/>
      </c>
      <c r="AG612" s="6"/>
      <c r="AH612" s="81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120"/>
      <c r="BA612" s="120"/>
      <c r="BB612" s="120"/>
      <c r="BC612" s="120"/>
      <c r="BD612" s="120"/>
      <c r="BE612" s="120"/>
      <c r="BF612" s="120"/>
      <c r="BG612" s="120"/>
      <c r="BH612" s="120"/>
      <c r="BI612" s="120"/>
      <c r="BJ612" s="120"/>
      <c r="BK612" s="120"/>
      <c r="BL612" s="120"/>
      <c r="BM612" s="120"/>
      <c r="BN612" s="120"/>
      <c r="BO612" s="120"/>
      <c r="BP612" s="120"/>
      <c r="BQ612" s="120"/>
      <c r="BR612" s="120"/>
      <c r="BS612" s="120"/>
      <c r="BT612" s="120"/>
      <c r="BU612" s="120"/>
      <c r="BV612" s="120"/>
      <c r="BW612" s="120"/>
      <c r="BX612" s="120"/>
      <c r="BY612" s="120"/>
      <c r="BZ612" s="120"/>
      <c r="CA612" s="120"/>
      <c r="CB612" s="120"/>
      <c r="CC612" s="120"/>
      <c r="CD612" s="120"/>
      <c r="CE612" s="120"/>
      <c r="CF612" s="120"/>
      <c r="CG612" s="120"/>
      <c r="CH612" s="120"/>
      <c r="CJ612" s="46"/>
      <c r="CK612" s="46"/>
      <c r="CL612" s="46"/>
      <c r="CN612" s="46">
        <f t="shared" ca="1" si="161"/>
        <v>0</v>
      </c>
      <c r="CO612" s="46">
        <f t="shared" si="155"/>
        <v>0</v>
      </c>
      <c r="CP612" s="46"/>
      <c r="CQ612" s="46">
        <f t="shared" si="156"/>
        <v>0</v>
      </c>
      <c r="CR612" s="46"/>
      <c r="CS612" s="46">
        <f>IF(C612&lt;&gt;"",IF(VLOOKUP(C612,T_UO[#All],3,FALSE)="PTS",IF(ISBLANK(G612),1,0),IF(ISBLANK(G612),0,1)),0)</f>
        <v>0</v>
      </c>
      <c r="CT612" s="46">
        <f t="shared" si="162"/>
        <v>0</v>
      </c>
      <c r="CU612" s="46"/>
      <c r="CV612" s="46"/>
      <c r="CW612" s="46"/>
      <c r="CX612" s="46"/>
      <c r="CY612" s="46"/>
      <c r="CZ612" s="46"/>
      <c r="DA612" s="46"/>
      <c r="DB612" s="46">
        <f t="shared" si="163"/>
        <v>0</v>
      </c>
      <c r="DC612" s="46">
        <f t="shared" ca="1" si="157"/>
        <v>0</v>
      </c>
      <c r="DD612" s="46"/>
      <c r="DE612" s="46">
        <f t="shared" si="164"/>
        <v>0</v>
      </c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>
        <f t="array" ref="DS612">IF(MAX(IF($AI612:$CH612&lt;&gt;0,$AI$7:$CH$7))&gt;$S612,1,0)</f>
        <v>0</v>
      </c>
    </row>
    <row r="613" spans="1:123" x14ac:dyDescent="0.25">
      <c r="A613" s="78">
        <v>606</v>
      </c>
      <c r="B613" s="79" t="str">
        <f t="shared" si="158"/>
        <v>K_LE MUT_2023_606</v>
      </c>
      <c r="C613" s="2"/>
      <c r="D613" s="3"/>
      <c r="E613" s="3"/>
      <c r="F613" s="4"/>
      <c r="G613" s="4"/>
      <c r="H613" s="4"/>
      <c r="I613" s="3"/>
      <c r="J613" s="1"/>
      <c r="K613" s="7"/>
      <c r="L613" s="90"/>
      <c r="M613" s="5"/>
      <c r="N613" s="91"/>
      <c r="O613" s="92"/>
      <c r="P613" s="5"/>
      <c r="Q613" s="5"/>
      <c r="R613" s="8"/>
      <c r="S613" s="5"/>
      <c r="T613" s="93"/>
      <c r="U613" s="80"/>
      <c r="V613" s="82"/>
      <c r="W613" s="83"/>
      <c r="X613" s="84" t="str">
        <f t="shared" si="159"/>
        <v xml:space="preserve"> </v>
      </c>
      <c r="Y613" s="85" t="str">
        <f t="shared" si="152"/>
        <v/>
      </c>
      <c r="AA613" s="86" t="str">
        <f t="shared" ca="1" si="153"/>
        <v/>
      </c>
      <c r="AB613" s="121"/>
      <c r="AC613" s="87" t="str">
        <f t="shared" si="151"/>
        <v/>
      </c>
      <c r="AD613" s="88" t="str">
        <f t="shared" si="160"/>
        <v/>
      </c>
      <c r="AE613" s="89" t="str">
        <f>IF(C613&lt;&gt;"",IF(VLOOKUP(C613,T_UO[#All],3,FALSE)="J",AF613+AG613,VLOOKUP(C613,T_UO[#All],4,FALSE)*G613),"")</f>
        <v/>
      </c>
      <c r="AF613" s="89" t="str">
        <f t="shared" si="154"/>
        <v/>
      </c>
      <c r="AG613" s="6"/>
      <c r="AH613" s="81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120"/>
      <c r="BA613" s="120"/>
      <c r="BB613" s="120"/>
      <c r="BC613" s="120"/>
      <c r="BD613" s="120"/>
      <c r="BE613" s="120"/>
      <c r="BF613" s="120"/>
      <c r="BG613" s="120"/>
      <c r="BH613" s="120"/>
      <c r="BI613" s="120"/>
      <c r="BJ613" s="120"/>
      <c r="BK613" s="120"/>
      <c r="BL613" s="120"/>
      <c r="BM613" s="120"/>
      <c r="BN613" s="120"/>
      <c r="BO613" s="120"/>
      <c r="BP613" s="120"/>
      <c r="BQ613" s="120"/>
      <c r="BR613" s="120"/>
      <c r="BS613" s="120"/>
      <c r="BT613" s="120"/>
      <c r="BU613" s="120"/>
      <c r="BV613" s="120"/>
      <c r="BW613" s="120"/>
      <c r="BX613" s="120"/>
      <c r="BY613" s="120"/>
      <c r="BZ613" s="120"/>
      <c r="CA613" s="120"/>
      <c r="CB613" s="120"/>
      <c r="CC613" s="120"/>
      <c r="CD613" s="120"/>
      <c r="CE613" s="120"/>
      <c r="CF613" s="120"/>
      <c r="CG613" s="120"/>
      <c r="CH613" s="120"/>
      <c r="CJ613" s="46"/>
      <c r="CK613" s="46"/>
      <c r="CL613" s="46"/>
      <c r="CN613" s="46">
        <f t="shared" ca="1" si="161"/>
        <v>0</v>
      </c>
      <c r="CO613" s="46">
        <f t="shared" si="155"/>
        <v>0</v>
      </c>
      <c r="CP613" s="46"/>
      <c r="CQ613" s="46">
        <f t="shared" si="156"/>
        <v>0</v>
      </c>
      <c r="CR613" s="46"/>
      <c r="CS613" s="46">
        <f>IF(C613&lt;&gt;"",IF(VLOOKUP(C613,T_UO[#All],3,FALSE)="PTS",IF(ISBLANK(G613),1,0),IF(ISBLANK(G613),0,1)),0)</f>
        <v>0</v>
      </c>
      <c r="CT613" s="46">
        <f t="shared" si="162"/>
        <v>0</v>
      </c>
      <c r="CU613" s="46"/>
      <c r="CV613" s="46"/>
      <c r="CW613" s="46"/>
      <c r="CX613" s="46"/>
      <c r="CY613" s="46"/>
      <c r="CZ613" s="46"/>
      <c r="DA613" s="46"/>
      <c r="DB613" s="46">
        <f t="shared" si="163"/>
        <v>0</v>
      </c>
      <c r="DC613" s="46">
        <f t="shared" ca="1" si="157"/>
        <v>0</v>
      </c>
      <c r="DD613" s="46"/>
      <c r="DE613" s="46">
        <f t="shared" si="164"/>
        <v>0</v>
      </c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>
        <f t="array" ref="DS613">IF(MAX(IF($AI613:$CH613&lt;&gt;0,$AI$7:$CH$7))&gt;$S613,1,0)</f>
        <v>0</v>
      </c>
    </row>
    <row r="614" spans="1:123" x14ac:dyDescent="0.25">
      <c r="A614" s="78">
        <v>607</v>
      </c>
      <c r="B614" s="79" t="str">
        <f t="shared" si="158"/>
        <v>K_LE MUT_2023_607</v>
      </c>
      <c r="C614" s="2"/>
      <c r="D614" s="3"/>
      <c r="E614" s="3"/>
      <c r="F614" s="4"/>
      <c r="G614" s="4"/>
      <c r="H614" s="4"/>
      <c r="I614" s="3"/>
      <c r="J614" s="1"/>
      <c r="K614" s="7"/>
      <c r="L614" s="90"/>
      <c r="M614" s="5"/>
      <c r="N614" s="91"/>
      <c r="O614" s="92"/>
      <c r="P614" s="5"/>
      <c r="Q614" s="5"/>
      <c r="R614" s="8"/>
      <c r="S614" s="5"/>
      <c r="T614" s="93"/>
      <c r="U614" s="80"/>
      <c r="V614" s="82"/>
      <c r="W614" s="83"/>
      <c r="X614" s="84" t="str">
        <f t="shared" si="159"/>
        <v xml:space="preserve"> </v>
      </c>
      <c r="Y614" s="85" t="str">
        <f t="shared" si="152"/>
        <v/>
      </c>
      <c r="AA614" s="86" t="str">
        <f t="shared" ca="1" si="153"/>
        <v/>
      </c>
      <c r="AB614" s="121"/>
      <c r="AC614" s="87" t="str">
        <f t="shared" si="151"/>
        <v/>
      </c>
      <c r="AD614" s="88" t="str">
        <f t="shared" si="160"/>
        <v/>
      </c>
      <c r="AE614" s="89" t="str">
        <f>IF(C614&lt;&gt;"",IF(VLOOKUP(C614,T_UO[#All],3,FALSE)="J",AF614+AG614,VLOOKUP(C614,T_UO[#All],4,FALSE)*G614),"")</f>
        <v/>
      </c>
      <c r="AF614" s="89" t="str">
        <f t="shared" si="154"/>
        <v/>
      </c>
      <c r="AG614" s="6"/>
      <c r="AH614" s="81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120"/>
      <c r="BA614" s="120"/>
      <c r="BB614" s="120"/>
      <c r="BC614" s="120"/>
      <c r="BD614" s="120"/>
      <c r="BE614" s="120"/>
      <c r="BF614" s="120"/>
      <c r="BG614" s="120"/>
      <c r="BH614" s="120"/>
      <c r="BI614" s="120"/>
      <c r="BJ614" s="120"/>
      <c r="BK614" s="120"/>
      <c r="BL614" s="120"/>
      <c r="BM614" s="120"/>
      <c r="BN614" s="120"/>
      <c r="BO614" s="120"/>
      <c r="BP614" s="120"/>
      <c r="BQ614" s="120"/>
      <c r="BR614" s="120"/>
      <c r="BS614" s="120"/>
      <c r="BT614" s="120"/>
      <c r="BU614" s="120"/>
      <c r="BV614" s="120"/>
      <c r="BW614" s="120"/>
      <c r="BX614" s="120"/>
      <c r="BY614" s="120"/>
      <c r="BZ614" s="120"/>
      <c r="CA614" s="120"/>
      <c r="CB614" s="120"/>
      <c r="CC614" s="120"/>
      <c r="CD614" s="120"/>
      <c r="CE614" s="120"/>
      <c r="CF614" s="120"/>
      <c r="CG614" s="120"/>
      <c r="CH614" s="120"/>
      <c r="CJ614" s="46"/>
      <c r="CK614" s="46"/>
      <c r="CL614" s="46"/>
      <c r="CN614" s="46">
        <f t="shared" ca="1" si="161"/>
        <v>0</v>
      </c>
      <c r="CO614" s="46">
        <f t="shared" si="155"/>
        <v>0</v>
      </c>
      <c r="CP614" s="46"/>
      <c r="CQ614" s="46">
        <f t="shared" si="156"/>
        <v>0</v>
      </c>
      <c r="CR614" s="46"/>
      <c r="CS614" s="46">
        <f>IF(C614&lt;&gt;"",IF(VLOOKUP(C614,T_UO[#All],3,FALSE)="PTS",IF(ISBLANK(G614),1,0),IF(ISBLANK(G614),0,1)),0)</f>
        <v>0</v>
      </c>
      <c r="CT614" s="46">
        <f t="shared" si="162"/>
        <v>0</v>
      </c>
      <c r="CU614" s="46"/>
      <c r="CV614" s="46"/>
      <c r="CW614" s="46"/>
      <c r="CX614" s="46"/>
      <c r="CY614" s="46"/>
      <c r="CZ614" s="46"/>
      <c r="DA614" s="46"/>
      <c r="DB614" s="46">
        <f t="shared" si="163"/>
        <v>0</v>
      </c>
      <c r="DC614" s="46">
        <f t="shared" ca="1" si="157"/>
        <v>0</v>
      </c>
      <c r="DD614" s="46"/>
      <c r="DE614" s="46">
        <f t="shared" si="164"/>
        <v>0</v>
      </c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>
        <f t="array" ref="DS614">IF(MAX(IF($AI614:$CH614&lt;&gt;0,$AI$7:$CH$7))&gt;$S614,1,0)</f>
        <v>0</v>
      </c>
    </row>
    <row r="615" spans="1:123" x14ac:dyDescent="0.25">
      <c r="A615" s="78">
        <v>608</v>
      </c>
      <c r="B615" s="79" t="str">
        <f t="shared" si="158"/>
        <v>K_LE MUT_2023_608</v>
      </c>
      <c r="C615" s="2"/>
      <c r="D615" s="3"/>
      <c r="E615" s="3"/>
      <c r="F615" s="4"/>
      <c r="G615" s="4"/>
      <c r="H615" s="4"/>
      <c r="I615" s="3"/>
      <c r="J615" s="1"/>
      <c r="K615" s="7"/>
      <c r="L615" s="90"/>
      <c r="M615" s="5"/>
      <c r="N615" s="91"/>
      <c r="O615" s="92"/>
      <c r="P615" s="5"/>
      <c r="Q615" s="5"/>
      <c r="R615" s="8"/>
      <c r="S615" s="5"/>
      <c r="T615" s="93"/>
      <c r="U615" s="80"/>
      <c r="V615" s="82"/>
      <c r="W615" s="83"/>
      <c r="X615" s="84" t="str">
        <f t="shared" si="159"/>
        <v xml:space="preserve"> </v>
      </c>
      <c r="Y615" s="85" t="str">
        <f t="shared" si="152"/>
        <v/>
      </c>
      <c r="AA615" s="86" t="str">
        <f t="shared" ca="1" si="153"/>
        <v/>
      </c>
      <c r="AB615" s="121"/>
      <c r="AC615" s="87" t="str">
        <f t="shared" si="151"/>
        <v/>
      </c>
      <c r="AD615" s="88" t="str">
        <f t="shared" si="160"/>
        <v/>
      </c>
      <c r="AE615" s="89" t="str">
        <f>IF(C615&lt;&gt;"",IF(VLOOKUP(C615,T_UO[#All],3,FALSE)="J",AF615+AG615,VLOOKUP(C615,T_UO[#All],4,FALSE)*G615),"")</f>
        <v/>
      </c>
      <c r="AF615" s="89" t="str">
        <f t="shared" si="154"/>
        <v/>
      </c>
      <c r="AG615" s="6"/>
      <c r="AH615" s="81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  <c r="AY615" s="120"/>
      <c r="AZ615" s="120"/>
      <c r="BA615" s="120"/>
      <c r="BB615" s="120"/>
      <c r="BC615" s="120"/>
      <c r="BD615" s="120"/>
      <c r="BE615" s="120"/>
      <c r="BF615" s="120"/>
      <c r="BG615" s="120"/>
      <c r="BH615" s="120"/>
      <c r="BI615" s="120"/>
      <c r="BJ615" s="120"/>
      <c r="BK615" s="120"/>
      <c r="BL615" s="120"/>
      <c r="BM615" s="120"/>
      <c r="BN615" s="120"/>
      <c r="BO615" s="120"/>
      <c r="BP615" s="120"/>
      <c r="BQ615" s="120"/>
      <c r="BR615" s="120"/>
      <c r="BS615" s="120"/>
      <c r="BT615" s="120"/>
      <c r="BU615" s="120"/>
      <c r="BV615" s="120"/>
      <c r="BW615" s="120"/>
      <c r="BX615" s="120"/>
      <c r="BY615" s="120"/>
      <c r="BZ615" s="120"/>
      <c r="CA615" s="120"/>
      <c r="CB615" s="120"/>
      <c r="CC615" s="120"/>
      <c r="CD615" s="120"/>
      <c r="CE615" s="120"/>
      <c r="CF615" s="120"/>
      <c r="CG615" s="120"/>
      <c r="CH615" s="120"/>
      <c r="CJ615" s="46"/>
      <c r="CK615" s="46"/>
      <c r="CL615" s="46"/>
      <c r="CN615" s="46">
        <f t="shared" ca="1" si="161"/>
        <v>0</v>
      </c>
      <c r="CO615" s="46">
        <f t="shared" si="155"/>
        <v>0</v>
      </c>
      <c r="CP615" s="46"/>
      <c r="CQ615" s="46">
        <f t="shared" si="156"/>
        <v>0</v>
      </c>
      <c r="CR615" s="46"/>
      <c r="CS615" s="46">
        <f>IF(C615&lt;&gt;"",IF(VLOOKUP(C615,T_UO[#All],3,FALSE)="PTS",IF(ISBLANK(G615),1,0),IF(ISBLANK(G615),0,1)),0)</f>
        <v>0</v>
      </c>
      <c r="CT615" s="46">
        <f t="shared" si="162"/>
        <v>0</v>
      </c>
      <c r="CU615" s="46"/>
      <c r="CV615" s="46"/>
      <c r="CW615" s="46"/>
      <c r="CX615" s="46"/>
      <c r="CY615" s="46"/>
      <c r="CZ615" s="46"/>
      <c r="DA615" s="46"/>
      <c r="DB615" s="46">
        <f t="shared" si="163"/>
        <v>0</v>
      </c>
      <c r="DC615" s="46">
        <f t="shared" ca="1" si="157"/>
        <v>0</v>
      </c>
      <c r="DD615" s="46"/>
      <c r="DE615" s="46">
        <f t="shared" si="164"/>
        <v>0</v>
      </c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>
        <f t="array" ref="DS615">IF(MAX(IF($AI615:$CH615&lt;&gt;0,$AI$7:$CH$7))&gt;$S615,1,0)</f>
        <v>0</v>
      </c>
    </row>
    <row r="616" spans="1:123" x14ac:dyDescent="0.25">
      <c r="A616" s="78">
        <v>609</v>
      </c>
      <c r="B616" s="79" t="str">
        <f t="shared" si="158"/>
        <v>K_LE MUT_2023_609</v>
      </c>
      <c r="C616" s="2"/>
      <c r="D616" s="3"/>
      <c r="E616" s="3"/>
      <c r="F616" s="4"/>
      <c r="G616" s="4"/>
      <c r="H616" s="4"/>
      <c r="I616" s="3"/>
      <c r="J616" s="1"/>
      <c r="K616" s="7"/>
      <c r="L616" s="90"/>
      <c r="M616" s="5"/>
      <c r="N616" s="91"/>
      <c r="O616" s="92"/>
      <c r="P616" s="5"/>
      <c r="Q616" s="5"/>
      <c r="R616" s="8"/>
      <c r="S616" s="5"/>
      <c r="T616" s="93"/>
      <c r="U616" s="80"/>
      <c r="V616" s="82"/>
      <c r="W616" s="83"/>
      <c r="X616" s="84" t="str">
        <f t="shared" si="159"/>
        <v xml:space="preserve"> </v>
      </c>
      <c r="Y616" s="85" t="str">
        <f t="shared" si="152"/>
        <v/>
      </c>
      <c r="AA616" s="86" t="str">
        <f t="shared" ca="1" si="153"/>
        <v/>
      </c>
      <c r="AB616" s="121"/>
      <c r="AC616" s="87" t="str">
        <f t="shared" si="151"/>
        <v/>
      </c>
      <c r="AD616" s="88" t="str">
        <f t="shared" si="160"/>
        <v/>
      </c>
      <c r="AE616" s="89" t="str">
        <f>IF(C616&lt;&gt;"",IF(VLOOKUP(C616,T_UO[#All],3,FALSE)="J",AF616+AG616,VLOOKUP(C616,T_UO[#All],4,FALSE)*G616),"")</f>
        <v/>
      </c>
      <c r="AF616" s="89" t="str">
        <f t="shared" si="154"/>
        <v/>
      </c>
      <c r="AG616" s="6"/>
      <c r="AH616" s="81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120"/>
      <c r="BA616" s="120"/>
      <c r="BB616" s="120"/>
      <c r="BC616" s="120"/>
      <c r="BD616" s="120"/>
      <c r="BE616" s="120"/>
      <c r="BF616" s="120"/>
      <c r="BG616" s="120"/>
      <c r="BH616" s="120"/>
      <c r="BI616" s="120"/>
      <c r="BJ616" s="120"/>
      <c r="BK616" s="120"/>
      <c r="BL616" s="120"/>
      <c r="BM616" s="120"/>
      <c r="BN616" s="120"/>
      <c r="BO616" s="120"/>
      <c r="BP616" s="120"/>
      <c r="BQ616" s="120"/>
      <c r="BR616" s="120"/>
      <c r="BS616" s="120"/>
      <c r="BT616" s="120"/>
      <c r="BU616" s="120"/>
      <c r="BV616" s="120"/>
      <c r="BW616" s="120"/>
      <c r="BX616" s="120"/>
      <c r="BY616" s="120"/>
      <c r="BZ616" s="120"/>
      <c r="CA616" s="120"/>
      <c r="CB616" s="120"/>
      <c r="CC616" s="120"/>
      <c r="CD616" s="120"/>
      <c r="CE616" s="120"/>
      <c r="CF616" s="120"/>
      <c r="CG616" s="120"/>
      <c r="CH616" s="120"/>
      <c r="CJ616" s="46"/>
      <c r="CK616" s="46"/>
      <c r="CL616" s="46"/>
      <c r="CN616" s="46">
        <f t="shared" ca="1" si="161"/>
        <v>0</v>
      </c>
      <c r="CO616" s="46">
        <f t="shared" si="155"/>
        <v>0</v>
      </c>
      <c r="CP616" s="46"/>
      <c r="CQ616" s="46">
        <f t="shared" si="156"/>
        <v>0</v>
      </c>
      <c r="CR616" s="46"/>
      <c r="CS616" s="46">
        <f>IF(C616&lt;&gt;"",IF(VLOOKUP(C616,T_UO[#All],3,FALSE)="PTS",IF(ISBLANK(G616),1,0),IF(ISBLANK(G616),0,1)),0)</f>
        <v>0</v>
      </c>
      <c r="CT616" s="46">
        <f t="shared" si="162"/>
        <v>0</v>
      </c>
      <c r="CU616" s="46"/>
      <c r="CV616" s="46"/>
      <c r="CW616" s="46"/>
      <c r="CX616" s="46"/>
      <c r="CY616" s="46"/>
      <c r="CZ616" s="46"/>
      <c r="DA616" s="46"/>
      <c r="DB616" s="46">
        <f t="shared" si="163"/>
        <v>0</v>
      </c>
      <c r="DC616" s="46">
        <f t="shared" ca="1" si="157"/>
        <v>0</v>
      </c>
      <c r="DD616" s="46"/>
      <c r="DE616" s="46">
        <f t="shared" si="164"/>
        <v>0</v>
      </c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>
        <f t="array" ref="DS616">IF(MAX(IF($AI616:$CH616&lt;&gt;0,$AI$7:$CH$7))&gt;$S616,1,0)</f>
        <v>0</v>
      </c>
    </row>
    <row r="617" spans="1:123" x14ac:dyDescent="0.25">
      <c r="A617" s="78">
        <v>610</v>
      </c>
      <c r="B617" s="79" t="str">
        <f t="shared" si="158"/>
        <v>K_LE MUT_2023_610</v>
      </c>
      <c r="C617" s="2"/>
      <c r="D617" s="3"/>
      <c r="E617" s="3"/>
      <c r="F617" s="4"/>
      <c r="G617" s="4"/>
      <c r="H617" s="4"/>
      <c r="I617" s="3"/>
      <c r="J617" s="1"/>
      <c r="K617" s="7"/>
      <c r="L617" s="90"/>
      <c r="M617" s="5"/>
      <c r="N617" s="91"/>
      <c r="O617" s="92"/>
      <c r="P617" s="5"/>
      <c r="Q617" s="5"/>
      <c r="R617" s="8"/>
      <c r="S617" s="5"/>
      <c r="T617" s="93"/>
      <c r="U617" s="80"/>
      <c r="V617" s="82"/>
      <c r="W617" s="83"/>
      <c r="X617" s="84" t="str">
        <f t="shared" si="159"/>
        <v xml:space="preserve"> </v>
      </c>
      <c r="Y617" s="85" t="str">
        <f t="shared" si="152"/>
        <v/>
      </c>
      <c r="AA617" s="86" t="str">
        <f t="shared" ca="1" si="153"/>
        <v/>
      </c>
      <c r="AB617" s="121"/>
      <c r="AC617" s="87" t="str">
        <f t="shared" si="151"/>
        <v/>
      </c>
      <c r="AD617" s="88" t="str">
        <f t="shared" si="160"/>
        <v/>
      </c>
      <c r="AE617" s="89" t="str">
        <f>IF(C617&lt;&gt;"",IF(VLOOKUP(C617,T_UO[#All],3,FALSE)="J",AF617+AG617,VLOOKUP(C617,T_UO[#All],4,FALSE)*G617),"")</f>
        <v/>
      </c>
      <c r="AF617" s="89" t="str">
        <f t="shared" si="154"/>
        <v/>
      </c>
      <c r="AG617" s="6"/>
      <c r="AH617" s="81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120"/>
      <c r="BA617" s="120"/>
      <c r="BB617" s="120"/>
      <c r="BC617" s="120"/>
      <c r="BD617" s="120"/>
      <c r="BE617" s="120"/>
      <c r="BF617" s="120"/>
      <c r="BG617" s="120"/>
      <c r="BH617" s="120"/>
      <c r="BI617" s="120"/>
      <c r="BJ617" s="120"/>
      <c r="BK617" s="120"/>
      <c r="BL617" s="120"/>
      <c r="BM617" s="120"/>
      <c r="BN617" s="120"/>
      <c r="BO617" s="120"/>
      <c r="BP617" s="120"/>
      <c r="BQ617" s="120"/>
      <c r="BR617" s="120"/>
      <c r="BS617" s="120"/>
      <c r="BT617" s="120"/>
      <c r="BU617" s="120"/>
      <c r="BV617" s="120"/>
      <c r="BW617" s="120"/>
      <c r="BX617" s="120"/>
      <c r="BY617" s="120"/>
      <c r="BZ617" s="120"/>
      <c r="CA617" s="120"/>
      <c r="CB617" s="120"/>
      <c r="CC617" s="120"/>
      <c r="CD617" s="120"/>
      <c r="CE617" s="120"/>
      <c r="CF617" s="120"/>
      <c r="CG617" s="120"/>
      <c r="CH617" s="120"/>
      <c r="CJ617" s="46"/>
      <c r="CK617" s="46"/>
      <c r="CL617" s="46"/>
      <c r="CN617" s="46">
        <f t="shared" ca="1" si="161"/>
        <v>0</v>
      </c>
      <c r="CO617" s="46">
        <f t="shared" si="155"/>
        <v>0</v>
      </c>
      <c r="CP617" s="46"/>
      <c r="CQ617" s="46">
        <f t="shared" si="156"/>
        <v>0</v>
      </c>
      <c r="CR617" s="46"/>
      <c r="CS617" s="46">
        <f>IF(C617&lt;&gt;"",IF(VLOOKUP(C617,T_UO[#All],3,FALSE)="PTS",IF(ISBLANK(G617),1,0),IF(ISBLANK(G617),0,1)),0)</f>
        <v>0</v>
      </c>
      <c r="CT617" s="46">
        <f t="shared" si="162"/>
        <v>0</v>
      </c>
      <c r="CU617" s="46"/>
      <c r="CV617" s="46"/>
      <c r="CW617" s="46"/>
      <c r="CX617" s="46"/>
      <c r="CY617" s="46"/>
      <c r="CZ617" s="46"/>
      <c r="DA617" s="46"/>
      <c r="DB617" s="46">
        <f t="shared" si="163"/>
        <v>0</v>
      </c>
      <c r="DC617" s="46">
        <f t="shared" ca="1" si="157"/>
        <v>0</v>
      </c>
      <c r="DD617" s="46"/>
      <c r="DE617" s="46">
        <f t="shared" si="164"/>
        <v>0</v>
      </c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>
        <f t="array" ref="DS617">IF(MAX(IF($AI617:$CH617&lt;&gt;0,$AI$7:$CH$7))&gt;$S617,1,0)</f>
        <v>0</v>
      </c>
    </row>
    <row r="618" spans="1:123" x14ac:dyDescent="0.25">
      <c r="A618" s="78">
        <v>611</v>
      </c>
      <c r="B618" s="79" t="str">
        <f t="shared" si="158"/>
        <v>K_LE MUT_2023_611</v>
      </c>
      <c r="C618" s="2"/>
      <c r="D618" s="3"/>
      <c r="E618" s="3"/>
      <c r="F618" s="4"/>
      <c r="G618" s="4"/>
      <c r="H618" s="4"/>
      <c r="I618" s="3"/>
      <c r="J618" s="1"/>
      <c r="K618" s="7"/>
      <c r="L618" s="90"/>
      <c r="M618" s="5"/>
      <c r="N618" s="91"/>
      <c r="O618" s="92"/>
      <c r="P618" s="5"/>
      <c r="Q618" s="5"/>
      <c r="R618" s="8"/>
      <c r="S618" s="5"/>
      <c r="T618" s="93"/>
      <c r="U618" s="80"/>
      <c r="V618" s="82"/>
      <c r="W618" s="83"/>
      <c r="X618" s="84" t="str">
        <f t="shared" si="159"/>
        <v xml:space="preserve"> </v>
      </c>
      <c r="Y618" s="85" t="str">
        <f t="shared" si="152"/>
        <v/>
      </c>
      <c r="AA618" s="86" t="str">
        <f t="shared" ca="1" si="153"/>
        <v/>
      </c>
      <c r="AB618" s="121"/>
      <c r="AC618" s="87" t="str">
        <f t="shared" si="151"/>
        <v/>
      </c>
      <c r="AD618" s="88" t="str">
        <f t="shared" si="160"/>
        <v/>
      </c>
      <c r="AE618" s="89" t="str">
        <f>IF(C618&lt;&gt;"",IF(VLOOKUP(C618,T_UO[#All],3,FALSE)="J",AF618+AG618,VLOOKUP(C618,T_UO[#All],4,FALSE)*G618),"")</f>
        <v/>
      </c>
      <c r="AF618" s="89" t="str">
        <f t="shared" si="154"/>
        <v/>
      </c>
      <c r="AG618" s="6"/>
      <c r="AH618" s="81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  <c r="AY618" s="120"/>
      <c r="AZ618" s="120"/>
      <c r="BA618" s="120"/>
      <c r="BB618" s="120"/>
      <c r="BC618" s="120"/>
      <c r="BD618" s="120"/>
      <c r="BE618" s="120"/>
      <c r="BF618" s="120"/>
      <c r="BG618" s="120"/>
      <c r="BH618" s="120"/>
      <c r="BI618" s="120"/>
      <c r="BJ618" s="120"/>
      <c r="BK618" s="120"/>
      <c r="BL618" s="120"/>
      <c r="BM618" s="120"/>
      <c r="BN618" s="120"/>
      <c r="BO618" s="120"/>
      <c r="BP618" s="120"/>
      <c r="BQ618" s="120"/>
      <c r="BR618" s="120"/>
      <c r="BS618" s="120"/>
      <c r="BT618" s="120"/>
      <c r="BU618" s="120"/>
      <c r="BV618" s="120"/>
      <c r="BW618" s="120"/>
      <c r="BX618" s="120"/>
      <c r="BY618" s="120"/>
      <c r="BZ618" s="120"/>
      <c r="CA618" s="120"/>
      <c r="CB618" s="120"/>
      <c r="CC618" s="120"/>
      <c r="CD618" s="120"/>
      <c r="CE618" s="120"/>
      <c r="CF618" s="120"/>
      <c r="CG618" s="120"/>
      <c r="CH618" s="120"/>
      <c r="CJ618" s="46"/>
      <c r="CK618" s="46"/>
      <c r="CL618" s="46"/>
      <c r="CN618" s="46">
        <f t="shared" ca="1" si="161"/>
        <v>0</v>
      </c>
      <c r="CO618" s="46">
        <f t="shared" si="155"/>
        <v>0</v>
      </c>
      <c r="CP618" s="46"/>
      <c r="CQ618" s="46">
        <f t="shared" si="156"/>
        <v>0</v>
      </c>
      <c r="CR618" s="46"/>
      <c r="CS618" s="46">
        <f>IF(C618&lt;&gt;"",IF(VLOOKUP(C618,T_UO[#All],3,FALSE)="PTS",IF(ISBLANK(G618),1,0),IF(ISBLANK(G618),0,1)),0)</f>
        <v>0</v>
      </c>
      <c r="CT618" s="46">
        <f t="shared" si="162"/>
        <v>0</v>
      </c>
      <c r="CU618" s="46"/>
      <c r="CV618" s="46"/>
      <c r="CW618" s="46"/>
      <c r="CX618" s="46"/>
      <c r="CY618" s="46"/>
      <c r="CZ618" s="46"/>
      <c r="DA618" s="46"/>
      <c r="DB618" s="46">
        <f t="shared" si="163"/>
        <v>0</v>
      </c>
      <c r="DC618" s="46">
        <f t="shared" ca="1" si="157"/>
        <v>0</v>
      </c>
      <c r="DD618" s="46"/>
      <c r="DE618" s="46">
        <f t="shared" si="164"/>
        <v>0</v>
      </c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>
        <f t="array" ref="DS618">IF(MAX(IF($AI618:$CH618&lt;&gt;0,$AI$7:$CH$7))&gt;$S618,1,0)</f>
        <v>0</v>
      </c>
    </row>
    <row r="619" spans="1:123" x14ac:dyDescent="0.25">
      <c r="A619" s="78">
        <v>612</v>
      </c>
      <c r="B619" s="79" t="str">
        <f t="shared" si="158"/>
        <v>K_LE MUT_2023_612</v>
      </c>
      <c r="C619" s="2"/>
      <c r="D619" s="3"/>
      <c r="E619" s="3"/>
      <c r="F619" s="4"/>
      <c r="G619" s="4"/>
      <c r="H619" s="4"/>
      <c r="I619" s="3"/>
      <c r="J619" s="1"/>
      <c r="K619" s="7"/>
      <c r="L619" s="90"/>
      <c r="M619" s="5"/>
      <c r="N619" s="91"/>
      <c r="O619" s="92"/>
      <c r="P619" s="5"/>
      <c r="Q619" s="5"/>
      <c r="R619" s="8"/>
      <c r="S619" s="5"/>
      <c r="T619" s="93"/>
      <c r="U619" s="80"/>
      <c r="V619" s="82"/>
      <c r="W619" s="83"/>
      <c r="X619" s="84" t="str">
        <f t="shared" si="159"/>
        <v xml:space="preserve"> </v>
      </c>
      <c r="Y619" s="85" t="str">
        <f t="shared" si="152"/>
        <v/>
      </c>
      <c r="AA619" s="86" t="str">
        <f t="shared" ca="1" si="153"/>
        <v/>
      </c>
      <c r="AB619" s="121"/>
      <c r="AC619" s="87" t="str">
        <f t="shared" si="151"/>
        <v/>
      </c>
      <c r="AD619" s="88" t="str">
        <f t="shared" si="160"/>
        <v/>
      </c>
      <c r="AE619" s="89" t="str">
        <f>IF(C619&lt;&gt;"",IF(VLOOKUP(C619,T_UO[#All],3,FALSE)="J",AF619+AG619,VLOOKUP(C619,T_UO[#All],4,FALSE)*G619),"")</f>
        <v/>
      </c>
      <c r="AF619" s="89" t="str">
        <f t="shared" si="154"/>
        <v/>
      </c>
      <c r="AG619" s="6"/>
      <c r="AH619" s="81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120"/>
      <c r="BA619" s="120"/>
      <c r="BB619" s="120"/>
      <c r="BC619" s="120"/>
      <c r="BD619" s="120"/>
      <c r="BE619" s="120"/>
      <c r="BF619" s="120"/>
      <c r="BG619" s="120"/>
      <c r="BH619" s="120"/>
      <c r="BI619" s="120"/>
      <c r="BJ619" s="120"/>
      <c r="BK619" s="120"/>
      <c r="BL619" s="120"/>
      <c r="BM619" s="120"/>
      <c r="BN619" s="120"/>
      <c r="BO619" s="120"/>
      <c r="BP619" s="120"/>
      <c r="BQ619" s="120"/>
      <c r="BR619" s="120"/>
      <c r="BS619" s="120"/>
      <c r="BT619" s="120"/>
      <c r="BU619" s="120"/>
      <c r="BV619" s="120"/>
      <c r="BW619" s="120"/>
      <c r="BX619" s="120"/>
      <c r="BY619" s="120"/>
      <c r="BZ619" s="120"/>
      <c r="CA619" s="120"/>
      <c r="CB619" s="120"/>
      <c r="CC619" s="120"/>
      <c r="CD619" s="120"/>
      <c r="CE619" s="120"/>
      <c r="CF619" s="120"/>
      <c r="CG619" s="120"/>
      <c r="CH619" s="120"/>
      <c r="CJ619" s="46"/>
      <c r="CK619" s="46"/>
      <c r="CL619" s="46"/>
      <c r="CN619" s="46">
        <f t="shared" ca="1" si="161"/>
        <v>0</v>
      </c>
      <c r="CO619" s="46">
        <f t="shared" si="155"/>
        <v>0</v>
      </c>
      <c r="CP619" s="46"/>
      <c r="CQ619" s="46">
        <f t="shared" si="156"/>
        <v>0</v>
      </c>
      <c r="CR619" s="46"/>
      <c r="CS619" s="46">
        <f>IF(C619&lt;&gt;"",IF(VLOOKUP(C619,T_UO[#All],3,FALSE)="PTS",IF(ISBLANK(G619),1,0),IF(ISBLANK(G619),0,1)),0)</f>
        <v>0</v>
      </c>
      <c r="CT619" s="46">
        <f t="shared" si="162"/>
        <v>0</v>
      </c>
      <c r="CU619" s="46"/>
      <c r="CV619" s="46"/>
      <c r="CW619" s="46"/>
      <c r="CX619" s="46"/>
      <c r="CY619" s="46"/>
      <c r="CZ619" s="46"/>
      <c r="DA619" s="46"/>
      <c r="DB619" s="46">
        <f t="shared" si="163"/>
        <v>0</v>
      </c>
      <c r="DC619" s="46">
        <f t="shared" ca="1" si="157"/>
        <v>0</v>
      </c>
      <c r="DD619" s="46"/>
      <c r="DE619" s="46">
        <f t="shared" si="164"/>
        <v>0</v>
      </c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>
        <f t="array" ref="DS619">IF(MAX(IF($AI619:$CH619&lt;&gt;0,$AI$7:$CH$7))&gt;$S619,1,0)</f>
        <v>0</v>
      </c>
    </row>
    <row r="620" spans="1:123" x14ac:dyDescent="0.25">
      <c r="A620" s="78">
        <v>613</v>
      </c>
      <c r="B620" s="79" t="str">
        <f t="shared" si="158"/>
        <v>K_LE MUT_2023_613</v>
      </c>
      <c r="C620" s="2"/>
      <c r="D620" s="3"/>
      <c r="E620" s="3"/>
      <c r="F620" s="4"/>
      <c r="G620" s="4"/>
      <c r="H620" s="4"/>
      <c r="I620" s="3"/>
      <c r="J620" s="1"/>
      <c r="K620" s="7"/>
      <c r="L620" s="90"/>
      <c r="M620" s="5"/>
      <c r="N620" s="91"/>
      <c r="O620" s="92"/>
      <c r="P620" s="5"/>
      <c r="Q620" s="5"/>
      <c r="R620" s="8"/>
      <c r="S620" s="5"/>
      <c r="T620" s="93"/>
      <c r="U620" s="80"/>
      <c r="V620" s="82"/>
      <c r="W620" s="83"/>
      <c r="X620" s="84" t="str">
        <f t="shared" si="159"/>
        <v xml:space="preserve"> </v>
      </c>
      <c r="Y620" s="85" t="str">
        <f t="shared" si="152"/>
        <v/>
      </c>
      <c r="AA620" s="86" t="str">
        <f t="shared" ca="1" si="153"/>
        <v/>
      </c>
      <c r="AB620" s="121"/>
      <c r="AC620" s="87" t="str">
        <f t="shared" si="151"/>
        <v/>
      </c>
      <c r="AD620" s="88" t="str">
        <f t="shared" si="160"/>
        <v/>
      </c>
      <c r="AE620" s="89" t="str">
        <f>IF(C620&lt;&gt;"",IF(VLOOKUP(C620,T_UO[#All],3,FALSE)="J",AF620+AG620,VLOOKUP(C620,T_UO[#All],4,FALSE)*G620),"")</f>
        <v/>
      </c>
      <c r="AF620" s="89" t="str">
        <f t="shared" si="154"/>
        <v/>
      </c>
      <c r="AG620" s="6"/>
      <c r="AH620" s="81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120"/>
      <c r="BA620" s="120"/>
      <c r="BB620" s="120"/>
      <c r="BC620" s="120"/>
      <c r="BD620" s="120"/>
      <c r="BE620" s="120"/>
      <c r="BF620" s="120"/>
      <c r="BG620" s="120"/>
      <c r="BH620" s="120"/>
      <c r="BI620" s="120"/>
      <c r="BJ620" s="120"/>
      <c r="BK620" s="120"/>
      <c r="BL620" s="120"/>
      <c r="BM620" s="120"/>
      <c r="BN620" s="120"/>
      <c r="BO620" s="120"/>
      <c r="BP620" s="120"/>
      <c r="BQ620" s="120"/>
      <c r="BR620" s="120"/>
      <c r="BS620" s="120"/>
      <c r="BT620" s="120"/>
      <c r="BU620" s="120"/>
      <c r="BV620" s="120"/>
      <c r="BW620" s="120"/>
      <c r="BX620" s="120"/>
      <c r="BY620" s="120"/>
      <c r="BZ620" s="120"/>
      <c r="CA620" s="120"/>
      <c r="CB620" s="120"/>
      <c r="CC620" s="120"/>
      <c r="CD620" s="120"/>
      <c r="CE620" s="120"/>
      <c r="CF620" s="120"/>
      <c r="CG620" s="120"/>
      <c r="CH620" s="120"/>
      <c r="CJ620" s="46"/>
      <c r="CK620" s="46"/>
      <c r="CL620" s="46"/>
      <c r="CN620" s="46">
        <f t="shared" ca="1" si="161"/>
        <v>0</v>
      </c>
      <c r="CO620" s="46">
        <f t="shared" si="155"/>
        <v>0</v>
      </c>
      <c r="CP620" s="46"/>
      <c r="CQ620" s="46">
        <f t="shared" si="156"/>
        <v>0</v>
      </c>
      <c r="CR620" s="46"/>
      <c r="CS620" s="46">
        <f>IF(C620&lt;&gt;"",IF(VLOOKUP(C620,T_UO[#All],3,FALSE)="PTS",IF(ISBLANK(G620),1,0),IF(ISBLANK(G620),0,1)),0)</f>
        <v>0</v>
      </c>
      <c r="CT620" s="46">
        <f t="shared" si="162"/>
        <v>0</v>
      </c>
      <c r="CU620" s="46"/>
      <c r="CV620" s="46"/>
      <c r="CW620" s="46"/>
      <c r="CX620" s="46"/>
      <c r="CY620" s="46"/>
      <c r="CZ620" s="46"/>
      <c r="DA620" s="46"/>
      <c r="DB620" s="46">
        <f t="shared" si="163"/>
        <v>0</v>
      </c>
      <c r="DC620" s="46">
        <f t="shared" ca="1" si="157"/>
        <v>0</v>
      </c>
      <c r="DD620" s="46"/>
      <c r="DE620" s="46">
        <f t="shared" si="164"/>
        <v>0</v>
      </c>
      <c r="DF620" s="46"/>
      <c r="DG620" s="46"/>
      <c r="DH620" s="46"/>
      <c r="DI620" s="46"/>
      <c r="DJ620" s="46"/>
      <c r="DK620" s="46"/>
      <c r="DL620" s="46"/>
      <c r="DM620" s="46"/>
      <c r="DN620" s="46"/>
      <c r="DO620" s="46"/>
      <c r="DP620" s="46"/>
      <c r="DQ620" s="46"/>
      <c r="DR620" s="46"/>
      <c r="DS620" s="46">
        <f t="array" ref="DS620">IF(MAX(IF($AI620:$CH620&lt;&gt;0,$AI$7:$CH$7))&gt;$S620,1,0)</f>
        <v>0</v>
      </c>
    </row>
    <row r="621" spans="1:123" x14ac:dyDescent="0.25">
      <c r="A621" s="78">
        <v>614</v>
      </c>
      <c r="B621" s="79" t="str">
        <f t="shared" si="158"/>
        <v>K_LE MUT_2023_614</v>
      </c>
      <c r="C621" s="2"/>
      <c r="D621" s="3"/>
      <c r="E621" s="3"/>
      <c r="F621" s="4"/>
      <c r="G621" s="4"/>
      <c r="H621" s="4"/>
      <c r="I621" s="3"/>
      <c r="J621" s="1"/>
      <c r="K621" s="7"/>
      <c r="L621" s="90"/>
      <c r="M621" s="5"/>
      <c r="N621" s="91"/>
      <c r="O621" s="92"/>
      <c r="P621" s="5"/>
      <c r="Q621" s="5"/>
      <c r="R621" s="8"/>
      <c r="S621" s="5"/>
      <c r="T621" s="93"/>
      <c r="U621" s="80"/>
      <c r="V621" s="82"/>
      <c r="W621" s="83"/>
      <c r="X621" s="84" t="str">
        <f t="shared" si="159"/>
        <v xml:space="preserve"> </v>
      </c>
      <c r="Y621" s="85" t="str">
        <f t="shared" si="152"/>
        <v/>
      </c>
      <c r="AA621" s="86" t="str">
        <f t="shared" ca="1" si="153"/>
        <v/>
      </c>
      <c r="AB621" s="121"/>
      <c r="AC621" s="87" t="str">
        <f t="shared" si="151"/>
        <v/>
      </c>
      <c r="AD621" s="88" t="str">
        <f t="shared" si="160"/>
        <v/>
      </c>
      <c r="AE621" s="89" t="str">
        <f>IF(C621&lt;&gt;"",IF(VLOOKUP(C621,T_UO[#All],3,FALSE)="J",AF621+AG621,VLOOKUP(C621,T_UO[#All],4,FALSE)*G621),"")</f>
        <v/>
      </c>
      <c r="AF621" s="89" t="str">
        <f t="shared" si="154"/>
        <v/>
      </c>
      <c r="AG621" s="6"/>
      <c r="AH621" s="81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120"/>
      <c r="BA621" s="120"/>
      <c r="BB621" s="120"/>
      <c r="BC621" s="120"/>
      <c r="BD621" s="120"/>
      <c r="BE621" s="120"/>
      <c r="BF621" s="120"/>
      <c r="BG621" s="120"/>
      <c r="BH621" s="120"/>
      <c r="BI621" s="120"/>
      <c r="BJ621" s="120"/>
      <c r="BK621" s="120"/>
      <c r="BL621" s="120"/>
      <c r="BM621" s="120"/>
      <c r="BN621" s="120"/>
      <c r="BO621" s="120"/>
      <c r="BP621" s="120"/>
      <c r="BQ621" s="120"/>
      <c r="BR621" s="120"/>
      <c r="BS621" s="120"/>
      <c r="BT621" s="120"/>
      <c r="BU621" s="120"/>
      <c r="BV621" s="120"/>
      <c r="BW621" s="120"/>
      <c r="BX621" s="120"/>
      <c r="BY621" s="120"/>
      <c r="BZ621" s="120"/>
      <c r="CA621" s="120"/>
      <c r="CB621" s="120"/>
      <c r="CC621" s="120"/>
      <c r="CD621" s="120"/>
      <c r="CE621" s="120"/>
      <c r="CF621" s="120"/>
      <c r="CG621" s="120"/>
      <c r="CH621" s="120"/>
      <c r="CJ621" s="46"/>
      <c r="CK621" s="46"/>
      <c r="CL621" s="46"/>
      <c r="CN621" s="46">
        <f t="shared" ca="1" si="161"/>
        <v>0</v>
      </c>
      <c r="CO621" s="46">
        <f t="shared" si="155"/>
        <v>0</v>
      </c>
      <c r="CP621" s="46"/>
      <c r="CQ621" s="46">
        <f t="shared" si="156"/>
        <v>0</v>
      </c>
      <c r="CR621" s="46"/>
      <c r="CS621" s="46">
        <f>IF(C621&lt;&gt;"",IF(VLOOKUP(C621,T_UO[#All],3,FALSE)="PTS",IF(ISBLANK(G621),1,0),IF(ISBLANK(G621),0,1)),0)</f>
        <v>0</v>
      </c>
      <c r="CT621" s="46">
        <f t="shared" si="162"/>
        <v>0</v>
      </c>
      <c r="CU621" s="46"/>
      <c r="CV621" s="46"/>
      <c r="CW621" s="46"/>
      <c r="CX621" s="46"/>
      <c r="CY621" s="46"/>
      <c r="CZ621" s="46"/>
      <c r="DA621" s="46"/>
      <c r="DB621" s="46">
        <f t="shared" si="163"/>
        <v>0</v>
      </c>
      <c r="DC621" s="46">
        <f t="shared" ca="1" si="157"/>
        <v>0</v>
      </c>
      <c r="DD621" s="46"/>
      <c r="DE621" s="46">
        <f t="shared" si="164"/>
        <v>0</v>
      </c>
      <c r="DF621" s="46"/>
      <c r="DG621" s="46"/>
      <c r="DH621" s="46"/>
      <c r="DI621" s="46"/>
      <c r="DJ621" s="46"/>
      <c r="DK621" s="46"/>
      <c r="DL621" s="46"/>
      <c r="DM621" s="46"/>
      <c r="DN621" s="46"/>
      <c r="DO621" s="46"/>
      <c r="DP621" s="46"/>
      <c r="DQ621" s="46"/>
      <c r="DR621" s="46"/>
      <c r="DS621" s="46">
        <f t="array" ref="DS621">IF(MAX(IF($AI621:$CH621&lt;&gt;0,$AI$7:$CH$7))&gt;$S621,1,0)</f>
        <v>0</v>
      </c>
    </row>
    <row r="622" spans="1:123" x14ac:dyDescent="0.25">
      <c r="A622" s="78">
        <v>615</v>
      </c>
      <c r="B622" s="79" t="str">
        <f t="shared" si="158"/>
        <v>K_LE MUT_2023_615</v>
      </c>
      <c r="C622" s="2"/>
      <c r="D622" s="3"/>
      <c r="E622" s="3"/>
      <c r="F622" s="4"/>
      <c r="G622" s="4"/>
      <c r="H622" s="4"/>
      <c r="I622" s="3"/>
      <c r="J622" s="1"/>
      <c r="K622" s="7"/>
      <c r="L622" s="90"/>
      <c r="M622" s="5"/>
      <c r="N622" s="91"/>
      <c r="O622" s="92"/>
      <c r="P622" s="5"/>
      <c r="Q622" s="5"/>
      <c r="R622" s="8"/>
      <c r="S622" s="5"/>
      <c r="T622" s="93"/>
      <c r="U622" s="80"/>
      <c r="V622" s="82"/>
      <c r="W622" s="83"/>
      <c r="X622" s="84" t="str">
        <f t="shared" si="159"/>
        <v xml:space="preserve"> </v>
      </c>
      <c r="Y622" s="85" t="str">
        <f t="shared" si="152"/>
        <v/>
      </c>
      <c r="AA622" s="86" t="str">
        <f t="shared" ca="1" si="153"/>
        <v/>
      </c>
      <c r="AB622" s="121"/>
      <c r="AC622" s="87" t="str">
        <f t="shared" si="151"/>
        <v/>
      </c>
      <c r="AD622" s="88" t="str">
        <f t="shared" si="160"/>
        <v/>
      </c>
      <c r="AE622" s="89" t="str">
        <f>IF(C622&lt;&gt;"",IF(VLOOKUP(C622,T_UO[#All],3,FALSE)="J",AF622+AG622,VLOOKUP(C622,T_UO[#All],4,FALSE)*G622),"")</f>
        <v/>
      </c>
      <c r="AF622" s="89" t="str">
        <f t="shared" si="154"/>
        <v/>
      </c>
      <c r="AG622" s="6"/>
      <c r="AH622" s="81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120"/>
      <c r="BA622" s="120"/>
      <c r="BB622" s="120"/>
      <c r="BC622" s="120"/>
      <c r="BD622" s="120"/>
      <c r="BE622" s="120"/>
      <c r="BF622" s="120"/>
      <c r="BG622" s="120"/>
      <c r="BH622" s="120"/>
      <c r="BI622" s="120"/>
      <c r="BJ622" s="120"/>
      <c r="BK622" s="120"/>
      <c r="BL622" s="120"/>
      <c r="BM622" s="120"/>
      <c r="BN622" s="120"/>
      <c r="BO622" s="120"/>
      <c r="BP622" s="120"/>
      <c r="BQ622" s="120"/>
      <c r="BR622" s="120"/>
      <c r="BS622" s="120"/>
      <c r="BT622" s="120"/>
      <c r="BU622" s="120"/>
      <c r="BV622" s="120"/>
      <c r="BW622" s="120"/>
      <c r="BX622" s="120"/>
      <c r="BY622" s="120"/>
      <c r="BZ622" s="120"/>
      <c r="CA622" s="120"/>
      <c r="CB622" s="120"/>
      <c r="CC622" s="120"/>
      <c r="CD622" s="120"/>
      <c r="CE622" s="120"/>
      <c r="CF622" s="120"/>
      <c r="CG622" s="120"/>
      <c r="CH622" s="120"/>
      <c r="CJ622" s="46"/>
      <c r="CK622" s="46"/>
      <c r="CL622" s="46"/>
      <c r="CN622" s="46">
        <f t="shared" ca="1" si="161"/>
        <v>0</v>
      </c>
      <c r="CO622" s="46">
        <f t="shared" si="155"/>
        <v>0</v>
      </c>
      <c r="CP622" s="46"/>
      <c r="CQ622" s="46">
        <f t="shared" si="156"/>
        <v>0</v>
      </c>
      <c r="CR622" s="46"/>
      <c r="CS622" s="46">
        <f>IF(C622&lt;&gt;"",IF(VLOOKUP(C622,T_UO[#All],3,FALSE)="PTS",IF(ISBLANK(G622),1,0),IF(ISBLANK(G622),0,1)),0)</f>
        <v>0</v>
      </c>
      <c r="CT622" s="46">
        <f t="shared" si="162"/>
        <v>0</v>
      </c>
      <c r="CU622" s="46"/>
      <c r="CV622" s="46"/>
      <c r="CW622" s="46"/>
      <c r="CX622" s="46"/>
      <c r="CY622" s="46"/>
      <c r="CZ622" s="46"/>
      <c r="DA622" s="46"/>
      <c r="DB622" s="46">
        <f t="shared" si="163"/>
        <v>0</v>
      </c>
      <c r="DC622" s="46">
        <f t="shared" ca="1" si="157"/>
        <v>0</v>
      </c>
      <c r="DD622" s="46"/>
      <c r="DE622" s="46">
        <f t="shared" si="164"/>
        <v>0</v>
      </c>
      <c r="DF622" s="46"/>
      <c r="DG622" s="46"/>
      <c r="DH622" s="46"/>
      <c r="DI622" s="46"/>
      <c r="DJ622" s="46"/>
      <c r="DK622" s="46"/>
      <c r="DL622" s="46"/>
      <c r="DM622" s="46"/>
      <c r="DN622" s="46"/>
      <c r="DO622" s="46"/>
      <c r="DP622" s="46"/>
      <c r="DQ622" s="46"/>
      <c r="DR622" s="46"/>
      <c r="DS622" s="46">
        <f t="array" ref="DS622">IF(MAX(IF($AI622:$CH622&lt;&gt;0,$AI$7:$CH$7))&gt;$S622,1,0)</f>
        <v>0</v>
      </c>
    </row>
    <row r="623" spans="1:123" x14ac:dyDescent="0.25">
      <c r="A623" s="78">
        <v>616</v>
      </c>
      <c r="B623" s="79" t="str">
        <f t="shared" si="158"/>
        <v>K_LE MUT_2023_616</v>
      </c>
      <c r="C623" s="2"/>
      <c r="D623" s="3"/>
      <c r="E623" s="3"/>
      <c r="F623" s="4"/>
      <c r="G623" s="4"/>
      <c r="H623" s="4"/>
      <c r="I623" s="3"/>
      <c r="J623" s="1"/>
      <c r="K623" s="7"/>
      <c r="L623" s="90"/>
      <c r="M623" s="5"/>
      <c r="N623" s="91"/>
      <c r="O623" s="92"/>
      <c r="P623" s="5"/>
      <c r="Q623" s="5"/>
      <c r="R623" s="8"/>
      <c r="S623" s="5"/>
      <c r="T623" s="93"/>
      <c r="U623" s="80"/>
      <c r="V623" s="82"/>
      <c r="W623" s="83"/>
      <c r="X623" s="84" t="str">
        <f t="shared" si="159"/>
        <v xml:space="preserve"> </v>
      </c>
      <c r="Y623" s="85" t="str">
        <f t="shared" si="152"/>
        <v/>
      </c>
      <c r="AA623" s="86" t="str">
        <f t="shared" ca="1" si="153"/>
        <v/>
      </c>
      <c r="AB623" s="121"/>
      <c r="AC623" s="87" t="str">
        <f t="shared" si="151"/>
        <v/>
      </c>
      <c r="AD623" s="88" t="str">
        <f t="shared" si="160"/>
        <v/>
      </c>
      <c r="AE623" s="89" t="str">
        <f>IF(C623&lt;&gt;"",IF(VLOOKUP(C623,T_UO[#All],3,FALSE)="J",AF623+AG623,VLOOKUP(C623,T_UO[#All],4,FALSE)*G623),"")</f>
        <v/>
      </c>
      <c r="AF623" s="89" t="str">
        <f t="shared" si="154"/>
        <v/>
      </c>
      <c r="AG623" s="6"/>
      <c r="AH623" s="81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  <c r="AY623" s="120"/>
      <c r="AZ623" s="120"/>
      <c r="BA623" s="120"/>
      <c r="BB623" s="120"/>
      <c r="BC623" s="120"/>
      <c r="BD623" s="120"/>
      <c r="BE623" s="120"/>
      <c r="BF623" s="120"/>
      <c r="BG623" s="120"/>
      <c r="BH623" s="120"/>
      <c r="BI623" s="120"/>
      <c r="BJ623" s="120"/>
      <c r="BK623" s="120"/>
      <c r="BL623" s="120"/>
      <c r="BM623" s="120"/>
      <c r="BN623" s="120"/>
      <c r="BO623" s="120"/>
      <c r="BP623" s="120"/>
      <c r="BQ623" s="120"/>
      <c r="BR623" s="120"/>
      <c r="BS623" s="120"/>
      <c r="BT623" s="120"/>
      <c r="BU623" s="120"/>
      <c r="BV623" s="120"/>
      <c r="BW623" s="120"/>
      <c r="BX623" s="120"/>
      <c r="BY623" s="120"/>
      <c r="BZ623" s="120"/>
      <c r="CA623" s="120"/>
      <c r="CB623" s="120"/>
      <c r="CC623" s="120"/>
      <c r="CD623" s="120"/>
      <c r="CE623" s="120"/>
      <c r="CF623" s="120"/>
      <c r="CG623" s="120"/>
      <c r="CH623" s="120"/>
      <c r="CJ623" s="46"/>
      <c r="CK623" s="46"/>
      <c r="CL623" s="46"/>
      <c r="CN623" s="46">
        <f t="shared" ca="1" si="161"/>
        <v>0</v>
      </c>
      <c r="CO623" s="46">
        <f t="shared" si="155"/>
        <v>0</v>
      </c>
      <c r="CP623" s="46"/>
      <c r="CQ623" s="46">
        <f t="shared" si="156"/>
        <v>0</v>
      </c>
      <c r="CR623" s="46"/>
      <c r="CS623" s="46">
        <f>IF(C623&lt;&gt;"",IF(VLOOKUP(C623,T_UO[#All],3,FALSE)="PTS",IF(ISBLANK(G623),1,0),IF(ISBLANK(G623),0,1)),0)</f>
        <v>0</v>
      </c>
      <c r="CT623" s="46">
        <f t="shared" si="162"/>
        <v>0</v>
      </c>
      <c r="CU623" s="46"/>
      <c r="CV623" s="46"/>
      <c r="CW623" s="46"/>
      <c r="CX623" s="46"/>
      <c r="CY623" s="46"/>
      <c r="CZ623" s="46"/>
      <c r="DA623" s="46"/>
      <c r="DB623" s="46">
        <f t="shared" si="163"/>
        <v>0</v>
      </c>
      <c r="DC623" s="46">
        <f t="shared" ca="1" si="157"/>
        <v>0</v>
      </c>
      <c r="DD623" s="46"/>
      <c r="DE623" s="46">
        <f t="shared" si="164"/>
        <v>0</v>
      </c>
      <c r="DF623" s="46"/>
      <c r="DG623" s="46"/>
      <c r="DH623" s="46"/>
      <c r="DI623" s="46"/>
      <c r="DJ623" s="46"/>
      <c r="DK623" s="46"/>
      <c r="DL623" s="46"/>
      <c r="DM623" s="46"/>
      <c r="DN623" s="46"/>
      <c r="DO623" s="46"/>
      <c r="DP623" s="46"/>
      <c r="DQ623" s="46"/>
      <c r="DR623" s="46"/>
      <c r="DS623" s="46">
        <f t="array" ref="DS623">IF(MAX(IF($AI623:$CH623&lt;&gt;0,$AI$7:$CH$7))&gt;$S623,1,0)</f>
        <v>0</v>
      </c>
    </row>
    <row r="624" spans="1:123" x14ac:dyDescent="0.25">
      <c r="A624" s="78">
        <v>617</v>
      </c>
      <c r="B624" s="79" t="str">
        <f t="shared" si="158"/>
        <v>K_LE MUT_2023_617</v>
      </c>
      <c r="C624" s="2"/>
      <c r="D624" s="3"/>
      <c r="E624" s="3"/>
      <c r="F624" s="4"/>
      <c r="G624" s="4"/>
      <c r="H624" s="4"/>
      <c r="I624" s="3"/>
      <c r="J624" s="1"/>
      <c r="K624" s="7"/>
      <c r="L624" s="90"/>
      <c r="M624" s="5"/>
      <c r="N624" s="91"/>
      <c r="O624" s="92"/>
      <c r="P624" s="5"/>
      <c r="Q624" s="5"/>
      <c r="R624" s="8"/>
      <c r="S624" s="5"/>
      <c r="T624" s="93"/>
      <c r="U624" s="80"/>
      <c r="V624" s="82"/>
      <c r="W624" s="83"/>
      <c r="X624" s="84" t="str">
        <f t="shared" si="159"/>
        <v xml:space="preserve"> </v>
      </c>
      <c r="Y624" s="85" t="str">
        <f t="shared" si="152"/>
        <v/>
      </c>
      <c r="AA624" s="86" t="str">
        <f t="shared" ca="1" si="153"/>
        <v/>
      </c>
      <c r="AB624" s="121"/>
      <c r="AC624" s="87" t="str">
        <f t="shared" si="151"/>
        <v/>
      </c>
      <c r="AD624" s="88" t="str">
        <f t="shared" si="160"/>
        <v/>
      </c>
      <c r="AE624" s="89" t="str">
        <f>IF(C624&lt;&gt;"",IF(VLOOKUP(C624,T_UO[#All],3,FALSE)="J",AF624+AG624,VLOOKUP(C624,T_UO[#All],4,FALSE)*G624),"")</f>
        <v/>
      </c>
      <c r="AF624" s="89" t="str">
        <f t="shared" si="154"/>
        <v/>
      </c>
      <c r="AG624" s="6"/>
      <c r="AH624" s="81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  <c r="AY624" s="120"/>
      <c r="AZ624" s="120"/>
      <c r="BA624" s="120"/>
      <c r="BB624" s="120"/>
      <c r="BC624" s="120"/>
      <c r="BD624" s="120"/>
      <c r="BE624" s="120"/>
      <c r="BF624" s="120"/>
      <c r="BG624" s="120"/>
      <c r="BH624" s="120"/>
      <c r="BI624" s="120"/>
      <c r="BJ624" s="120"/>
      <c r="BK624" s="120"/>
      <c r="BL624" s="120"/>
      <c r="BM624" s="120"/>
      <c r="BN624" s="120"/>
      <c r="BO624" s="120"/>
      <c r="BP624" s="120"/>
      <c r="BQ624" s="120"/>
      <c r="BR624" s="120"/>
      <c r="BS624" s="120"/>
      <c r="BT624" s="120"/>
      <c r="BU624" s="120"/>
      <c r="BV624" s="120"/>
      <c r="BW624" s="120"/>
      <c r="BX624" s="120"/>
      <c r="BY624" s="120"/>
      <c r="BZ624" s="120"/>
      <c r="CA624" s="120"/>
      <c r="CB624" s="120"/>
      <c r="CC624" s="120"/>
      <c r="CD624" s="120"/>
      <c r="CE624" s="120"/>
      <c r="CF624" s="120"/>
      <c r="CG624" s="120"/>
      <c r="CH624" s="120"/>
      <c r="CJ624" s="46"/>
      <c r="CK624" s="46"/>
      <c r="CL624" s="46"/>
      <c r="CN624" s="46">
        <f t="shared" ca="1" si="161"/>
        <v>0</v>
      </c>
      <c r="CO624" s="46">
        <f t="shared" si="155"/>
        <v>0</v>
      </c>
      <c r="CP624" s="46"/>
      <c r="CQ624" s="46">
        <f t="shared" si="156"/>
        <v>0</v>
      </c>
      <c r="CR624" s="46"/>
      <c r="CS624" s="46">
        <f>IF(C624&lt;&gt;"",IF(VLOOKUP(C624,T_UO[#All],3,FALSE)="PTS",IF(ISBLANK(G624),1,0),IF(ISBLANK(G624),0,1)),0)</f>
        <v>0</v>
      </c>
      <c r="CT624" s="46">
        <f t="shared" si="162"/>
        <v>0</v>
      </c>
      <c r="CU624" s="46"/>
      <c r="CV624" s="46"/>
      <c r="CW624" s="46"/>
      <c r="CX624" s="46"/>
      <c r="CY624" s="46"/>
      <c r="CZ624" s="46"/>
      <c r="DA624" s="46"/>
      <c r="DB624" s="46">
        <f t="shared" si="163"/>
        <v>0</v>
      </c>
      <c r="DC624" s="46">
        <f t="shared" ca="1" si="157"/>
        <v>0</v>
      </c>
      <c r="DD624" s="46"/>
      <c r="DE624" s="46">
        <f t="shared" si="164"/>
        <v>0</v>
      </c>
      <c r="DF624" s="46"/>
      <c r="DG624" s="46"/>
      <c r="DH624" s="46"/>
      <c r="DI624" s="46"/>
      <c r="DJ624" s="46"/>
      <c r="DK624" s="46"/>
      <c r="DL624" s="46"/>
      <c r="DM624" s="46"/>
      <c r="DN624" s="46"/>
      <c r="DO624" s="46"/>
      <c r="DP624" s="46"/>
      <c r="DQ624" s="46"/>
      <c r="DR624" s="46"/>
      <c r="DS624" s="46">
        <f t="array" ref="DS624">IF(MAX(IF($AI624:$CH624&lt;&gt;0,$AI$7:$CH$7))&gt;$S624,1,0)</f>
        <v>0</v>
      </c>
    </row>
    <row r="625" spans="1:123" x14ac:dyDescent="0.25">
      <c r="A625" s="78">
        <v>618</v>
      </c>
      <c r="B625" s="79" t="str">
        <f t="shared" si="158"/>
        <v>K_LE MUT_2023_618</v>
      </c>
      <c r="C625" s="2"/>
      <c r="D625" s="3"/>
      <c r="E625" s="3"/>
      <c r="F625" s="4"/>
      <c r="G625" s="4"/>
      <c r="H625" s="4"/>
      <c r="I625" s="3"/>
      <c r="J625" s="1"/>
      <c r="K625" s="7"/>
      <c r="L625" s="90"/>
      <c r="M625" s="5"/>
      <c r="N625" s="91"/>
      <c r="O625" s="92"/>
      <c r="P625" s="5"/>
      <c r="Q625" s="5"/>
      <c r="R625" s="8"/>
      <c r="S625" s="5"/>
      <c r="T625" s="93"/>
      <c r="U625" s="80"/>
      <c r="V625" s="82"/>
      <c r="W625" s="83"/>
      <c r="X625" s="84" t="str">
        <f t="shared" si="159"/>
        <v xml:space="preserve"> </v>
      </c>
      <c r="Y625" s="85" t="str">
        <f t="shared" si="152"/>
        <v/>
      </c>
      <c r="AA625" s="86" t="str">
        <f t="shared" ca="1" si="153"/>
        <v/>
      </c>
      <c r="AB625" s="121"/>
      <c r="AC625" s="87" t="str">
        <f t="shared" si="151"/>
        <v/>
      </c>
      <c r="AD625" s="88" t="str">
        <f t="shared" si="160"/>
        <v/>
      </c>
      <c r="AE625" s="89" t="str">
        <f>IF(C625&lt;&gt;"",IF(VLOOKUP(C625,T_UO[#All],3,FALSE)="J",AF625+AG625,VLOOKUP(C625,T_UO[#All],4,FALSE)*G625),"")</f>
        <v/>
      </c>
      <c r="AF625" s="89" t="str">
        <f t="shared" si="154"/>
        <v/>
      </c>
      <c r="AG625" s="6"/>
      <c r="AH625" s="81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  <c r="AY625" s="120"/>
      <c r="AZ625" s="120"/>
      <c r="BA625" s="120"/>
      <c r="BB625" s="120"/>
      <c r="BC625" s="120"/>
      <c r="BD625" s="120"/>
      <c r="BE625" s="120"/>
      <c r="BF625" s="120"/>
      <c r="BG625" s="120"/>
      <c r="BH625" s="120"/>
      <c r="BI625" s="120"/>
      <c r="BJ625" s="120"/>
      <c r="BK625" s="120"/>
      <c r="BL625" s="120"/>
      <c r="BM625" s="120"/>
      <c r="BN625" s="120"/>
      <c r="BO625" s="120"/>
      <c r="BP625" s="120"/>
      <c r="BQ625" s="120"/>
      <c r="BR625" s="120"/>
      <c r="BS625" s="120"/>
      <c r="BT625" s="120"/>
      <c r="BU625" s="120"/>
      <c r="BV625" s="120"/>
      <c r="BW625" s="120"/>
      <c r="BX625" s="120"/>
      <c r="BY625" s="120"/>
      <c r="BZ625" s="120"/>
      <c r="CA625" s="120"/>
      <c r="CB625" s="120"/>
      <c r="CC625" s="120"/>
      <c r="CD625" s="120"/>
      <c r="CE625" s="120"/>
      <c r="CF625" s="120"/>
      <c r="CG625" s="120"/>
      <c r="CH625" s="120"/>
      <c r="CJ625" s="46"/>
      <c r="CK625" s="46"/>
      <c r="CL625" s="46"/>
      <c r="CN625" s="46">
        <f t="shared" ca="1" si="161"/>
        <v>0</v>
      </c>
      <c r="CO625" s="46">
        <f t="shared" si="155"/>
        <v>0</v>
      </c>
      <c r="CP625" s="46"/>
      <c r="CQ625" s="46">
        <f t="shared" si="156"/>
        <v>0</v>
      </c>
      <c r="CR625" s="46"/>
      <c r="CS625" s="46">
        <f>IF(C625&lt;&gt;"",IF(VLOOKUP(C625,T_UO[#All],3,FALSE)="PTS",IF(ISBLANK(G625),1,0),IF(ISBLANK(G625),0,1)),0)</f>
        <v>0</v>
      </c>
      <c r="CT625" s="46">
        <f t="shared" si="162"/>
        <v>0</v>
      </c>
      <c r="CU625" s="46"/>
      <c r="CV625" s="46"/>
      <c r="CW625" s="46"/>
      <c r="CX625" s="46"/>
      <c r="CY625" s="46"/>
      <c r="CZ625" s="46"/>
      <c r="DA625" s="46"/>
      <c r="DB625" s="46">
        <f t="shared" si="163"/>
        <v>0</v>
      </c>
      <c r="DC625" s="46">
        <f t="shared" ca="1" si="157"/>
        <v>0</v>
      </c>
      <c r="DD625" s="46"/>
      <c r="DE625" s="46">
        <f t="shared" si="164"/>
        <v>0</v>
      </c>
      <c r="DF625" s="46"/>
      <c r="DG625" s="46"/>
      <c r="DH625" s="46"/>
      <c r="DI625" s="46"/>
      <c r="DJ625" s="46"/>
      <c r="DK625" s="46"/>
      <c r="DL625" s="46"/>
      <c r="DM625" s="46"/>
      <c r="DN625" s="46"/>
      <c r="DO625" s="46"/>
      <c r="DP625" s="46"/>
      <c r="DQ625" s="46"/>
      <c r="DR625" s="46"/>
      <c r="DS625" s="46">
        <f t="array" ref="DS625">IF(MAX(IF($AI625:$CH625&lt;&gt;0,$AI$7:$CH$7))&gt;$S625,1,0)</f>
        <v>0</v>
      </c>
    </row>
    <row r="626" spans="1:123" x14ac:dyDescent="0.25">
      <c r="A626" s="78">
        <v>619</v>
      </c>
      <c r="B626" s="79" t="str">
        <f t="shared" si="158"/>
        <v>K_LE MUT_2023_619</v>
      </c>
      <c r="C626" s="2"/>
      <c r="D626" s="3"/>
      <c r="E626" s="3"/>
      <c r="F626" s="4"/>
      <c r="G626" s="4"/>
      <c r="H626" s="4"/>
      <c r="I626" s="3"/>
      <c r="J626" s="1"/>
      <c r="K626" s="7"/>
      <c r="L626" s="90"/>
      <c r="M626" s="5"/>
      <c r="N626" s="91"/>
      <c r="O626" s="92"/>
      <c r="P626" s="5"/>
      <c r="Q626" s="5"/>
      <c r="R626" s="8"/>
      <c r="S626" s="5"/>
      <c r="T626" s="93"/>
      <c r="U626" s="80"/>
      <c r="V626" s="82"/>
      <c r="W626" s="83"/>
      <c r="X626" s="84" t="str">
        <f t="shared" si="159"/>
        <v xml:space="preserve"> </v>
      </c>
      <c r="Y626" s="85" t="str">
        <f t="shared" si="152"/>
        <v/>
      </c>
      <c r="AA626" s="86" t="str">
        <f t="shared" ca="1" si="153"/>
        <v/>
      </c>
      <c r="AB626" s="121"/>
      <c r="AC626" s="87" t="str">
        <f t="shared" ref="AC626:AC689" si="165">IF(C626&lt;&gt;"",(AF626+AG626)/AE626,"")</f>
        <v/>
      </c>
      <c r="AD626" s="88" t="str">
        <f t="shared" si="160"/>
        <v/>
      </c>
      <c r="AE626" s="89" t="str">
        <f>IF(C626&lt;&gt;"",IF(VLOOKUP(C626,T_UO[#All],3,FALSE)="J",AF626+AG626,VLOOKUP(C626,T_UO[#All],4,FALSE)*G626),"")</f>
        <v/>
      </c>
      <c r="AF626" s="89" t="str">
        <f t="shared" si="154"/>
        <v/>
      </c>
      <c r="AG626" s="6"/>
      <c r="AH626" s="81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  <c r="AY626" s="120"/>
      <c r="AZ626" s="120"/>
      <c r="BA626" s="120"/>
      <c r="BB626" s="120"/>
      <c r="BC626" s="120"/>
      <c r="BD626" s="120"/>
      <c r="BE626" s="120"/>
      <c r="BF626" s="120"/>
      <c r="BG626" s="120"/>
      <c r="BH626" s="120"/>
      <c r="BI626" s="120"/>
      <c r="BJ626" s="120"/>
      <c r="BK626" s="120"/>
      <c r="BL626" s="120"/>
      <c r="BM626" s="120"/>
      <c r="BN626" s="120"/>
      <c r="BO626" s="120"/>
      <c r="BP626" s="120"/>
      <c r="BQ626" s="120"/>
      <c r="BR626" s="120"/>
      <c r="BS626" s="120"/>
      <c r="BT626" s="120"/>
      <c r="BU626" s="120"/>
      <c r="BV626" s="120"/>
      <c r="BW626" s="120"/>
      <c r="BX626" s="120"/>
      <c r="BY626" s="120"/>
      <c r="BZ626" s="120"/>
      <c r="CA626" s="120"/>
      <c r="CB626" s="120"/>
      <c r="CC626" s="120"/>
      <c r="CD626" s="120"/>
      <c r="CE626" s="120"/>
      <c r="CF626" s="120"/>
      <c r="CG626" s="120"/>
      <c r="CH626" s="120"/>
      <c r="CJ626" s="46"/>
      <c r="CK626" s="46"/>
      <c r="CL626" s="46"/>
      <c r="CN626" s="46">
        <f t="shared" ca="1" si="161"/>
        <v>0</v>
      </c>
      <c r="CO626" s="46">
        <f t="shared" si="155"/>
        <v>0</v>
      </c>
      <c r="CP626" s="46"/>
      <c r="CQ626" s="46">
        <f t="shared" si="156"/>
        <v>0</v>
      </c>
      <c r="CR626" s="46"/>
      <c r="CS626" s="46">
        <f>IF(C626&lt;&gt;"",IF(VLOOKUP(C626,T_UO[#All],3,FALSE)="PTS",IF(ISBLANK(G626),1,0),IF(ISBLANK(G626),0,1)),0)</f>
        <v>0</v>
      </c>
      <c r="CT626" s="46">
        <f t="shared" si="162"/>
        <v>0</v>
      </c>
      <c r="CU626" s="46"/>
      <c r="CV626" s="46"/>
      <c r="CW626" s="46"/>
      <c r="CX626" s="46"/>
      <c r="CY626" s="46"/>
      <c r="CZ626" s="46"/>
      <c r="DA626" s="46"/>
      <c r="DB626" s="46">
        <f t="shared" si="163"/>
        <v>0</v>
      </c>
      <c r="DC626" s="46">
        <f t="shared" ca="1" si="157"/>
        <v>0</v>
      </c>
      <c r="DD626" s="46"/>
      <c r="DE626" s="46">
        <f t="shared" si="164"/>
        <v>0</v>
      </c>
      <c r="DF626" s="46"/>
      <c r="DG626" s="46"/>
      <c r="DH626" s="46"/>
      <c r="DI626" s="46"/>
      <c r="DJ626" s="46"/>
      <c r="DK626" s="46"/>
      <c r="DL626" s="46"/>
      <c r="DM626" s="46"/>
      <c r="DN626" s="46"/>
      <c r="DO626" s="46"/>
      <c r="DP626" s="46"/>
      <c r="DQ626" s="46"/>
      <c r="DR626" s="46"/>
      <c r="DS626" s="46">
        <f t="array" ref="DS626">IF(MAX(IF($AI626:$CH626&lt;&gt;0,$AI$7:$CH$7))&gt;$S626,1,0)</f>
        <v>0</v>
      </c>
    </row>
    <row r="627" spans="1:123" x14ac:dyDescent="0.25">
      <c r="A627" s="78">
        <v>620</v>
      </c>
      <c r="B627" s="79" t="str">
        <f t="shared" si="158"/>
        <v>K_LE MUT_2023_620</v>
      </c>
      <c r="C627" s="2"/>
      <c r="D627" s="3"/>
      <c r="E627" s="3"/>
      <c r="F627" s="4"/>
      <c r="G627" s="4"/>
      <c r="H627" s="4"/>
      <c r="I627" s="3"/>
      <c r="J627" s="1"/>
      <c r="K627" s="7"/>
      <c r="L627" s="90"/>
      <c r="M627" s="5"/>
      <c r="N627" s="91"/>
      <c r="O627" s="92"/>
      <c r="P627" s="5"/>
      <c r="Q627" s="5"/>
      <c r="R627" s="8"/>
      <c r="S627" s="5"/>
      <c r="T627" s="93"/>
      <c r="U627" s="80"/>
      <c r="V627" s="82"/>
      <c r="W627" s="83"/>
      <c r="X627" s="84" t="str">
        <f t="shared" si="159"/>
        <v xml:space="preserve"> </v>
      </c>
      <c r="Y627" s="85" t="str">
        <f t="shared" si="152"/>
        <v/>
      </c>
      <c r="AA627" s="86" t="str">
        <f t="shared" ca="1" si="153"/>
        <v/>
      </c>
      <c r="AB627" s="121"/>
      <c r="AC627" s="87" t="str">
        <f t="shared" si="165"/>
        <v/>
      </c>
      <c r="AD627" s="88" t="str">
        <f t="shared" si="160"/>
        <v/>
      </c>
      <c r="AE627" s="89" t="str">
        <f>IF(C627&lt;&gt;"",IF(VLOOKUP(C627,T_UO[#All],3,FALSE)="J",AF627+AG627,VLOOKUP(C627,T_UO[#All],4,FALSE)*G627),"")</f>
        <v/>
      </c>
      <c r="AF627" s="89" t="str">
        <f t="shared" si="154"/>
        <v/>
      </c>
      <c r="AG627" s="6"/>
      <c r="AH627" s="81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  <c r="AY627" s="120"/>
      <c r="AZ627" s="120"/>
      <c r="BA627" s="120"/>
      <c r="BB627" s="120"/>
      <c r="BC627" s="120"/>
      <c r="BD627" s="120"/>
      <c r="BE627" s="120"/>
      <c r="BF627" s="120"/>
      <c r="BG627" s="120"/>
      <c r="BH627" s="120"/>
      <c r="BI627" s="120"/>
      <c r="BJ627" s="120"/>
      <c r="BK627" s="120"/>
      <c r="BL627" s="120"/>
      <c r="BM627" s="120"/>
      <c r="BN627" s="120"/>
      <c r="BO627" s="120"/>
      <c r="BP627" s="120"/>
      <c r="BQ627" s="120"/>
      <c r="BR627" s="120"/>
      <c r="BS627" s="120"/>
      <c r="BT627" s="120"/>
      <c r="BU627" s="120"/>
      <c r="BV627" s="120"/>
      <c r="BW627" s="120"/>
      <c r="BX627" s="120"/>
      <c r="BY627" s="120"/>
      <c r="BZ627" s="120"/>
      <c r="CA627" s="120"/>
      <c r="CB627" s="120"/>
      <c r="CC627" s="120"/>
      <c r="CD627" s="120"/>
      <c r="CE627" s="120"/>
      <c r="CF627" s="120"/>
      <c r="CG627" s="120"/>
      <c r="CH627" s="120"/>
      <c r="CJ627" s="46"/>
      <c r="CK627" s="46"/>
      <c r="CL627" s="46"/>
      <c r="CN627" s="46">
        <f t="shared" ca="1" si="161"/>
        <v>0</v>
      </c>
      <c r="CO627" s="46">
        <f t="shared" si="155"/>
        <v>0</v>
      </c>
      <c r="CP627" s="46"/>
      <c r="CQ627" s="46">
        <f t="shared" si="156"/>
        <v>0</v>
      </c>
      <c r="CR627" s="46"/>
      <c r="CS627" s="46">
        <f>IF(C627&lt;&gt;"",IF(VLOOKUP(C627,T_UO[#All],3,FALSE)="PTS",IF(ISBLANK(G627),1,0),IF(ISBLANK(G627),0,1)),0)</f>
        <v>0</v>
      </c>
      <c r="CT627" s="46">
        <f t="shared" si="162"/>
        <v>0</v>
      </c>
      <c r="CU627" s="46"/>
      <c r="CV627" s="46"/>
      <c r="CW627" s="46"/>
      <c r="CX627" s="46"/>
      <c r="CY627" s="46"/>
      <c r="CZ627" s="46"/>
      <c r="DA627" s="46"/>
      <c r="DB627" s="46">
        <f t="shared" si="163"/>
        <v>0</v>
      </c>
      <c r="DC627" s="46">
        <f t="shared" ca="1" si="157"/>
        <v>0</v>
      </c>
      <c r="DD627" s="46"/>
      <c r="DE627" s="46">
        <f t="shared" si="164"/>
        <v>0</v>
      </c>
      <c r="DF627" s="46"/>
      <c r="DG627" s="46"/>
      <c r="DH627" s="46"/>
      <c r="DI627" s="46"/>
      <c r="DJ627" s="46"/>
      <c r="DK627" s="46"/>
      <c r="DL627" s="46"/>
      <c r="DM627" s="46"/>
      <c r="DN627" s="46"/>
      <c r="DO627" s="46"/>
      <c r="DP627" s="46"/>
      <c r="DQ627" s="46"/>
      <c r="DR627" s="46"/>
      <c r="DS627" s="46">
        <f t="array" ref="DS627">IF(MAX(IF($AI627:$CH627&lt;&gt;0,$AI$7:$CH$7))&gt;$S627,1,0)</f>
        <v>0</v>
      </c>
    </row>
    <row r="628" spans="1:123" x14ac:dyDescent="0.25">
      <c r="A628" s="78">
        <v>621</v>
      </c>
      <c r="B628" s="79" t="str">
        <f t="shared" si="158"/>
        <v>K_LE MUT_2023_621</v>
      </c>
      <c r="C628" s="2"/>
      <c r="D628" s="3"/>
      <c r="E628" s="3"/>
      <c r="F628" s="4"/>
      <c r="G628" s="4"/>
      <c r="H628" s="4"/>
      <c r="I628" s="3"/>
      <c r="J628" s="1"/>
      <c r="K628" s="7"/>
      <c r="L628" s="90"/>
      <c r="M628" s="5"/>
      <c r="N628" s="91"/>
      <c r="O628" s="92"/>
      <c r="P628" s="5"/>
      <c r="Q628" s="5"/>
      <c r="R628" s="8"/>
      <c r="S628" s="5"/>
      <c r="T628" s="93"/>
      <c r="U628" s="80"/>
      <c r="V628" s="82"/>
      <c r="W628" s="83"/>
      <c r="X628" s="84" t="str">
        <f t="shared" si="159"/>
        <v xml:space="preserve"> </v>
      </c>
      <c r="Y628" s="85" t="str">
        <f t="shared" si="152"/>
        <v/>
      </c>
      <c r="AA628" s="86" t="str">
        <f t="shared" ca="1" si="153"/>
        <v/>
      </c>
      <c r="AB628" s="121"/>
      <c r="AC628" s="87" t="str">
        <f t="shared" si="165"/>
        <v/>
      </c>
      <c r="AD628" s="88" t="str">
        <f t="shared" si="160"/>
        <v/>
      </c>
      <c r="AE628" s="89" t="str">
        <f>IF(C628&lt;&gt;"",IF(VLOOKUP(C628,T_UO[#All],3,FALSE)="J",AF628+AG628,VLOOKUP(C628,T_UO[#All],4,FALSE)*G628),"")</f>
        <v/>
      </c>
      <c r="AF628" s="89" t="str">
        <f t="shared" si="154"/>
        <v/>
      </c>
      <c r="AG628" s="6"/>
      <c r="AH628" s="81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  <c r="AY628" s="120"/>
      <c r="AZ628" s="120"/>
      <c r="BA628" s="120"/>
      <c r="BB628" s="120"/>
      <c r="BC628" s="120"/>
      <c r="BD628" s="120"/>
      <c r="BE628" s="120"/>
      <c r="BF628" s="120"/>
      <c r="BG628" s="120"/>
      <c r="BH628" s="120"/>
      <c r="BI628" s="120"/>
      <c r="BJ628" s="120"/>
      <c r="BK628" s="120"/>
      <c r="BL628" s="120"/>
      <c r="BM628" s="120"/>
      <c r="BN628" s="120"/>
      <c r="BO628" s="120"/>
      <c r="BP628" s="120"/>
      <c r="BQ628" s="120"/>
      <c r="BR628" s="120"/>
      <c r="BS628" s="120"/>
      <c r="BT628" s="120"/>
      <c r="BU628" s="120"/>
      <c r="BV628" s="120"/>
      <c r="BW628" s="120"/>
      <c r="BX628" s="120"/>
      <c r="BY628" s="120"/>
      <c r="BZ628" s="120"/>
      <c r="CA628" s="120"/>
      <c r="CB628" s="120"/>
      <c r="CC628" s="120"/>
      <c r="CD628" s="120"/>
      <c r="CE628" s="120"/>
      <c r="CF628" s="120"/>
      <c r="CG628" s="120"/>
      <c r="CH628" s="120"/>
      <c r="CJ628" s="46"/>
      <c r="CK628" s="46"/>
      <c r="CL628" s="46"/>
      <c r="CN628" s="46">
        <f t="shared" ca="1" si="161"/>
        <v>0</v>
      </c>
      <c r="CO628" s="46">
        <f t="shared" si="155"/>
        <v>0</v>
      </c>
      <c r="CP628" s="46"/>
      <c r="CQ628" s="46">
        <f t="shared" si="156"/>
        <v>0</v>
      </c>
      <c r="CR628" s="46"/>
      <c r="CS628" s="46">
        <f>IF(C628&lt;&gt;"",IF(VLOOKUP(C628,T_UO[#All],3,FALSE)="PTS",IF(ISBLANK(G628),1,0),IF(ISBLANK(G628),0,1)),0)</f>
        <v>0</v>
      </c>
      <c r="CT628" s="46">
        <f t="shared" si="162"/>
        <v>0</v>
      </c>
      <c r="CU628" s="46"/>
      <c r="CV628" s="46"/>
      <c r="CW628" s="46"/>
      <c r="CX628" s="46"/>
      <c r="CY628" s="46"/>
      <c r="CZ628" s="46"/>
      <c r="DA628" s="46"/>
      <c r="DB628" s="46">
        <f t="shared" si="163"/>
        <v>0</v>
      </c>
      <c r="DC628" s="46">
        <f t="shared" ca="1" si="157"/>
        <v>0</v>
      </c>
      <c r="DD628" s="46"/>
      <c r="DE628" s="46">
        <f t="shared" si="164"/>
        <v>0</v>
      </c>
      <c r="DF628" s="46"/>
      <c r="DG628" s="46"/>
      <c r="DH628" s="46"/>
      <c r="DI628" s="46"/>
      <c r="DJ628" s="46"/>
      <c r="DK628" s="46"/>
      <c r="DL628" s="46"/>
      <c r="DM628" s="46"/>
      <c r="DN628" s="46"/>
      <c r="DO628" s="46"/>
      <c r="DP628" s="46"/>
      <c r="DQ628" s="46"/>
      <c r="DR628" s="46"/>
      <c r="DS628" s="46">
        <f t="array" ref="DS628">IF(MAX(IF($AI628:$CH628&lt;&gt;0,$AI$7:$CH$7))&gt;$S628,1,0)</f>
        <v>0</v>
      </c>
    </row>
    <row r="629" spans="1:123" x14ac:dyDescent="0.25">
      <c r="A629" s="78">
        <v>622</v>
      </c>
      <c r="B629" s="79" t="str">
        <f t="shared" si="158"/>
        <v>K_LE MUT_2023_622</v>
      </c>
      <c r="C629" s="2"/>
      <c r="D629" s="3"/>
      <c r="E629" s="3"/>
      <c r="F629" s="4"/>
      <c r="G629" s="4"/>
      <c r="H629" s="4"/>
      <c r="I629" s="3"/>
      <c r="J629" s="1"/>
      <c r="K629" s="7"/>
      <c r="L629" s="90"/>
      <c r="M629" s="5"/>
      <c r="N629" s="91"/>
      <c r="O629" s="92"/>
      <c r="P629" s="5"/>
      <c r="Q629" s="5"/>
      <c r="R629" s="8"/>
      <c r="S629" s="5"/>
      <c r="T629" s="93"/>
      <c r="U629" s="80"/>
      <c r="V629" s="82"/>
      <c r="W629" s="83"/>
      <c r="X629" s="84" t="str">
        <f t="shared" si="159"/>
        <v xml:space="preserve"> </v>
      </c>
      <c r="Y629" s="85" t="str">
        <f t="shared" si="152"/>
        <v/>
      </c>
      <c r="AA629" s="86" t="str">
        <f t="shared" ca="1" si="153"/>
        <v/>
      </c>
      <c r="AB629" s="121"/>
      <c r="AC629" s="87" t="str">
        <f t="shared" si="165"/>
        <v/>
      </c>
      <c r="AD629" s="88" t="str">
        <f t="shared" si="160"/>
        <v/>
      </c>
      <c r="AE629" s="89" t="str">
        <f>IF(C629&lt;&gt;"",IF(VLOOKUP(C629,T_UO[#All],3,FALSE)="J",AF629+AG629,VLOOKUP(C629,T_UO[#All],4,FALSE)*G629),"")</f>
        <v/>
      </c>
      <c r="AF629" s="89" t="str">
        <f t="shared" si="154"/>
        <v/>
      </c>
      <c r="AG629" s="6"/>
      <c r="AH629" s="81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  <c r="AY629" s="120"/>
      <c r="AZ629" s="120"/>
      <c r="BA629" s="120"/>
      <c r="BB629" s="120"/>
      <c r="BC629" s="120"/>
      <c r="BD629" s="120"/>
      <c r="BE629" s="120"/>
      <c r="BF629" s="120"/>
      <c r="BG629" s="120"/>
      <c r="BH629" s="120"/>
      <c r="BI629" s="120"/>
      <c r="BJ629" s="120"/>
      <c r="BK629" s="120"/>
      <c r="BL629" s="120"/>
      <c r="BM629" s="120"/>
      <c r="BN629" s="120"/>
      <c r="BO629" s="120"/>
      <c r="BP629" s="120"/>
      <c r="BQ629" s="120"/>
      <c r="BR629" s="120"/>
      <c r="BS629" s="120"/>
      <c r="BT629" s="120"/>
      <c r="BU629" s="120"/>
      <c r="BV629" s="120"/>
      <c r="BW629" s="120"/>
      <c r="BX629" s="120"/>
      <c r="BY629" s="120"/>
      <c r="BZ629" s="120"/>
      <c r="CA629" s="120"/>
      <c r="CB629" s="120"/>
      <c r="CC629" s="120"/>
      <c r="CD629" s="120"/>
      <c r="CE629" s="120"/>
      <c r="CF629" s="120"/>
      <c r="CG629" s="120"/>
      <c r="CH629" s="120"/>
      <c r="CJ629" s="46"/>
      <c r="CK629" s="46"/>
      <c r="CL629" s="46"/>
      <c r="CN629" s="46">
        <f t="shared" ca="1" si="161"/>
        <v>0</v>
      </c>
      <c r="CO629" s="46">
        <f t="shared" si="155"/>
        <v>0</v>
      </c>
      <c r="CP629" s="46"/>
      <c r="CQ629" s="46">
        <f t="shared" si="156"/>
        <v>0</v>
      </c>
      <c r="CR629" s="46"/>
      <c r="CS629" s="46">
        <f>IF(C629&lt;&gt;"",IF(VLOOKUP(C629,T_UO[#All],3,FALSE)="PTS",IF(ISBLANK(G629),1,0),IF(ISBLANK(G629),0,1)),0)</f>
        <v>0</v>
      </c>
      <c r="CT629" s="46">
        <f t="shared" si="162"/>
        <v>0</v>
      </c>
      <c r="CU629" s="46"/>
      <c r="CV629" s="46"/>
      <c r="CW629" s="46"/>
      <c r="CX629" s="46"/>
      <c r="CY629" s="46"/>
      <c r="CZ629" s="46"/>
      <c r="DA629" s="46"/>
      <c r="DB629" s="46">
        <f t="shared" si="163"/>
        <v>0</v>
      </c>
      <c r="DC629" s="46">
        <f t="shared" ca="1" si="157"/>
        <v>0</v>
      </c>
      <c r="DD629" s="46"/>
      <c r="DE629" s="46">
        <f t="shared" si="164"/>
        <v>0</v>
      </c>
      <c r="DF629" s="46"/>
      <c r="DG629" s="46"/>
      <c r="DH629" s="46"/>
      <c r="DI629" s="46"/>
      <c r="DJ629" s="46"/>
      <c r="DK629" s="46"/>
      <c r="DL629" s="46"/>
      <c r="DM629" s="46"/>
      <c r="DN629" s="46"/>
      <c r="DO629" s="46"/>
      <c r="DP629" s="46"/>
      <c r="DQ629" s="46"/>
      <c r="DR629" s="46"/>
      <c r="DS629" s="46">
        <f t="array" ref="DS629">IF(MAX(IF($AI629:$CH629&lt;&gt;0,$AI$7:$CH$7))&gt;$S629,1,0)</f>
        <v>0</v>
      </c>
    </row>
    <row r="630" spans="1:123" x14ac:dyDescent="0.25">
      <c r="A630" s="78">
        <v>623</v>
      </c>
      <c r="B630" s="79" t="str">
        <f t="shared" si="158"/>
        <v>K_LE MUT_2023_623</v>
      </c>
      <c r="C630" s="2"/>
      <c r="D630" s="3"/>
      <c r="E630" s="3"/>
      <c r="F630" s="4"/>
      <c r="G630" s="4"/>
      <c r="H630" s="4"/>
      <c r="I630" s="3"/>
      <c r="J630" s="1"/>
      <c r="K630" s="7"/>
      <c r="L630" s="90"/>
      <c r="M630" s="5"/>
      <c r="N630" s="91"/>
      <c r="O630" s="92"/>
      <c r="P630" s="5"/>
      <c r="Q630" s="5"/>
      <c r="R630" s="8"/>
      <c r="S630" s="5"/>
      <c r="T630" s="93"/>
      <c r="U630" s="80"/>
      <c r="V630" s="82"/>
      <c r="W630" s="83"/>
      <c r="X630" s="84" t="str">
        <f t="shared" si="159"/>
        <v xml:space="preserve"> </v>
      </c>
      <c r="Y630" s="85" t="str">
        <f t="shared" si="152"/>
        <v/>
      </c>
      <c r="AA630" s="86" t="str">
        <f t="shared" ca="1" si="153"/>
        <v/>
      </c>
      <c r="AB630" s="121"/>
      <c r="AC630" s="87" t="str">
        <f t="shared" si="165"/>
        <v/>
      </c>
      <c r="AD630" s="88" t="str">
        <f t="shared" si="160"/>
        <v/>
      </c>
      <c r="AE630" s="89" t="str">
        <f>IF(C630&lt;&gt;"",IF(VLOOKUP(C630,T_UO[#All],3,FALSE)="J",AF630+AG630,VLOOKUP(C630,T_UO[#All],4,FALSE)*G630),"")</f>
        <v/>
      </c>
      <c r="AF630" s="89" t="str">
        <f t="shared" si="154"/>
        <v/>
      </c>
      <c r="AG630" s="6"/>
      <c r="AH630" s="81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  <c r="AY630" s="120"/>
      <c r="AZ630" s="120"/>
      <c r="BA630" s="120"/>
      <c r="BB630" s="120"/>
      <c r="BC630" s="120"/>
      <c r="BD630" s="120"/>
      <c r="BE630" s="120"/>
      <c r="BF630" s="120"/>
      <c r="BG630" s="120"/>
      <c r="BH630" s="120"/>
      <c r="BI630" s="120"/>
      <c r="BJ630" s="120"/>
      <c r="BK630" s="120"/>
      <c r="BL630" s="120"/>
      <c r="BM630" s="120"/>
      <c r="BN630" s="120"/>
      <c r="BO630" s="120"/>
      <c r="BP630" s="120"/>
      <c r="BQ630" s="120"/>
      <c r="BR630" s="120"/>
      <c r="BS630" s="120"/>
      <c r="BT630" s="120"/>
      <c r="BU630" s="120"/>
      <c r="BV630" s="120"/>
      <c r="BW630" s="120"/>
      <c r="BX630" s="120"/>
      <c r="BY630" s="120"/>
      <c r="BZ630" s="120"/>
      <c r="CA630" s="120"/>
      <c r="CB630" s="120"/>
      <c r="CC630" s="120"/>
      <c r="CD630" s="120"/>
      <c r="CE630" s="120"/>
      <c r="CF630" s="120"/>
      <c r="CG630" s="120"/>
      <c r="CH630" s="120"/>
      <c r="CJ630" s="46"/>
      <c r="CK630" s="46"/>
      <c r="CL630" s="46"/>
      <c r="CN630" s="46">
        <f t="shared" ca="1" si="161"/>
        <v>0</v>
      </c>
      <c r="CO630" s="46">
        <f t="shared" si="155"/>
        <v>0</v>
      </c>
      <c r="CP630" s="46"/>
      <c r="CQ630" s="46">
        <f t="shared" si="156"/>
        <v>0</v>
      </c>
      <c r="CR630" s="46"/>
      <c r="CS630" s="46">
        <f>IF(C630&lt;&gt;"",IF(VLOOKUP(C630,T_UO[#All],3,FALSE)="PTS",IF(ISBLANK(G630),1,0),IF(ISBLANK(G630),0,1)),0)</f>
        <v>0</v>
      </c>
      <c r="CT630" s="46">
        <f t="shared" si="162"/>
        <v>0</v>
      </c>
      <c r="CU630" s="46"/>
      <c r="CV630" s="46"/>
      <c r="CW630" s="46"/>
      <c r="CX630" s="46"/>
      <c r="CY630" s="46"/>
      <c r="CZ630" s="46"/>
      <c r="DA630" s="46"/>
      <c r="DB630" s="46">
        <f t="shared" si="163"/>
        <v>0</v>
      </c>
      <c r="DC630" s="46">
        <f t="shared" ca="1" si="157"/>
        <v>0</v>
      </c>
      <c r="DD630" s="46"/>
      <c r="DE630" s="46">
        <f t="shared" si="164"/>
        <v>0</v>
      </c>
      <c r="DF630" s="46"/>
      <c r="DG630" s="46"/>
      <c r="DH630" s="46"/>
      <c r="DI630" s="46"/>
      <c r="DJ630" s="46"/>
      <c r="DK630" s="46"/>
      <c r="DL630" s="46"/>
      <c r="DM630" s="46"/>
      <c r="DN630" s="46"/>
      <c r="DO630" s="46"/>
      <c r="DP630" s="46"/>
      <c r="DQ630" s="46"/>
      <c r="DR630" s="46"/>
      <c r="DS630" s="46">
        <f t="array" ref="DS630">IF(MAX(IF($AI630:$CH630&lt;&gt;0,$AI$7:$CH$7))&gt;$S630,1,0)</f>
        <v>0</v>
      </c>
    </row>
    <row r="631" spans="1:123" x14ac:dyDescent="0.25">
      <c r="A631" s="78">
        <v>624</v>
      </c>
      <c r="B631" s="79" t="str">
        <f t="shared" si="158"/>
        <v>K_LE MUT_2023_624</v>
      </c>
      <c r="C631" s="2"/>
      <c r="D631" s="3"/>
      <c r="E631" s="3"/>
      <c r="F631" s="4"/>
      <c r="G631" s="4"/>
      <c r="H631" s="4"/>
      <c r="I631" s="3"/>
      <c r="J631" s="1"/>
      <c r="K631" s="7"/>
      <c r="L631" s="90"/>
      <c r="M631" s="5"/>
      <c r="N631" s="91"/>
      <c r="O631" s="92"/>
      <c r="P631" s="5"/>
      <c r="Q631" s="5"/>
      <c r="R631" s="8"/>
      <c r="S631" s="5"/>
      <c r="T631" s="93"/>
      <c r="U631" s="80"/>
      <c r="V631" s="82"/>
      <c r="W631" s="83"/>
      <c r="X631" s="84" t="str">
        <f t="shared" si="159"/>
        <v xml:space="preserve"> </v>
      </c>
      <c r="Y631" s="85" t="str">
        <f t="shared" si="152"/>
        <v/>
      </c>
      <c r="AA631" s="86" t="str">
        <f t="shared" ca="1" si="153"/>
        <v/>
      </c>
      <c r="AB631" s="121"/>
      <c r="AC631" s="87" t="str">
        <f t="shared" si="165"/>
        <v/>
      </c>
      <c r="AD631" s="88" t="str">
        <f t="shared" si="160"/>
        <v/>
      </c>
      <c r="AE631" s="89" t="str">
        <f>IF(C631&lt;&gt;"",IF(VLOOKUP(C631,T_UO[#All],3,FALSE)="J",AF631+AG631,VLOOKUP(C631,T_UO[#All],4,FALSE)*G631),"")</f>
        <v/>
      </c>
      <c r="AF631" s="89" t="str">
        <f t="shared" si="154"/>
        <v/>
      </c>
      <c r="AG631" s="6"/>
      <c r="AH631" s="81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  <c r="AY631" s="120"/>
      <c r="AZ631" s="120"/>
      <c r="BA631" s="120"/>
      <c r="BB631" s="120"/>
      <c r="BC631" s="120"/>
      <c r="BD631" s="120"/>
      <c r="BE631" s="120"/>
      <c r="BF631" s="120"/>
      <c r="BG631" s="120"/>
      <c r="BH631" s="120"/>
      <c r="BI631" s="120"/>
      <c r="BJ631" s="120"/>
      <c r="BK631" s="120"/>
      <c r="BL631" s="120"/>
      <c r="BM631" s="120"/>
      <c r="BN631" s="120"/>
      <c r="BO631" s="120"/>
      <c r="BP631" s="120"/>
      <c r="BQ631" s="120"/>
      <c r="BR631" s="120"/>
      <c r="BS631" s="120"/>
      <c r="BT631" s="120"/>
      <c r="BU631" s="120"/>
      <c r="BV631" s="120"/>
      <c r="BW631" s="120"/>
      <c r="BX631" s="120"/>
      <c r="BY631" s="120"/>
      <c r="BZ631" s="120"/>
      <c r="CA631" s="120"/>
      <c r="CB631" s="120"/>
      <c r="CC631" s="120"/>
      <c r="CD631" s="120"/>
      <c r="CE631" s="120"/>
      <c r="CF631" s="120"/>
      <c r="CG631" s="120"/>
      <c r="CH631" s="120"/>
      <c r="CJ631" s="46"/>
      <c r="CK631" s="46"/>
      <c r="CL631" s="46"/>
      <c r="CN631" s="46">
        <f t="shared" ca="1" si="161"/>
        <v>0</v>
      </c>
      <c r="CO631" s="46">
        <f t="shared" si="155"/>
        <v>0</v>
      </c>
      <c r="CP631" s="46"/>
      <c r="CQ631" s="46">
        <f t="shared" si="156"/>
        <v>0</v>
      </c>
      <c r="CR631" s="46"/>
      <c r="CS631" s="46">
        <f>IF(C631&lt;&gt;"",IF(VLOOKUP(C631,T_UO[#All],3,FALSE)="PTS",IF(ISBLANK(G631),1,0),IF(ISBLANK(G631),0,1)),0)</f>
        <v>0</v>
      </c>
      <c r="CT631" s="46">
        <f t="shared" si="162"/>
        <v>0</v>
      </c>
      <c r="CU631" s="46"/>
      <c r="CV631" s="46"/>
      <c r="CW631" s="46"/>
      <c r="CX631" s="46"/>
      <c r="CY631" s="46"/>
      <c r="CZ631" s="46"/>
      <c r="DA631" s="46"/>
      <c r="DB631" s="46">
        <f t="shared" si="163"/>
        <v>0</v>
      </c>
      <c r="DC631" s="46">
        <f t="shared" ca="1" si="157"/>
        <v>0</v>
      </c>
      <c r="DD631" s="46"/>
      <c r="DE631" s="46">
        <f t="shared" si="164"/>
        <v>0</v>
      </c>
      <c r="DF631" s="46"/>
      <c r="DG631" s="46"/>
      <c r="DH631" s="46"/>
      <c r="DI631" s="46"/>
      <c r="DJ631" s="46"/>
      <c r="DK631" s="46"/>
      <c r="DL631" s="46"/>
      <c r="DM631" s="46"/>
      <c r="DN631" s="46"/>
      <c r="DO631" s="46"/>
      <c r="DP631" s="46"/>
      <c r="DQ631" s="46"/>
      <c r="DR631" s="46"/>
      <c r="DS631" s="46">
        <f t="array" ref="DS631">IF(MAX(IF($AI631:$CH631&lt;&gt;0,$AI$7:$CH$7))&gt;$S631,1,0)</f>
        <v>0</v>
      </c>
    </row>
    <row r="632" spans="1:123" x14ac:dyDescent="0.25">
      <c r="A632" s="78">
        <v>625</v>
      </c>
      <c r="B632" s="79" t="str">
        <f t="shared" si="158"/>
        <v>K_LE MUT_2023_625</v>
      </c>
      <c r="C632" s="2"/>
      <c r="D632" s="3"/>
      <c r="E632" s="3"/>
      <c r="F632" s="4"/>
      <c r="G632" s="4"/>
      <c r="H632" s="4"/>
      <c r="I632" s="3"/>
      <c r="J632" s="1"/>
      <c r="K632" s="7"/>
      <c r="L632" s="90"/>
      <c r="M632" s="5"/>
      <c r="N632" s="91"/>
      <c r="O632" s="92"/>
      <c r="P632" s="5"/>
      <c r="Q632" s="5"/>
      <c r="R632" s="8"/>
      <c r="S632" s="5"/>
      <c r="T632" s="93"/>
      <c r="U632" s="80"/>
      <c r="V632" s="82"/>
      <c r="W632" s="83"/>
      <c r="X632" s="84" t="str">
        <f t="shared" si="159"/>
        <v xml:space="preserve"> </v>
      </c>
      <c r="Y632" s="85" t="str">
        <f t="shared" si="152"/>
        <v/>
      </c>
      <c r="AA632" s="86" t="str">
        <f t="shared" ca="1" si="153"/>
        <v/>
      </c>
      <c r="AB632" s="121"/>
      <c r="AC632" s="87" t="str">
        <f t="shared" si="165"/>
        <v/>
      </c>
      <c r="AD632" s="88" t="str">
        <f t="shared" si="160"/>
        <v/>
      </c>
      <c r="AE632" s="89" t="str">
        <f>IF(C632&lt;&gt;"",IF(VLOOKUP(C632,T_UO[#All],3,FALSE)="J",AF632+AG632,VLOOKUP(C632,T_UO[#All],4,FALSE)*G632),"")</f>
        <v/>
      </c>
      <c r="AF632" s="89" t="str">
        <f t="shared" si="154"/>
        <v/>
      </c>
      <c r="AG632" s="6"/>
      <c r="AH632" s="81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  <c r="AY632" s="120"/>
      <c r="AZ632" s="120"/>
      <c r="BA632" s="120"/>
      <c r="BB632" s="120"/>
      <c r="BC632" s="120"/>
      <c r="BD632" s="120"/>
      <c r="BE632" s="120"/>
      <c r="BF632" s="120"/>
      <c r="BG632" s="120"/>
      <c r="BH632" s="120"/>
      <c r="BI632" s="120"/>
      <c r="BJ632" s="120"/>
      <c r="BK632" s="120"/>
      <c r="BL632" s="120"/>
      <c r="BM632" s="120"/>
      <c r="BN632" s="120"/>
      <c r="BO632" s="120"/>
      <c r="BP632" s="120"/>
      <c r="BQ632" s="120"/>
      <c r="BR632" s="120"/>
      <c r="BS632" s="120"/>
      <c r="BT632" s="120"/>
      <c r="BU632" s="120"/>
      <c r="BV632" s="120"/>
      <c r="BW632" s="120"/>
      <c r="BX632" s="120"/>
      <c r="BY632" s="120"/>
      <c r="BZ632" s="120"/>
      <c r="CA632" s="120"/>
      <c r="CB632" s="120"/>
      <c r="CC632" s="120"/>
      <c r="CD632" s="120"/>
      <c r="CE632" s="120"/>
      <c r="CF632" s="120"/>
      <c r="CG632" s="120"/>
      <c r="CH632" s="120"/>
      <c r="CJ632" s="46"/>
      <c r="CK632" s="46"/>
      <c r="CL632" s="46"/>
      <c r="CN632" s="46">
        <f t="shared" ca="1" si="161"/>
        <v>0</v>
      </c>
      <c r="CO632" s="46">
        <f t="shared" si="155"/>
        <v>0</v>
      </c>
      <c r="CP632" s="46"/>
      <c r="CQ632" s="46">
        <f t="shared" si="156"/>
        <v>0</v>
      </c>
      <c r="CR632" s="46"/>
      <c r="CS632" s="46">
        <f>IF(C632&lt;&gt;"",IF(VLOOKUP(C632,T_UO[#All],3,FALSE)="PTS",IF(ISBLANK(G632),1,0),IF(ISBLANK(G632),0,1)),0)</f>
        <v>0</v>
      </c>
      <c r="CT632" s="46">
        <f t="shared" si="162"/>
        <v>0</v>
      </c>
      <c r="CU632" s="46"/>
      <c r="CV632" s="46"/>
      <c r="CW632" s="46"/>
      <c r="CX632" s="46"/>
      <c r="CY632" s="46"/>
      <c r="CZ632" s="46"/>
      <c r="DA632" s="46"/>
      <c r="DB632" s="46">
        <f t="shared" si="163"/>
        <v>0</v>
      </c>
      <c r="DC632" s="46">
        <f t="shared" ca="1" si="157"/>
        <v>0</v>
      </c>
      <c r="DD632" s="46"/>
      <c r="DE632" s="46">
        <f t="shared" si="164"/>
        <v>0</v>
      </c>
      <c r="DF632" s="46"/>
      <c r="DG632" s="46"/>
      <c r="DH632" s="46"/>
      <c r="DI632" s="46"/>
      <c r="DJ632" s="46"/>
      <c r="DK632" s="46"/>
      <c r="DL632" s="46"/>
      <c r="DM632" s="46"/>
      <c r="DN632" s="46"/>
      <c r="DO632" s="46"/>
      <c r="DP632" s="46"/>
      <c r="DQ632" s="46"/>
      <c r="DR632" s="46"/>
      <c r="DS632" s="46">
        <f t="array" ref="DS632">IF(MAX(IF($AI632:$CH632&lt;&gt;0,$AI$7:$CH$7))&gt;$S632,1,0)</f>
        <v>0</v>
      </c>
    </row>
    <row r="633" spans="1:123" x14ac:dyDescent="0.25">
      <c r="A633" s="78">
        <v>626</v>
      </c>
      <c r="B633" s="79" t="str">
        <f t="shared" si="158"/>
        <v>K_LE MUT_2023_626</v>
      </c>
      <c r="C633" s="2"/>
      <c r="D633" s="3"/>
      <c r="E633" s="3"/>
      <c r="F633" s="4"/>
      <c r="G633" s="4"/>
      <c r="H633" s="4"/>
      <c r="I633" s="3"/>
      <c r="J633" s="1"/>
      <c r="K633" s="7"/>
      <c r="L633" s="90"/>
      <c r="M633" s="5"/>
      <c r="N633" s="91"/>
      <c r="O633" s="92"/>
      <c r="P633" s="5"/>
      <c r="Q633" s="5"/>
      <c r="R633" s="8"/>
      <c r="S633" s="5"/>
      <c r="T633" s="93"/>
      <c r="U633" s="80"/>
      <c r="V633" s="82"/>
      <c r="W633" s="83"/>
      <c r="X633" s="84" t="str">
        <f t="shared" si="159"/>
        <v xml:space="preserve"> </v>
      </c>
      <c r="Y633" s="85" t="str">
        <f t="shared" si="152"/>
        <v/>
      </c>
      <c r="AA633" s="86" t="str">
        <f t="shared" ca="1" si="153"/>
        <v/>
      </c>
      <c r="AB633" s="121"/>
      <c r="AC633" s="87" t="str">
        <f t="shared" si="165"/>
        <v/>
      </c>
      <c r="AD633" s="88" t="str">
        <f t="shared" si="160"/>
        <v/>
      </c>
      <c r="AE633" s="89" t="str">
        <f>IF(C633&lt;&gt;"",IF(VLOOKUP(C633,T_UO[#All],3,FALSE)="J",AF633+AG633,VLOOKUP(C633,T_UO[#All],4,FALSE)*G633),"")</f>
        <v/>
      </c>
      <c r="AF633" s="89" t="str">
        <f t="shared" si="154"/>
        <v/>
      </c>
      <c r="AG633" s="6"/>
      <c r="AH633" s="81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  <c r="AY633" s="120"/>
      <c r="AZ633" s="120"/>
      <c r="BA633" s="120"/>
      <c r="BB633" s="120"/>
      <c r="BC633" s="120"/>
      <c r="BD633" s="120"/>
      <c r="BE633" s="120"/>
      <c r="BF633" s="120"/>
      <c r="BG633" s="120"/>
      <c r="BH633" s="120"/>
      <c r="BI633" s="120"/>
      <c r="BJ633" s="120"/>
      <c r="BK633" s="120"/>
      <c r="BL633" s="120"/>
      <c r="BM633" s="120"/>
      <c r="BN633" s="120"/>
      <c r="BO633" s="120"/>
      <c r="BP633" s="120"/>
      <c r="BQ633" s="120"/>
      <c r="BR633" s="120"/>
      <c r="BS633" s="120"/>
      <c r="BT633" s="120"/>
      <c r="BU633" s="120"/>
      <c r="BV633" s="120"/>
      <c r="BW633" s="120"/>
      <c r="BX633" s="120"/>
      <c r="BY633" s="120"/>
      <c r="BZ633" s="120"/>
      <c r="CA633" s="120"/>
      <c r="CB633" s="120"/>
      <c r="CC633" s="120"/>
      <c r="CD633" s="120"/>
      <c r="CE633" s="120"/>
      <c r="CF633" s="120"/>
      <c r="CG633" s="120"/>
      <c r="CH633" s="120"/>
      <c r="CJ633" s="46"/>
      <c r="CK633" s="46"/>
      <c r="CL633" s="46"/>
      <c r="CN633" s="46">
        <f t="shared" ca="1" si="161"/>
        <v>0</v>
      </c>
      <c r="CO633" s="46">
        <f t="shared" si="155"/>
        <v>0</v>
      </c>
      <c r="CP633" s="46"/>
      <c r="CQ633" s="46">
        <f t="shared" si="156"/>
        <v>0</v>
      </c>
      <c r="CR633" s="46"/>
      <c r="CS633" s="46">
        <f>IF(C633&lt;&gt;"",IF(VLOOKUP(C633,T_UO[#All],3,FALSE)="PTS",IF(ISBLANK(G633),1,0),IF(ISBLANK(G633),0,1)),0)</f>
        <v>0</v>
      </c>
      <c r="CT633" s="46">
        <f t="shared" si="162"/>
        <v>0</v>
      </c>
      <c r="CU633" s="46"/>
      <c r="CV633" s="46"/>
      <c r="CW633" s="46"/>
      <c r="CX633" s="46"/>
      <c r="CY633" s="46"/>
      <c r="CZ633" s="46"/>
      <c r="DA633" s="46"/>
      <c r="DB633" s="46">
        <f t="shared" si="163"/>
        <v>0</v>
      </c>
      <c r="DC633" s="46">
        <f t="shared" ca="1" si="157"/>
        <v>0</v>
      </c>
      <c r="DD633" s="46"/>
      <c r="DE633" s="46">
        <f t="shared" si="164"/>
        <v>0</v>
      </c>
      <c r="DF633" s="46"/>
      <c r="DG633" s="46"/>
      <c r="DH633" s="46"/>
      <c r="DI633" s="46"/>
      <c r="DJ633" s="46"/>
      <c r="DK633" s="46"/>
      <c r="DL633" s="46"/>
      <c r="DM633" s="46"/>
      <c r="DN633" s="46"/>
      <c r="DO633" s="46"/>
      <c r="DP633" s="46"/>
      <c r="DQ633" s="46"/>
      <c r="DR633" s="46"/>
      <c r="DS633" s="46">
        <f t="array" ref="DS633">IF(MAX(IF($AI633:$CH633&lt;&gt;0,$AI$7:$CH$7))&gt;$S633,1,0)</f>
        <v>0</v>
      </c>
    </row>
    <row r="634" spans="1:123" x14ac:dyDescent="0.25">
      <c r="A634" s="78">
        <v>627</v>
      </c>
      <c r="B634" s="79" t="str">
        <f t="shared" si="158"/>
        <v>K_LE MUT_2023_627</v>
      </c>
      <c r="C634" s="2"/>
      <c r="D634" s="3"/>
      <c r="E634" s="3"/>
      <c r="F634" s="4"/>
      <c r="G634" s="4"/>
      <c r="H634" s="4"/>
      <c r="I634" s="3"/>
      <c r="J634" s="1"/>
      <c r="K634" s="7"/>
      <c r="L634" s="90"/>
      <c r="M634" s="5"/>
      <c r="N634" s="91"/>
      <c r="O634" s="92"/>
      <c r="P634" s="5"/>
      <c r="Q634" s="5"/>
      <c r="R634" s="8"/>
      <c r="S634" s="5"/>
      <c r="T634" s="93"/>
      <c r="U634" s="80"/>
      <c r="V634" s="82"/>
      <c r="W634" s="83"/>
      <c r="X634" s="84" t="str">
        <f t="shared" si="159"/>
        <v xml:space="preserve"> </v>
      </c>
      <c r="Y634" s="85" t="str">
        <f t="shared" si="152"/>
        <v/>
      </c>
      <c r="AA634" s="86" t="str">
        <f t="shared" ca="1" si="153"/>
        <v/>
      </c>
      <c r="AB634" s="121"/>
      <c r="AC634" s="87" t="str">
        <f t="shared" si="165"/>
        <v/>
      </c>
      <c r="AD634" s="88" t="str">
        <f t="shared" si="160"/>
        <v/>
      </c>
      <c r="AE634" s="89" t="str">
        <f>IF(C634&lt;&gt;"",IF(VLOOKUP(C634,T_UO[#All],3,FALSE)="J",AF634+AG634,VLOOKUP(C634,T_UO[#All],4,FALSE)*G634),"")</f>
        <v/>
      </c>
      <c r="AF634" s="89" t="str">
        <f t="shared" si="154"/>
        <v/>
      </c>
      <c r="AG634" s="6"/>
      <c r="AH634" s="81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  <c r="AY634" s="120"/>
      <c r="AZ634" s="120"/>
      <c r="BA634" s="120"/>
      <c r="BB634" s="120"/>
      <c r="BC634" s="120"/>
      <c r="BD634" s="120"/>
      <c r="BE634" s="120"/>
      <c r="BF634" s="120"/>
      <c r="BG634" s="120"/>
      <c r="BH634" s="120"/>
      <c r="BI634" s="120"/>
      <c r="BJ634" s="120"/>
      <c r="BK634" s="120"/>
      <c r="BL634" s="120"/>
      <c r="BM634" s="120"/>
      <c r="BN634" s="120"/>
      <c r="BO634" s="120"/>
      <c r="BP634" s="120"/>
      <c r="BQ634" s="120"/>
      <c r="BR634" s="120"/>
      <c r="BS634" s="120"/>
      <c r="BT634" s="120"/>
      <c r="BU634" s="120"/>
      <c r="BV634" s="120"/>
      <c r="BW634" s="120"/>
      <c r="BX634" s="120"/>
      <c r="BY634" s="120"/>
      <c r="BZ634" s="120"/>
      <c r="CA634" s="120"/>
      <c r="CB634" s="120"/>
      <c r="CC634" s="120"/>
      <c r="CD634" s="120"/>
      <c r="CE634" s="120"/>
      <c r="CF634" s="120"/>
      <c r="CG634" s="120"/>
      <c r="CH634" s="120"/>
      <c r="CJ634" s="46"/>
      <c r="CK634" s="46"/>
      <c r="CL634" s="46"/>
      <c r="CN634" s="46">
        <f t="shared" ca="1" si="161"/>
        <v>0</v>
      </c>
      <c r="CO634" s="46">
        <f t="shared" si="155"/>
        <v>0</v>
      </c>
      <c r="CP634" s="46"/>
      <c r="CQ634" s="46">
        <f t="shared" si="156"/>
        <v>0</v>
      </c>
      <c r="CR634" s="46"/>
      <c r="CS634" s="46">
        <f>IF(C634&lt;&gt;"",IF(VLOOKUP(C634,T_UO[#All],3,FALSE)="PTS",IF(ISBLANK(G634),1,0),IF(ISBLANK(G634),0,1)),0)</f>
        <v>0</v>
      </c>
      <c r="CT634" s="46">
        <f t="shared" si="162"/>
        <v>0</v>
      </c>
      <c r="CU634" s="46"/>
      <c r="CV634" s="46"/>
      <c r="CW634" s="46"/>
      <c r="CX634" s="46"/>
      <c r="CY634" s="46"/>
      <c r="CZ634" s="46"/>
      <c r="DA634" s="46"/>
      <c r="DB634" s="46">
        <f t="shared" si="163"/>
        <v>0</v>
      </c>
      <c r="DC634" s="46">
        <f t="shared" ca="1" si="157"/>
        <v>0</v>
      </c>
      <c r="DD634" s="46"/>
      <c r="DE634" s="46">
        <f t="shared" si="164"/>
        <v>0</v>
      </c>
      <c r="DF634" s="46"/>
      <c r="DG634" s="46"/>
      <c r="DH634" s="46"/>
      <c r="DI634" s="46"/>
      <c r="DJ634" s="46"/>
      <c r="DK634" s="46"/>
      <c r="DL634" s="46"/>
      <c r="DM634" s="46"/>
      <c r="DN634" s="46"/>
      <c r="DO634" s="46"/>
      <c r="DP634" s="46"/>
      <c r="DQ634" s="46"/>
      <c r="DR634" s="46"/>
      <c r="DS634" s="46">
        <f t="array" ref="DS634">IF(MAX(IF($AI634:$CH634&lt;&gt;0,$AI$7:$CH$7))&gt;$S634,1,0)</f>
        <v>0</v>
      </c>
    </row>
    <row r="635" spans="1:123" x14ac:dyDescent="0.25">
      <c r="A635" s="78">
        <v>628</v>
      </c>
      <c r="B635" s="79" t="str">
        <f t="shared" si="158"/>
        <v>K_LE MUT_2023_628</v>
      </c>
      <c r="C635" s="2"/>
      <c r="D635" s="3"/>
      <c r="E635" s="3"/>
      <c r="F635" s="4"/>
      <c r="G635" s="4"/>
      <c r="H635" s="4"/>
      <c r="I635" s="3"/>
      <c r="J635" s="1"/>
      <c r="K635" s="7"/>
      <c r="L635" s="90"/>
      <c r="M635" s="5"/>
      <c r="N635" s="91"/>
      <c r="O635" s="92"/>
      <c r="P635" s="5"/>
      <c r="Q635" s="5"/>
      <c r="R635" s="8"/>
      <c r="S635" s="5"/>
      <c r="T635" s="93"/>
      <c r="U635" s="80"/>
      <c r="V635" s="82"/>
      <c r="W635" s="83"/>
      <c r="X635" s="84" t="str">
        <f t="shared" si="159"/>
        <v xml:space="preserve"> </v>
      </c>
      <c r="Y635" s="85" t="str">
        <f t="shared" si="152"/>
        <v/>
      </c>
      <c r="AA635" s="86" t="str">
        <f t="shared" ca="1" si="153"/>
        <v/>
      </c>
      <c r="AB635" s="121"/>
      <c r="AC635" s="87" t="str">
        <f t="shared" si="165"/>
        <v/>
      </c>
      <c r="AD635" s="88" t="str">
        <f t="shared" si="160"/>
        <v/>
      </c>
      <c r="AE635" s="89" t="str">
        <f>IF(C635&lt;&gt;"",IF(VLOOKUP(C635,T_UO[#All],3,FALSE)="J",AF635+AG635,VLOOKUP(C635,T_UO[#All],4,FALSE)*G635),"")</f>
        <v/>
      </c>
      <c r="AF635" s="89" t="str">
        <f t="shared" si="154"/>
        <v/>
      </c>
      <c r="AG635" s="6"/>
      <c r="AH635" s="81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  <c r="AY635" s="120"/>
      <c r="AZ635" s="120"/>
      <c r="BA635" s="120"/>
      <c r="BB635" s="120"/>
      <c r="BC635" s="120"/>
      <c r="BD635" s="120"/>
      <c r="BE635" s="120"/>
      <c r="BF635" s="120"/>
      <c r="BG635" s="120"/>
      <c r="BH635" s="120"/>
      <c r="BI635" s="120"/>
      <c r="BJ635" s="120"/>
      <c r="BK635" s="120"/>
      <c r="BL635" s="120"/>
      <c r="BM635" s="120"/>
      <c r="BN635" s="120"/>
      <c r="BO635" s="120"/>
      <c r="BP635" s="120"/>
      <c r="BQ635" s="120"/>
      <c r="BR635" s="120"/>
      <c r="BS635" s="120"/>
      <c r="BT635" s="120"/>
      <c r="BU635" s="120"/>
      <c r="BV635" s="120"/>
      <c r="BW635" s="120"/>
      <c r="BX635" s="120"/>
      <c r="BY635" s="120"/>
      <c r="BZ635" s="120"/>
      <c r="CA635" s="120"/>
      <c r="CB635" s="120"/>
      <c r="CC635" s="120"/>
      <c r="CD635" s="120"/>
      <c r="CE635" s="120"/>
      <c r="CF635" s="120"/>
      <c r="CG635" s="120"/>
      <c r="CH635" s="120"/>
      <c r="CJ635" s="46"/>
      <c r="CK635" s="46"/>
      <c r="CL635" s="46"/>
      <c r="CN635" s="46">
        <f t="shared" ca="1" si="161"/>
        <v>0</v>
      </c>
      <c r="CO635" s="46">
        <f t="shared" si="155"/>
        <v>0</v>
      </c>
      <c r="CP635" s="46"/>
      <c r="CQ635" s="46">
        <f t="shared" si="156"/>
        <v>0</v>
      </c>
      <c r="CR635" s="46"/>
      <c r="CS635" s="46">
        <f>IF(C635&lt;&gt;"",IF(VLOOKUP(C635,T_UO[#All],3,FALSE)="PTS",IF(ISBLANK(G635),1,0),IF(ISBLANK(G635),0,1)),0)</f>
        <v>0</v>
      </c>
      <c r="CT635" s="46">
        <f t="shared" si="162"/>
        <v>0</v>
      </c>
      <c r="CU635" s="46"/>
      <c r="CV635" s="46"/>
      <c r="CW635" s="46"/>
      <c r="CX635" s="46"/>
      <c r="CY635" s="46"/>
      <c r="CZ635" s="46"/>
      <c r="DA635" s="46"/>
      <c r="DB635" s="46">
        <f t="shared" si="163"/>
        <v>0</v>
      </c>
      <c r="DC635" s="46">
        <f t="shared" ca="1" si="157"/>
        <v>0</v>
      </c>
      <c r="DD635" s="46"/>
      <c r="DE635" s="46">
        <f t="shared" si="164"/>
        <v>0</v>
      </c>
      <c r="DF635" s="46"/>
      <c r="DG635" s="46"/>
      <c r="DH635" s="46"/>
      <c r="DI635" s="46"/>
      <c r="DJ635" s="46"/>
      <c r="DK635" s="46"/>
      <c r="DL635" s="46"/>
      <c r="DM635" s="46"/>
      <c r="DN635" s="46"/>
      <c r="DO635" s="46"/>
      <c r="DP635" s="46"/>
      <c r="DQ635" s="46"/>
      <c r="DR635" s="46"/>
      <c r="DS635" s="46">
        <f t="array" ref="DS635">IF(MAX(IF($AI635:$CH635&lt;&gt;0,$AI$7:$CH$7))&gt;$S635,1,0)</f>
        <v>0</v>
      </c>
    </row>
    <row r="636" spans="1:123" x14ac:dyDescent="0.25">
      <c r="A636" s="78">
        <v>629</v>
      </c>
      <c r="B636" s="79" t="str">
        <f t="shared" si="158"/>
        <v>K_LE MUT_2023_629</v>
      </c>
      <c r="C636" s="2"/>
      <c r="D636" s="3"/>
      <c r="E636" s="3"/>
      <c r="F636" s="4"/>
      <c r="G636" s="4"/>
      <c r="H636" s="4"/>
      <c r="I636" s="3"/>
      <c r="J636" s="1"/>
      <c r="K636" s="7"/>
      <c r="L636" s="90"/>
      <c r="M636" s="5"/>
      <c r="N636" s="91"/>
      <c r="O636" s="92"/>
      <c r="P636" s="5"/>
      <c r="Q636" s="5"/>
      <c r="R636" s="8"/>
      <c r="S636" s="5"/>
      <c r="T636" s="93"/>
      <c r="U636" s="80"/>
      <c r="V636" s="82"/>
      <c r="W636" s="83"/>
      <c r="X636" s="84" t="str">
        <f t="shared" si="159"/>
        <v xml:space="preserve"> </v>
      </c>
      <c r="Y636" s="85" t="str">
        <f t="shared" si="152"/>
        <v/>
      </c>
      <c r="AA636" s="86" t="str">
        <f t="shared" ca="1" si="153"/>
        <v/>
      </c>
      <c r="AB636" s="121"/>
      <c r="AC636" s="87" t="str">
        <f t="shared" si="165"/>
        <v/>
      </c>
      <c r="AD636" s="88" t="str">
        <f t="shared" si="160"/>
        <v/>
      </c>
      <c r="AE636" s="89" t="str">
        <f>IF(C636&lt;&gt;"",IF(VLOOKUP(C636,T_UO[#All],3,FALSE)="J",AF636+AG636,VLOOKUP(C636,T_UO[#All],4,FALSE)*G636),"")</f>
        <v/>
      </c>
      <c r="AF636" s="89" t="str">
        <f t="shared" si="154"/>
        <v/>
      </c>
      <c r="AG636" s="6"/>
      <c r="AH636" s="81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  <c r="AY636" s="120"/>
      <c r="AZ636" s="120"/>
      <c r="BA636" s="120"/>
      <c r="BB636" s="120"/>
      <c r="BC636" s="120"/>
      <c r="BD636" s="120"/>
      <c r="BE636" s="120"/>
      <c r="BF636" s="120"/>
      <c r="BG636" s="120"/>
      <c r="BH636" s="120"/>
      <c r="BI636" s="120"/>
      <c r="BJ636" s="120"/>
      <c r="BK636" s="120"/>
      <c r="BL636" s="120"/>
      <c r="BM636" s="120"/>
      <c r="BN636" s="120"/>
      <c r="BO636" s="120"/>
      <c r="BP636" s="120"/>
      <c r="BQ636" s="120"/>
      <c r="BR636" s="120"/>
      <c r="BS636" s="120"/>
      <c r="BT636" s="120"/>
      <c r="BU636" s="120"/>
      <c r="BV636" s="120"/>
      <c r="BW636" s="120"/>
      <c r="BX636" s="120"/>
      <c r="BY636" s="120"/>
      <c r="BZ636" s="120"/>
      <c r="CA636" s="120"/>
      <c r="CB636" s="120"/>
      <c r="CC636" s="120"/>
      <c r="CD636" s="120"/>
      <c r="CE636" s="120"/>
      <c r="CF636" s="120"/>
      <c r="CG636" s="120"/>
      <c r="CH636" s="120"/>
      <c r="CJ636" s="46"/>
      <c r="CK636" s="46"/>
      <c r="CL636" s="46"/>
      <c r="CN636" s="46">
        <f t="shared" ca="1" si="161"/>
        <v>0</v>
      </c>
      <c r="CO636" s="46">
        <f t="shared" si="155"/>
        <v>0</v>
      </c>
      <c r="CP636" s="46"/>
      <c r="CQ636" s="46">
        <f t="shared" si="156"/>
        <v>0</v>
      </c>
      <c r="CR636" s="46"/>
      <c r="CS636" s="46">
        <f>IF(C636&lt;&gt;"",IF(VLOOKUP(C636,T_UO[#All],3,FALSE)="PTS",IF(ISBLANK(G636),1,0),IF(ISBLANK(G636),0,1)),0)</f>
        <v>0</v>
      </c>
      <c r="CT636" s="46">
        <f t="shared" si="162"/>
        <v>0</v>
      </c>
      <c r="CU636" s="46"/>
      <c r="CV636" s="46"/>
      <c r="CW636" s="46"/>
      <c r="CX636" s="46"/>
      <c r="CY636" s="46"/>
      <c r="CZ636" s="46"/>
      <c r="DA636" s="46"/>
      <c r="DB636" s="46">
        <f t="shared" si="163"/>
        <v>0</v>
      </c>
      <c r="DC636" s="46">
        <f t="shared" ca="1" si="157"/>
        <v>0</v>
      </c>
      <c r="DD636" s="46"/>
      <c r="DE636" s="46">
        <f t="shared" si="164"/>
        <v>0</v>
      </c>
      <c r="DF636" s="46"/>
      <c r="DG636" s="46"/>
      <c r="DH636" s="46"/>
      <c r="DI636" s="46"/>
      <c r="DJ636" s="46"/>
      <c r="DK636" s="46"/>
      <c r="DL636" s="46"/>
      <c r="DM636" s="46"/>
      <c r="DN636" s="46"/>
      <c r="DO636" s="46"/>
      <c r="DP636" s="46"/>
      <c r="DQ636" s="46"/>
      <c r="DR636" s="46"/>
      <c r="DS636" s="46">
        <f t="array" ref="DS636">IF(MAX(IF($AI636:$CH636&lt;&gt;0,$AI$7:$CH$7))&gt;$S636,1,0)</f>
        <v>0</v>
      </c>
    </row>
    <row r="637" spans="1:123" x14ac:dyDescent="0.25">
      <c r="A637" s="78">
        <v>630</v>
      </c>
      <c r="B637" s="79" t="str">
        <f t="shared" si="158"/>
        <v>K_LE MUT_2023_630</v>
      </c>
      <c r="C637" s="2"/>
      <c r="D637" s="3"/>
      <c r="E637" s="3"/>
      <c r="F637" s="4"/>
      <c r="G637" s="4"/>
      <c r="H637" s="4"/>
      <c r="I637" s="3"/>
      <c r="J637" s="1"/>
      <c r="K637" s="7"/>
      <c r="L637" s="90"/>
      <c r="M637" s="5"/>
      <c r="N637" s="91"/>
      <c r="O637" s="92"/>
      <c r="P637" s="5"/>
      <c r="Q637" s="5"/>
      <c r="R637" s="8"/>
      <c r="S637" s="5"/>
      <c r="T637" s="93"/>
      <c r="U637" s="80"/>
      <c r="V637" s="82"/>
      <c r="W637" s="83"/>
      <c r="X637" s="84" t="str">
        <f t="shared" si="159"/>
        <v xml:space="preserve"> </v>
      </c>
      <c r="Y637" s="85" t="str">
        <f t="shared" si="152"/>
        <v/>
      </c>
      <c r="AA637" s="86" t="str">
        <f t="shared" ca="1" si="153"/>
        <v/>
      </c>
      <c r="AB637" s="121"/>
      <c r="AC637" s="87" t="str">
        <f t="shared" si="165"/>
        <v/>
      </c>
      <c r="AD637" s="88" t="str">
        <f t="shared" si="160"/>
        <v/>
      </c>
      <c r="AE637" s="89" t="str">
        <f>IF(C637&lt;&gt;"",IF(VLOOKUP(C637,T_UO[#All],3,FALSE)="J",AF637+AG637,VLOOKUP(C637,T_UO[#All],4,FALSE)*G637),"")</f>
        <v/>
      </c>
      <c r="AF637" s="89" t="str">
        <f t="shared" si="154"/>
        <v/>
      </c>
      <c r="AG637" s="6"/>
      <c r="AH637" s="81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  <c r="AY637" s="120"/>
      <c r="AZ637" s="120"/>
      <c r="BA637" s="120"/>
      <c r="BB637" s="120"/>
      <c r="BC637" s="120"/>
      <c r="BD637" s="120"/>
      <c r="BE637" s="120"/>
      <c r="BF637" s="120"/>
      <c r="BG637" s="120"/>
      <c r="BH637" s="120"/>
      <c r="BI637" s="120"/>
      <c r="BJ637" s="120"/>
      <c r="BK637" s="120"/>
      <c r="BL637" s="120"/>
      <c r="BM637" s="120"/>
      <c r="BN637" s="120"/>
      <c r="BO637" s="120"/>
      <c r="BP637" s="120"/>
      <c r="BQ637" s="120"/>
      <c r="BR637" s="120"/>
      <c r="BS637" s="120"/>
      <c r="BT637" s="120"/>
      <c r="BU637" s="120"/>
      <c r="BV637" s="120"/>
      <c r="BW637" s="120"/>
      <c r="BX637" s="120"/>
      <c r="BY637" s="120"/>
      <c r="BZ637" s="120"/>
      <c r="CA637" s="120"/>
      <c r="CB637" s="120"/>
      <c r="CC637" s="120"/>
      <c r="CD637" s="120"/>
      <c r="CE637" s="120"/>
      <c r="CF637" s="120"/>
      <c r="CG637" s="120"/>
      <c r="CH637" s="120"/>
      <c r="CJ637" s="46"/>
      <c r="CK637" s="46"/>
      <c r="CL637" s="46"/>
      <c r="CN637" s="46">
        <f t="shared" ca="1" si="161"/>
        <v>0</v>
      </c>
      <c r="CO637" s="46">
        <f t="shared" si="155"/>
        <v>0</v>
      </c>
      <c r="CP637" s="46"/>
      <c r="CQ637" s="46">
        <f t="shared" si="156"/>
        <v>0</v>
      </c>
      <c r="CR637" s="46"/>
      <c r="CS637" s="46">
        <f>IF(C637&lt;&gt;"",IF(VLOOKUP(C637,T_UO[#All],3,FALSE)="PTS",IF(ISBLANK(G637),1,0),IF(ISBLANK(G637),0,1)),0)</f>
        <v>0</v>
      </c>
      <c r="CT637" s="46">
        <f t="shared" si="162"/>
        <v>0</v>
      </c>
      <c r="CU637" s="46"/>
      <c r="CV637" s="46"/>
      <c r="CW637" s="46"/>
      <c r="CX637" s="46"/>
      <c r="CY637" s="46"/>
      <c r="CZ637" s="46"/>
      <c r="DA637" s="46"/>
      <c r="DB637" s="46">
        <f t="shared" si="163"/>
        <v>0</v>
      </c>
      <c r="DC637" s="46">
        <f t="shared" ca="1" si="157"/>
        <v>0</v>
      </c>
      <c r="DD637" s="46"/>
      <c r="DE637" s="46">
        <f t="shared" si="164"/>
        <v>0</v>
      </c>
      <c r="DF637" s="46"/>
      <c r="DG637" s="46"/>
      <c r="DH637" s="46"/>
      <c r="DI637" s="46"/>
      <c r="DJ637" s="46"/>
      <c r="DK637" s="46"/>
      <c r="DL637" s="46"/>
      <c r="DM637" s="46"/>
      <c r="DN637" s="46"/>
      <c r="DO637" s="46"/>
      <c r="DP637" s="46"/>
      <c r="DQ637" s="46"/>
      <c r="DR637" s="46"/>
      <c r="DS637" s="46">
        <f t="array" ref="DS637">IF(MAX(IF($AI637:$CH637&lt;&gt;0,$AI$7:$CH$7))&gt;$S637,1,0)</f>
        <v>0</v>
      </c>
    </row>
    <row r="638" spans="1:123" x14ac:dyDescent="0.25">
      <c r="A638" s="78">
        <v>631</v>
      </c>
      <c r="B638" s="79" t="str">
        <f t="shared" si="158"/>
        <v>K_LE MUT_2023_631</v>
      </c>
      <c r="C638" s="2"/>
      <c r="D638" s="3"/>
      <c r="E638" s="3"/>
      <c r="F638" s="4"/>
      <c r="G638" s="4"/>
      <c r="H638" s="4"/>
      <c r="I638" s="3"/>
      <c r="J638" s="1"/>
      <c r="K638" s="7"/>
      <c r="L638" s="90"/>
      <c r="M638" s="5"/>
      <c r="N638" s="91"/>
      <c r="O638" s="92"/>
      <c r="P638" s="5"/>
      <c r="Q638" s="5"/>
      <c r="R638" s="8"/>
      <c r="S638" s="5"/>
      <c r="T638" s="93"/>
      <c r="U638" s="80"/>
      <c r="V638" s="82"/>
      <c r="W638" s="83"/>
      <c r="X638" s="84" t="str">
        <f t="shared" si="159"/>
        <v xml:space="preserve"> </v>
      </c>
      <c r="Y638" s="85" t="str">
        <f t="shared" si="152"/>
        <v/>
      </c>
      <c r="AA638" s="86" t="str">
        <f t="shared" ca="1" si="153"/>
        <v/>
      </c>
      <c r="AB638" s="121"/>
      <c r="AC638" s="87" t="str">
        <f t="shared" si="165"/>
        <v/>
      </c>
      <c r="AD638" s="88" t="str">
        <f t="shared" si="160"/>
        <v/>
      </c>
      <c r="AE638" s="89" t="str">
        <f>IF(C638&lt;&gt;"",IF(VLOOKUP(C638,T_UO[#All],3,FALSE)="J",AF638+AG638,VLOOKUP(C638,T_UO[#All],4,FALSE)*G638),"")</f>
        <v/>
      </c>
      <c r="AF638" s="89" t="str">
        <f t="shared" si="154"/>
        <v/>
      </c>
      <c r="AG638" s="6"/>
      <c r="AH638" s="81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  <c r="AY638" s="120"/>
      <c r="AZ638" s="120"/>
      <c r="BA638" s="120"/>
      <c r="BB638" s="120"/>
      <c r="BC638" s="120"/>
      <c r="BD638" s="120"/>
      <c r="BE638" s="120"/>
      <c r="BF638" s="120"/>
      <c r="BG638" s="120"/>
      <c r="BH638" s="120"/>
      <c r="BI638" s="120"/>
      <c r="BJ638" s="120"/>
      <c r="BK638" s="120"/>
      <c r="BL638" s="120"/>
      <c r="BM638" s="120"/>
      <c r="BN638" s="120"/>
      <c r="BO638" s="120"/>
      <c r="BP638" s="120"/>
      <c r="BQ638" s="120"/>
      <c r="BR638" s="120"/>
      <c r="BS638" s="120"/>
      <c r="BT638" s="120"/>
      <c r="BU638" s="120"/>
      <c r="BV638" s="120"/>
      <c r="BW638" s="120"/>
      <c r="BX638" s="120"/>
      <c r="BY638" s="120"/>
      <c r="BZ638" s="120"/>
      <c r="CA638" s="120"/>
      <c r="CB638" s="120"/>
      <c r="CC638" s="120"/>
      <c r="CD638" s="120"/>
      <c r="CE638" s="120"/>
      <c r="CF638" s="120"/>
      <c r="CG638" s="120"/>
      <c r="CH638" s="120"/>
      <c r="CJ638" s="46"/>
      <c r="CK638" s="46"/>
      <c r="CL638" s="46"/>
      <c r="CN638" s="46">
        <f t="shared" ca="1" si="161"/>
        <v>0</v>
      </c>
      <c r="CO638" s="46">
        <f t="shared" si="155"/>
        <v>0</v>
      </c>
      <c r="CP638" s="46"/>
      <c r="CQ638" s="46">
        <f t="shared" si="156"/>
        <v>0</v>
      </c>
      <c r="CR638" s="46"/>
      <c r="CS638" s="46">
        <f>IF(C638&lt;&gt;"",IF(VLOOKUP(C638,T_UO[#All],3,FALSE)="PTS",IF(ISBLANK(G638),1,0),IF(ISBLANK(G638),0,1)),0)</f>
        <v>0</v>
      </c>
      <c r="CT638" s="46">
        <f t="shared" si="162"/>
        <v>0</v>
      </c>
      <c r="CU638" s="46"/>
      <c r="CV638" s="46"/>
      <c r="CW638" s="46"/>
      <c r="CX638" s="46"/>
      <c r="CY638" s="46"/>
      <c r="CZ638" s="46"/>
      <c r="DA638" s="46"/>
      <c r="DB638" s="46">
        <f t="shared" si="163"/>
        <v>0</v>
      </c>
      <c r="DC638" s="46">
        <f t="shared" ca="1" si="157"/>
        <v>0</v>
      </c>
      <c r="DD638" s="46"/>
      <c r="DE638" s="46">
        <f t="shared" si="164"/>
        <v>0</v>
      </c>
      <c r="DF638" s="46"/>
      <c r="DG638" s="46"/>
      <c r="DH638" s="46"/>
      <c r="DI638" s="46"/>
      <c r="DJ638" s="46"/>
      <c r="DK638" s="46"/>
      <c r="DL638" s="46"/>
      <c r="DM638" s="46"/>
      <c r="DN638" s="46"/>
      <c r="DO638" s="46"/>
      <c r="DP638" s="46"/>
      <c r="DQ638" s="46"/>
      <c r="DR638" s="46"/>
      <c r="DS638" s="46">
        <f t="array" ref="DS638">IF(MAX(IF($AI638:$CH638&lt;&gt;0,$AI$7:$CH$7))&gt;$S638,1,0)</f>
        <v>0</v>
      </c>
    </row>
    <row r="639" spans="1:123" x14ac:dyDescent="0.25">
      <c r="A639" s="78">
        <v>632</v>
      </c>
      <c r="B639" s="79" t="str">
        <f t="shared" si="158"/>
        <v>K_LE MUT_2023_632</v>
      </c>
      <c r="C639" s="2"/>
      <c r="D639" s="3"/>
      <c r="E639" s="3"/>
      <c r="F639" s="4"/>
      <c r="G639" s="4"/>
      <c r="H639" s="4"/>
      <c r="I639" s="3"/>
      <c r="J639" s="1"/>
      <c r="K639" s="7"/>
      <c r="L639" s="90"/>
      <c r="M639" s="5"/>
      <c r="N639" s="91"/>
      <c r="O639" s="92"/>
      <c r="P639" s="5"/>
      <c r="Q639" s="5"/>
      <c r="R639" s="8"/>
      <c r="S639" s="5"/>
      <c r="T639" s="93"/>
      <c r="U639" s="80"/>
      <c r="V639" s="82"/>
      <c r="W639" s="83"/>
      <c r="X639" s="84" t="str">
        <f t="shared" si="159"/>
        <v xml:space="preserve"> </v>
      </c>
      <c r="Y639" s="85" t="str">
        <f t="shared" si="152"/>
        <v/>
      </c>
      <c r="AA639" s="86" t="str">
        <f t="shared" ca="1" si="153"/>
        <v/>
      </c>
      <c r="AB639" s="121"/>
      <c r="AC639" s="87" t="str">
        <f t="shared" si="165"/>
        <v/>
      </c>
      <c r="AD639" s="88" t="str">
        <f t="shared" si="160"/>
        <v/>
      </c>
      <c r="AE639" s="89" t="str">
        <f>IF(C639&lt;&gt;"",IF(VLOOKUP(C639,T_UO[#All],3,FALSE)="J",AF639+AG639,VLOOKUP(C639,T_UO[#All],4,FALSE)*G639),"")</f>
        <v/>
      </c>
      <c r="AF639" s="89" t="str">
        <f t="shared" si="154"/>
        <v/>
      </c>
      <c r="AG639" s="6"/>
      <c r="AH639" s="81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  <c r="AY639" s="120"/>
      <c r="AZ639" s="120"/>
      <c r="BA639" s="120"/>
      <c r="BB639" s="120"/>
      <c r="BC639" s="120"/>
      <c r="BD639" s="120"/>
      <c r="BE639" s="120"/>
      <c r="BF639" s="120"/>
      <c r="BG639" s="120"/>
      <c r="BH639" s="120"/>
      <c r="BI639" s="120"/>
      <c r="BJ639" s="120"/>
      <c r="BK639" s="120"/>
      <c r="BL639" s="120"/>
      <c r="BM639" s="120"/>
      <c r="BN639" s="120"/>
      <c r="BO639" s="120"/>
      <c r="BP639" s="120"/>
      <c r="BQ639" s="120"/>
      <c r="BR639" s="120"/>
      <c r="BS639" s="120"/>
      <c r="BT639" s="120"/>
      <c r="BU639" s="120"/>
      <c r="BV639" s="120"/>
      <c r="BW639" s="120"/>
      <c r="BX639" s="120"/>
      <c r="BY639" s="120"/>
      <c r="BZ639" s="120"/>
      <c r="CA639" s="120"/>
      <c r="CB639" s="120"/>
      <c r="CC639" s="120"/>
      <c r="CD639" s="120"/>
      <c r="CE639" s="120"/>
      <c r="CF639" s="120"/>
      <c r="CG639" s="120"/>
      <c r="CH639" s="120"/>
      <c r="CJ639" s="46"/>
      <c r="CK639" s="46"/>
      <c r="CL639" s="46"/>
      <c r="CN639" s="46">
        <f t="shared" ca="1" si="161"/>
        <v>0</v>
      </c>
      <c r="CO639" s="46">
        <f t="shared" si="155"/>
        <v>0</v>
      </c>
      <c r="CP639" s="46"/>
      <c r="CQ639" s="46">
        <f t="shared" si="156"/>
        <v>0</v>
      </c>
      <c r="CR639" s="46"/>
      <c r="CS639" s="46">
        <f>IF(C639&lt;&gt;"",IF(VLOOKUP(C639,T_UO[#All],3,FALSE)="PTS",IF(ISBLANK(G639),1,0),IF(ISBLANK(G639),0,1)),0)</f>
        <v>0</v>
      </c>
      <c r="CT639" s="46">
        <f t="shared" si="162"/>
        <v>0</v>
      </c>
      <c r="CU639" s="46"/>
      <c r="CV639" s="46"/>
      <c r="CW639" s="46"/>
      <c r="CX639" s="46"/>
      <c r="CY639" s="46"/>
      <c r="CZ639" s="46"/>
      <c r="DA639" s="46"/>
      <c r="DB639" s="46">
        <f t="shared" si="163"/>
        <v>0</v>
      </c>
      <c r="DC639" s="46">
        <f t="shared" ca="1" si="157"/>
        <v>0</v>
      </c>
      <c r="DD639" s="46"/>
      <c r="DE639" s="46">
        <f t="shared" si="164"/>
        <v>0</v>
      </c>
      <c r="DF639" s="46"/>
      <c r="DG639" s="46"/>
      <c r="DH639" s="46"/>
      <c r="DI639" s="46"/>
      <c r="DJ639" s="46"/>
      <c r="DK639" s="46"/>
      <c r="DL639" s="46"/>
      <c r="DM639" s="46"/>
      <c r="DN639" s="46"/>
      <c r="DO639" s="46"/>
      <c r="DP639" s="46"/>
      <c r="DQ639" s="46"/>
      <c r="DR639" s="46"/>
      <c r="DS639" s="46">
        <f t="array" ref="DS639">IF(MAX(IF($AI639:$CH639&lt;&gt;0,$AI$7:$CH$7))&gt;$S639,1,0)</f>
        <v>0</v>
      </c>
    </row>
    <row r="640" spans="1:123" x14ac:dyDescent="0.25">
      <c r="A640" s="78">
        <v>633</v>
      </c>
      <c r="B640" s="79" t="str">
        <f t="shared" si="158"/>
        <v>K_LE MUT_2023_633</v>
      </c>
      <c r="C640" s="2"/>
      <c r="D640" s="3"/>
      <c r="E640" s="3"/>
      <c r="F640" s="4"/>
      <c r="G640" s="4"/>
      <c r="H640" s="4"/>
      <c r="I640" s="3"/>
      <c r="J640" s="1"/>
      <c r="K640" s="7"/>
      <c r="L640" s="90"/>
      <c r="M640" s="5"/>
      <c r="N640" s="91"/>
      <c r="O640" s="92"/>
      <c r="P640" s="5"/>
      <c r="Q640" s="5"/>
      <c r="R640" s="8"/>
      <c r="S640" s="5"/>
      <c r="T640" s="93"/>
      <c r="U640" s="80"/>
      <c r="V640" s="82"/>
      <c r="W640" s="83"/>
      <c r="X640" s="84" t="str">
        <f t="shared" si="159"/>
        <v xml:space="preserve"> </v>
      </c>
      <c r="Y640" s="85" t="str">
        <f t="shared" si="152"/>
        <v/>
      </c>
      <c r="AA640" s="86" t="str">
        <f t="shared" ca="1" si="153"/>
        <v/>
      </c>
      <c r="AB640" s="121"/>
      <c r="AC640" s="87" t="str">
        <f t="shared" si="165"/>
        <v/>
      </c>
      <c r="AD640" s="88" t="str">
        <f t="shared" si="160"/>
        <v/>
      </c>
      <c r="AE640" s="89" t="str">
        <f>IF(C640&lt;&gt;"",IF(VLOOKUP(C640,T_UO[#All],3,FALSE)="J",AF640+AG640,VLOOKUP(C640,T_UO[#All],4,FALSE)*G640),"")</f>
        <v/>
      </c>
      <c r="AF640" s="89" t="str">
        <f t="shared" si="154"/>
        <v/>
      </c>
      <c r="AG640" s="6"/>
      <c r="AH640" s="81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  <c r="AY640" s="120"/>
      <c r="AZ640" s="120"/>
      <c r="BA640" s="120"/>
      <c r="BB640" s="120"/>
      <c r="BC640" s="120"/>
      <c r="BD640" s="120"/>
      <c r="BE640" s="120"/>
      <c r="BF640" s="120"/>
      <c r="BG640" s="120"/>
      <c r="BH640" s="120"/>
      <c r="BI640" s="120"/>
      <c r="BJ640" s="120"/>
      <c r="BK640" s="120"/>
      <c r="BL640" s="120"/>
      <c r="BM640" s="120"/>
      <c r="BN640" s="120"/>
      <c r="BO640" s="120"/>
      <c r="BP640" s="120"/>
      <c r="BQ640" s="120"/>
      <c r="BR640" s="120"/>
      <c r="BS640" s="120"/>
      <c r="BT640" s="120"/>
      <c r="BU640" s="120"/>
      <c r="BV640" s="120"/>
      <c r="BW640" s="120"/>
      <c r="BX640" s="120"/>
      <c r="BY640" s="120"/>
      <c r="BZ640" s="120"/>
      <c r="CA640" s="120"/>
      <c r="CB640" s="120"/>
      <c r="CC640" s="120"/>
      <c r="CD640" s="120"/>
      <c r="CE640" s="120"/>
      <c r="CF640" s="120"/>
      <c r="CG640" s="120"/>
      <c r="CH640" s="120"/>
      <c r="CJ640" s="46"/>
      <c r="CK640" s="46"/>
      <c r="CL640" s="46"/>
      <c r="CN640" s="46">
        <f t="shared" ca="1" si="161"/>
        <v>0</v>
      </c>
      <c r="CO640" s="46">
        <f t="shared" si="155"/>
        <v>0</v>
      </c>
      <c r="CP640" s="46"/>
      <c r="CQ640" s="46">
        <f t="shared" si="156"/>
        <v>0</v>
      </c>
      <c r="CR640" s="46"/>
      <c r="CS640" s="46">
        <f>IF(C640&lt;&gt;"",IF(VLOOKUP(C640,T_UO[#All],3,FALSE)="PTS",IF(ISBLANK(G640),1,0),IF(ISBLANK(G640),0,1)),0)</f>
        <v>0</v>
      </c>
      <c r="CT640" s="46">
        <f t="shared" si="162"/>
        <v>0</v>
      </c>
      <c r="CU640" s="46"/>
      <c r="CV640" s="46"/>
      <c r="CW640" s="46"/>
      <c r="CX640" s="46"/>
      <c r="CY640" s="46"/>
      <c r="CZ640" s="46"/>
      <c r="DA640" s="46"/>
      <c r="DB640" s="46">
        <f t="shared" si="163"/>
        <v>0</v>
      </c>
      <c r="DC640" s="46">
        <f t="shared" ca="1" si="157"/>
        <v>0</v>
      </c>
      <c r="DD640" s="46"/>
      <c r="DE640" s="46">
        <f t="shared" si="164"/>
        <v>0</v>
      </c>
      <c r="DF640" s="46"/>
      <c r="DG640" s="46"/>
      <c r="DH640" s="46"/>
      <c r="DI640" s="46"/>
      <c r="DJ640" s="46"/>
      <c r="DK640" s="46"/>
      <c r="DL640" s="46"/>
      <c r="DM640" s="46"/>
      <c r="DN640" s="46"/>
      <c r="DO640" s="46"/>
      <c r="DP640" s="46"/>
      <c r="DQ640" s="46"/>
      <c r="DR640" s="46"/>
      <c r="DS640" s="46">
        <f t="array" ref="DS640">IF(MAX(IF($AI640:$CH640&lt;&gt;0,$AI$7:$CH$7))&gt;$S640,1,0)</f>
        <v>0</v>
      </c>
    </row>
    <row r="641" spans="1:123" x14ac:dyDescent="0.25">
      <c r="A641" s="78">
        <v>634</v>
      </c>
      <c r="B641" s="79" t="str">
        <f t="shared" si="158"/>
        <v>K_LE MUT_2023_634</v>
      </c>
      <c r="C641" s="2"/>
      <c r="D641" s="3"/>
      <c r="E641" s="3"/>
      <c r="F641" s="4"/>
      <c r="G641" s="4"/>
      <c r="H641" s="4"/>
      <c r="I641" s="3"/>
      <c r="J641" s="1"/>
      <c r="K641" s="7"/>
      <c r="L641" s="90"/>
      <c r="M641" s="5"/>
      <c r="N641" s="91"/>
      <c r="O641" s="92"/>
      <c r="P641" s="5"/>
      <c r="Q641" s="5"/>
      <c r="R641" s="8"/>
      <c r="S641" s="5"/>
      <c r="T641" s="93"/>
      <c r="U641" s="80"/>
      <c r="V641" s="82"/>
      <c r="W641" s="83"/>
      <c r="X641" s="84" t="str">
        <f t="shared" si="159"/>
        <v xml:space="preserve"> </v>
      </c>
      <c r="Y641" s="85" t="str">
        <f t="shared" si="152"/>
        <v/>
      </c>
      <c r="AA641" s="86" t="str">
        <f t="shared" ca="1" si="153"/>
        <v/>
      </c>
      <c r="AB641" s="121"/>
      <c r="AC641" s="87" t="str">
        <f t="shared" si="165"/>
        <v/>
      </c>
      <c r="AD641" s="88" t="str">
        <f t="shared" si="160"/>
        <v/>
      </c>
      <c r="AE641" s="89" t="str">
        <f>IF(C641&lt;&gt;"",IF(VLOOKUP(C641,T_UO[#All],3,FALSE)="J",AF641+AG641,VLOOKUP(C641,T_UO[#All],4,FALSE)*G641),"")</f>
        <v/>
      </c>
      <c r="AF641" s="89" t="str">
        <f t="shared" si="154"/>
        <v/>
      </c>
      <c r="AG641" s="6"/>
      <c r="AH641" s="81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  <c r="AY641" s="120"/>
      <c r="AZ641" s="120"/>
      <c r="BA641" s="120"/>
      <c r="BB641" s="120"/>
      <c r="BC641" s="120"/>
      <c r="BD641" s="120"/>
      <c r="BE641" s="120"/>
      <c r="BF641" s="120"/>
      <c r="BG641" s="120"/>
      <c r="BH641" s="120"/>
      <c r="BI641" s="120"/>
      <c r="BJ641" s="120"/>
      <c r="BK641" s="120"/>
      <c r="BL641" s="120"/>
      <c r="BM641" s="120"/>
      <c r="BN641" s="120"/>
      <c r="BO641" s="120"/>
      <c r="BP641" s="120"/>
      <c r="BQ641" s="120"/>
      <c r="BR641" s="120"/>
      <c r="BS641" s="120"/>
      <c r="BT641" s="120"/>
      <c r="BU641" s="120"/>
      <c r="BV641" s="120"/>
      <c r="BW641" s="120"/>
      <c r="BX641" s="120"/>
      <c r="BY641" s="120"/>
      <c r="BZ641" s="120"/>
      <c r="CA641" s="120"/>
      <c r="CB641" s="120"/>
      <c r="CC641" s="120"/>
      <c r="CD641" s="120"/>
      <c r="CE641" s="120"/>
      <c r="CF641" s="120"/>
      <c r="CG641" s="120"/>
      <c r="CH641" s="120"/>
      <c r="CJ641" s="46"/>
      <c r="CK641" s="46"/>
      <c r="CL641" s="46"/>
      <c r="CN641" s="46">
        <f t="shared" ca="1" si="161"/>
        <v>0</v>
      </c>
      <c r="CO641" s="46">
        <f t="shared" si="155"/>
        <v>0</v>
      </c>
      <c r="CP641" s="46"/>
      <c r="CQ641" s="46">
        <f t="shared" si="156"/>
        <v>0</v>
      </c>
      <c r="CR641" s="46"/>
      <c r="CS641" s="46">
        <f>IF(C641&lt;&gt;"",IF(VLOOKUP(C641,T_UO[#All],3,FALSE)="PTS",IF(ISBLANK(G641),1,0),IF(ISBLANK(G641),0,1)),0)</f>
        <v>0</v>
      </c>
      <c r="CT641" s="46">
        <f t="shared" si="162"/>
        <v>0</v>
      </c>
      <c r="CU641" s="46"/>
      <c r="CV641" s="46"/>
      <c r="CW641" s="46"/>
      <c r="CX641" s="46"/>
      <c r="CY641" s="46"/>
      <c r="CZ641" s="46"/>
      <c r="DA641" s="46"/>
      <c r="DB641" s="46">
        <f t="shared" si="163"/>
        <v>0</v>
      </c>
      <c r="DC641" s="46">
        <f t="shared" ca="1" si="157"/>
        <v>0</v>
      </c>
      <c r="DD641" s="46"/>
      <c r="DE641" s="46">
        <f t="shared" si="164"/>
        <v>0</v>
      </c>
      <c r="DF641" s="46"/>
      <c r="DG641" s="46"/>
      <c r="DH641" s="46"/>
      <c r="DI641" s="46"/>
      <c r="DJ641" s="46"/>
      <c r="DK641" s="46"/>
      <c r="DL641" s="46"/>
      <c r="DM641" s="46"/>
      <c r="DN641" s="46"/>
      <c r="DO641" s="46"/>
      <c r="DP641" s="46"/>
      <c r="DQ641" s="46"/>
      <c r="DR641" s="46"/>
      <c r="DS641" s="46">
        <f t="array" ref="DS641">IF(MAX(IF($AI641:$CH641&lt;&gt;0,$AI$7:$CH$7))&gt;$S641,1,0)</f>
        <v>0</v>
      </c>
    </row>
    <row r="642" spans="1:123" x14ac:dyDescent="0.25">
      <c r="A642" s="78">
        <v>635</v>
      </c>
      <c r="B642" s="79" t="str">
        <f t="shared" si="158"/>
        <v>K_LE MUT_2023_635</v>
      </c>
      <c r="C642" s="2"/>
      <c r="D642" s="3"/>
      <c r="E642" s="3"/>
      <c r="F642" s="4"/>
      <c r="G642" s="4"/>
      <c r="H642" s="4"/>
      <c r="I642" s="3"/>
      <c r="J642" s="1"/>
      <c r="K642" s="7"/>
      <c r="L642" s="90"/>
      <c r="M642" s="5"/>
      <c r="N642" s="91"/>
      <c r="O642" s="92"/>
      <c r="P642" s="5"/>
      <c r="Q642" s="5"/>
      <c r="R642" s="8"/>
      <c r="S642" s="5"/>
      <c r="T642" s="93"/>
      <c r="U642" s="80"/>
      <c r="V642" s="82"/>
      <c r="W642" s="83"/>
      <c r="X642" s="84" t="str">
        <f t="shared" si="159"/>
        <v xml:space="preserve"> </v>
      </c>
      <c r="Y642" s="85" t="str">
        <f t="shared" si="152"/>
        <v/>
      </c>
      <c r="AA642" s="86" t="str">
        <f t="shared" ca="1" si="153"/>
        <v/>
      </c>
      <c r="AB642" s="121"/>
      <c r="AC642" s="87" t="str">
        <f t="shared" si="165"/>
        <v/>
      </c>
      <c r="AD642" s="88" t="str">
        <f t="shared" si="160"/>
        <v/>
      </c>
      <c r="AE642" s="89" t="str">
        <f>IF(C642&lt;&gt;"",IF(VLOOKUP(C642,T_UO[#All],3,FALSE)="J",AF642+AG642,VLOOKUP(C642,T_UO[#All],4,FALSE)*G642),"")</f>
        <v/>
      </c>
      <c r="AF642" s="89" t="str">
        <f t="shared" si="154"/>
        <v/>
      </c>
      <c r="AG642" s="6"/>
      <c r="AH642" s="81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  <c r="AY642" s="120"/>
      <c r="AZ642" s="120"/>
      <c r="BA642" s="120"/>
      <c r="BB642" s="120"/>
      <c r="BC642" s="120"/>
      <c r="BD642" s="120"/>
      <c r="BE642" s="120"/>
      <c r="BF642" s="120"/>
      <c r="BG642" s="120"/>
      <c r="BH642" s="120"/>
      <c r="BI642" s="120"/>
      <c r="BJ642" s="120"/>
      <c r="BK642" s="120"/>
      <c r="BL642" s="120"/>
      <c r="BM642" s="120"/>
      <c r="BN642" s="120"/>
      <c r="BO642" s="120"/>
      <c r="BP642" s="120"/>
      <c r="BQ642" s="120"/>
      <c r="BR642" s="120"/>
      <c r="BS642" s="120"/>
      <c r="BT642" s="120"/>
      <c r="BU642" s="120"/>
      <c r="BV642" s="120"/>
      <c r="BW642" s="120"/>
      <c r="BX642" s="120"/>
      <c r="BY642" s="120"/>
      <c r="BZ642" s="120"/>
      <c r="CA642" s="120"/>
      <c r="CB642" s="120"/>
      <c r="CC642" s="120"/>
      <c r="CD642" s="120"/>
      <c r="CE642" s="120"/>
      <c r="CF642" s="120"/>
      <c r="CG642" s="120"/>
      <c r="CH642" s="120"/>
      <c r="CJ642" s="46"/>
      <c r="CK642" s="46"/>
      <c r="CL642" s="46"/>
      <c r="CN642" s="46">
        <f t="shared" ca="1" si="161"/>
        <v>0</v>
      </c>
      <c r="CO642" s="46">
        <f t="shared" si="155"/>
        <v>0</v>
      </c>
      <c r="CP642" s="46"/>
      <c r="CQ642" s="46">
        <f t="shared" si="156"/>
        <v>0</v>
      </c>
      <c r="CR642" s="46"/>
      <c r="CS642" s="46">
        <f>IF(C642&lt;&gt;"",IF(VLOOKUP(C642,T_UO[#All],3,FALSE)="PTS",IF(ISBLANK(G642),1,0),IF(ISBLANK(G642),0,1)),0)</f>
        <v>0</v>
      </c>
      <c r="CT642" s="46">
        <f t="shared" si="162"/>
        <v>0</v>
      </c>
      <c r="CU642" s="46"/>
      <c r="CV642" s="46"/>
      <c r="CW642" s="46"/>
      <c r="CX642" s="46"/>
      <c r="CY642" s="46"/>
      <c r="CZ642" s="46"/>
      <c r="DA642" s="46"/>
      <c r="DB642" s="46">
        <f t="shared" si="163"/>
        <v>0</v>
      </c>
      <c r="DC642" s="46">
        <f t="shared" ca="1" si="157"/>
        <v>0</v>
      </c>
      <c r="DD642" s="46"/>
      <c r="DE642" s="46">
        <f t="shared" si="164"/>
        <v>0</v>
      </c>
      <c r="DF642" s="46"/>
      <c r="DG642" s="46"/>
      <c r="DH642" s="46"/>
      <c r="DI642" s="46"/>
      <c r="DJ642" s="46"/>
      <c r="DK642" s="46"/>
      <c r="DL642" s="46"/>
      <c r="DM642" s="46"/>
      <c r="DN642" s="46"/>
      <c r="DO642" s="46"/>
      <c r="DP642" s="46"/>
      <c r="DQ642" s="46"/>
      <c r="DR642" s="46"/>
      <c r="DS642" s="46">
        <f t="array" ref="DS642">IF(MAX(IF($AI642:$CH642&lt;&gt;0,$AI$7:$CH$7))&gt;$S642,1,0)</f>
        <v>0</v>
      </c>
    </row>
    <row r="643" spans="1:123" x14ac:dyDescent="0.25">
      <c r="A643" s="78">
        <v>636</v>
      </c>
      <c r="B643" s="79" t="str">
        <f t="shared" si="158"/>
        <v>K_LE MUT_2023_636</v>
      </c>
      <c r="C643" s="2"/>
      <c r="D643" s="3"/>
      <c r="E643" s="3"/>
      <c r="F643" s="4"/>
      <c r="G643" s="4"/>
      <c r="H643" s="4"/>
      <c r="I643" s="3"/>
      <c r="J643" s="1"/>
      <c r="K643" s="7"/>
      <c r="L643" s="90"/>
      <c r="M643" s="5"/>
      <c r="N643" s="91"/>
      <c r="O643" s="92"/>
      <c r="P643" s="5"/>
      <c r="Q643" s="5"/>
      <c r="R643" s="8"/>
      <c r="S643" s="5"/>
      <c r="T643" s="93"/>
      <c r="U643" s="80"/>
      <c r="V643" s="82"/>
      <c r="W643" s="83"/>
      <c r="X643" s="84" t="str">
        <f t="shared" si="159"/>
        <v xml:space="preserve"> </v>
      </c>
      <c r="Y643" s="85" t="str">
        <f t="shared" si="152"/>
        <v/>
      </c>
      <c r="AA643" s="86" t="str">
        <f t="shared" ca="1" si="153"/>
        <v/>
      </c>
      <c r="AB643" s="121"/>
      <c r="AC643" s="87" t="str">
        <f t="shared" si="165"/>
        <v/>
      </c>
      <c r="AD643" s="88" t="str">
        <f t="shared" si="160"/>
        <v/>
      </c>
      <c r="AE643" s="89" t="str">
        <f>IF(C643&lt;&gt;"",IF(VLOOKUP(C643,T_UO[#All],3,FALSE)="J",AF643+AG643,VLOOKUP(C643,T_UO[#All],4,FALSE)*G643),"")</f>
        <v/>
      </c>
      <c r="AF643" s="89" t="str">
        <f t="shared" si="154"/>
        <v/>
      </c>
      <c r="AG643" s="6"/>
      <c r="AH643" s="81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  <c r="AY643" s="120"/>
      <c r="AZ643" s="120"/>
      <c r="BA643" s="120"/>
      <c r="BB643" s="120"/>
      <c r="BC643" s="120"/>
      <c r="BD643" s="120"/>
      <c r="BE643" s="120"/>
      <c r="BF643" s="120"/>
      <c r="BG643" s="120"/>
      <c r="BH643" s="120"/>
      <c r="BI643" s="120"/>
      <c r="BJ643" s="120"/>
      <c r="BK643" s="120"/>
      <c r="BL643" s="120"/>
      <c r="BM643" s="120"/>
      <c r="BN643" s="120"/>
      <c r="BO643" s="120"/>
      <c r="BP643" s="120"/>
      <c r="BQ643" s="120"/>
      <c r="BR643" s="120"/>
      <c r="BS643" s="120"/>
      <c r="BT643" s="120"/>
      <c r="BU643" s="120"/>
      <c r="BV643" s="120"/>
      <c r="BW643" s="120"/>
      <c r="BX643" s="120"/>
      <c r="BY643" s="120"/>
      <c r="BZ643" s="120"/>
      <c r="CA643" s="120"/>
      <c r="CB643" s="120"/>
      <c r="CC643" s="120"/>
      <c r="CD643" s="120"/>
      <c r="CE643" s="120"/>
      <c r="CF643" s="120"/>
      <c r="CG643" s="120"/>
      <c r="CH643" s="120"/>
      <c r="CJ643" s="46"/>
      <c r="CK643" s="46"/>
      <c r="CL643" s="46"/>
      <c r="CN643" s="46">
        <f t="shared" ca="1" si="161"/>
        <v>0</v>
      </c>
      <c r="CO643" s="46">
        <f t="shared" si="155"/>
        <v>0</v>
      </c>
      <c r="CP643" s="46"/>
      <c r="CQ643" s="46">
        <f t="shared" si="156"/>
        <v>0</v>
      </c>
      <c r="CR643" s="46"/>
      <c r="CS643" s="46">
        <f>IF(C643&lt;&gt;"",IF(VLOOKUP(C643,T_UO[#All],3,FALSE)="PTS",IF(ISBLANK(G643),1,0),IF(ISBLANK(G643),0,1)),0)</f>
        <v>0</v>
      </c>
      <c r="CT643" s="46">
        <f t="shared" si="162"/>
        <v>0</v>
      </c>
      <c r="CU643" s="46"/>
      <c r="CV643" s="46"/>
      <c r="CW643" s="46"/>
      <c r="CX643" s="46"/>
      <c r="CY643" s="46"/>
      <c r="CZ643" s="46"/>
      <c r="DA643" s="46"/>
      <c r="DB643" s="46">
        <f t="shared" si="163"/>
        <v>0</v>
      </c>
      <c r="DC643" s="46">
        <f t="shared" ca="1" si="157"/>
        <v>0</v>
      </c>
      <c r="DD643" s="46"/>
      <c r="DE643" s="46">
        <f t="shared" si="164"/>
        <v>0</v>
      </c>
      <c r="DF643" s="46"/>
      <c r="DG643" s="46"/>
      <c r="DH643" s="46"/>
      <c r="DI643" s="46"/>
      <c r="DJ643" s="46"/>
      <c r="DK643" s="46"/>
      <c r="DL643" s="46"/>
      <c r="DM643" s="46"/>
      <c r="DN643" s="46"/>
      <c r="DO643" s="46"/>
      <c r="DP643" s="46"/>
      <c r="DQ643" s="46"/>
      <c r="DR643" s="46"/>
      <c r="DS643" s="46">
        <f t="array" ref="DS643">IF(MAX(IF($AI643:$CH643&lt;&gt;0,$AI$7:$CH$7))&gt;$S643,1,0)</f>
        <v>0</v>
      </c>
    </row>
    <row r="644" spans="1:123" x14ac:dyDescent="0.25">
      <c r="A644" s="78">
        <v>637</v>
      </c>
      <c r="B644" s="79" t="str">
        <f t="shared" si="158"/>
        <v>K_LE MUT_2023_637</v>
      </c>
      <c r="C644" s="2"/>
      <c r="D644" s="3"/>
      <c r="E644" s="3"/>
      <c r="F644" s="4"/>
      <c r="G644" s="4"/>
      <c r="H644" s="4"/>
      <c r="I644" s="3"/>
      <c r="J644" s="1"/>
      <c r="K644" s="7"/>
      <c r="L644" s="90"/>
      <c r="M644" s="5"/>
      <c r="N644" s="91"/>
      <c r="O644" s="92"/>
      <c r="P644" s="5"/>
      <c r="Q644" s="5"/>
      <c r="R644" s="8"/>
      <c r="S644" s="5"/>
      <c r="T644" s="93"/>
      <c r="U644" s="80"/>
      <c r="V644" s="82"/>
      <c r="W644" s="83"/>
      <c r="X644" s="84" t="str">
        <f t="shared" si="159"/>
        <v xml:space="preserve"> </v>
      </c>
      <c r="Y644" s="85" t="str">
        <f t="shared" si="152"/>
        <v/>
      </c>
      <c r="AA644" s="86" t="str">
        <f t="shared" ca="1" si="153"/>
        <v/>
      </c>
      <c r="AB644" s="121"/>
      <c r="AC644" s="87" t="str">
        <f t="shared" si="165"/>
        <v/>
      </c>
      <c r="AD644" s="88" t="str">
        <f t="shared" si="160"/>
        <v/>
      </c>
      <c r="AE644" s="89" t="str">
        <f>IF(C644&lt;&gt;"",IF(VLOOKUP(C644,T_UO[#All],3,FALSE)="J",AF644+AG644,VLOOKUP(C644,T_UO[#All],4,FALSE)*G644),"")</f>
        <v/>
      </c>
      <c r="AF644" s="89" t="str">
        <f t="shared" si="154"/>
        <v/>
      </c>
      <c r="AG644" s="6"/>
      <c r="AH644" s="81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  <c r="BE644" s="120"/>
      <c r="BF644" s="120"/>
      <c r="BG644" s="120"/>
      <c r="BH644" s="120"/>
      <c r="BI644" s="120"/>
      <c r="BJ644" s="120"/>
      <c r="BK644" s="120"/>
      <c r="BL644" s="120"/>
      <c r="BM644" s="120"/>
      <c r="BN644" s="120"/>
      <c r="BO644" s="120"/>
      <c r="BP644" s="120"/>
      <c r="BQ644" s="120"/>
      <c r="BR644" s="120"/>
      <c r="BS644" s="120"/>
      <c r="BT644" s="120"/>
      <c r="BU644" s="120"/>
      <c r="BV644" s="120"/>
      <c r="BW644" s="120"/>
      <c r="BX644" s="120"/>
      <c r="BY644" s="120"/>
      <c r="BZ644" s="120"/>
      <c r="CA644" s="120"/>
      <c r="CB644" s="120"/>
      <c r="CC644" s="120"/>
      <c r="CD644" s="120"/>
      <c r="CE644" s="120"/>
      <c r="CF644" s="120"/>
      <c r="CG644" s="120"/>
      <c r="CH644" s="120"/>
      <c r="CJ644" s="46"/>
      <c r="CK644" s="46"/>
      <c r="CL644" s="46"/>
      <c r="CN644" s="46">
        <f t="shared" ca="1" si="161"/>
        <v>0</v>
      </c>
      <c r="CO644" s="46">
        <f t="shared" si="155"/>
        <v>0</v>
      </c>
      <c r="CP644" s="46"/>
      <c r="CQ644" s="46">
        <f t="shared" si="156"/>
        <v>0</v>
      </c>
      <c r="CR644" s="46"/>
      <c r="CS644" s="46">
        <f>IF(C644&lt;&gt;"",IF(VLOOKUP(C644,T_UO[#All],3,FALSE)="PTS",IF(ISBLANK(G644),1,0),IF(ISBLANK(G644),0,1)),0)</f>
        <v>0</v>
      </c>
      <c r="CT644" s="46">
        <f t="shared" si="162"/>
        <v>0</v>
      </c>
      <c r="CU644" s="46"/>
      <c r="CV644" s="46"/>
      <c r="CW644" s="46"/>
      <c r="CX644" s="46"/>
      <c r="CY644" s="46"/>
      <c r="CZ644" s="46"/>
      <c r="DA644" s="46"/>
      <c r="DB644" s="46">
        <f t="shared" si="163"/>
        <v>0</v>
      </c>
      <c r="DC644" s="46">
        <f t="shared" ca="1" si="157"/>
        <v>0</v>
      </c>
      <c r="DD644" s="46"/>
      <c r="DE644" s="46">
        <f t="shared" si="164"/>
        <v>0</v>
      </c>
      <c r="DF644" s="46"/>
      <c r="DG644" s="46"/>
      <c r="DH644" s="46"/>
      <c r="DI644" s="46"/>
      <c r="DJ644" s="46"/>
      <c r="DK644" s="46"/>
      <c r="DL644" s="46"/>
      <c r="DM644" s="46"/>
      <c r="DN644" s="46"/>
      <c r="DO644" s="46"/>
      <c r="DP644" s="46"/>
      <c r="DQ644" s="46"/>
      <c r="DR644" s="46"/>
      <c r="DS644" s="46">
        <f t="array" ref="DS644">IF(MAX(IF($AI644:$CH644&lt;&gt;0,$AI$7:$CH$7))&gt;$S644,1,0)</f>
        <v>0</v>
      </c>
    </row>
    <row r="645" spans="1:123" x14ac:dyDescent="0.25">
      <c r="A645" s="78">
        <v>638</v>
      </c>
      <c r="B645" s="79" t="str">
        <f t="shared" si="158"/>
        <v>K_LE MUT_2023_638</v>
      </c>
      <c r="C645" s="2"/>
      <c r="D645" s="3"/>
      <c r="E645" s="3"/>
      <c r="F645" s="4"/>
      <c r="G645" s="4"/>
      <c r="H645" s="4"/>
      <c r="I645" s="3"/>
      <c r="J645" s="1"/>
      <c r="K645" s="7"/>
      <c r="L645" s="90"/>
      <c r="M645" s="5"/>
      <c r="N645" s="91"/>
      <c r="O645" s="92"/>
      <c r="P645" s="5"/>
      <c r="Q645" s="5"/>
      <c r="R645" s="8"/>
      <c r="S645" s="5"/>
      <c r="T645" s="93"/>
      <c r="U645" s="80"/>
      <c r="V645" s="82"/>
      <c r="W645" s="83"/>
      <c r="X645" s="84" t="str">
        <f t="shared" si="159"/>
        <v xml:space="preserve"> </v>
      </c>
      <c r="Y645" s="85" t="str">
        <f t="shared" si="152"/>
        <v/>
      </c>
      <c r="AA645" s="86" t="str">
        <f t="shared" ca="1" si="153"/>
        <v/>
      </c>
      <c r="AB645" s="121"/>
      <c r="AC645" s="87" t="str">
        <f t="shared" si="165"/>
        <v/>
      </c>
      <c r="AD645" s="88" t="str">
        <f t="shared" si="160"/>
        <v/>
      </c>
      <c r="AE645" s="89" t="str">
        <f>IF(C645&lt;&gt;"",IF(VLOOKUP(C645,T_UO[#All],3,FALSE)="J",AF645+AG645,VLOOKUP(C645,T_UO[#All],4,FALSE)*G645),"")</f>
        <v/>
      </c>
      <c r="AF645" s="89" t="str">
        <f t="shared" si="154"/>
        <v/>
      </c>
      <c r="AG645" s="6"/>
      <c r="AH645" s="81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  <c r="AY645" s="120"/>
      <c r="AZ645" s="120"/>
      <c r="BA645" s="120"/>
      <c r="BB645" s="120"/>
      <c r="BC645" s="120"/>
      <c r="BD645" s="120"/>
      <c r="BE645" s="120"/>
      <c r="BF645" s="120"/>
      <c r="BG645" s="120"/>
      <c r="BH645" s="120"/>
      <c r="BI645" s="120"/>
      <c r="BJ645" s="120"/>
      <c r="BK645" s="120"/>
      <c r="BL645" s="120"/>
      <c r="BM645" s="120"/>
      <c r="BN645" s="120"/>
      <c r="BO645" s="120"/>
      <c r="BP645" s="120"/>
      <c r="BQ645" s="120"/>
      <c r="BR645" s="120"/>
      <c r="BS645" s="120"/>
      <c r="BT645" s="120"/>
      <c r="BU645" s="120"/>
      <c r="BV645" s="120"/>
      <c r="BW645" s="120"/>
      <c r="BX645" s="120"/>
      <c r="BY645" s="120"/>
      <c r="BZ645" s="120"/>
      <c r="CA645" s="120"/>
      <c r="CB645" s="120"/>
      <c r="CC645" s="120"/>
      <c r="CD645" s="120"/>
      <c r="CE645" s="120"/>
      <c r="CF645" s="120"/>
      <c r="CG645" s="120"/>
      <c r="CH645" s="120"/>
      <c r="CJ645" s="46"/>
      <c r="CK645" s="46"/>
      <c r="CL645" s="46"/>
      <c r="CN645" s="46">
        <f t="shared" ca="1" si="161"/>
        <v>0</v>
      </c>
      <c r="CO645" s="46">
        <f t="shared" si="155"/>
        <v>0</v>
      </c>
      <c r="CP645" s="46"/>
      <c r="CQ645" s="46">
        <f t="shared" si="156"/>
        <v>0</v>
      </c>
      <c r="CR645" s="46"/>
      <c r="CS645" s="46">
        <f>IF(C645&lt;&gt;"",IF(VLOOKUP(C645,T_UO[#All],3,FALSE)="PTS",IF(ISBLANK(G645),1,0),IF(ISBLANK(G645),0,1)),0)</f>
        <v>0</v>
      </c>
      <c r="CT645" s="46">
        <f t="shared" si="162"/>
        <v>0</v>
      </c>
      <c r="CU645" s="46"/>
      <c r="CV645" s="46"/>
      <c r="CW645" s="46"/>
      <c r="CX645" s="46"/>
      <c r="CY645" s="46"/>
      <c r="CZ645" s="46"/>
      <c r="DA645" s="46"/>
      <c r="DB645" s="46">
        <f t="shared" si="163"/>
        <v>0</v>
      </c>
      <c r="DC645" s="46">
        <f t="shared" ca="1" si="157"/>
        <v>0</v>
      </c>
      <c r="DD645" s="46"/>
      <c r="DE645" s="46">
        <f t="shared" si="164"/>
        <v>0</v>
      </c>
      <c r="DF645" s="46"/>
      <c r="DG645" s="46"/>
      <c r="DH645" s="46"/>
      <c r="DI645" s="46"/>
      <c r="DJ645" s="46"/>
      <c r="DK645" s="46"/>
      <c r="DL645" s="46"/>
      <c r="DM645" s="46"/>
      <c r="DN645" s="46"/>
      <c r="DO645" s="46"/>
      <c r="DP645" s="46"/>
      <c r="DQ645" s="46"/>
      <c r="DR645" s="46"/>
      <c r="DS645" s="46">
        <f t="array" ref="DS645">IF(MAX(IF($AI645:$CH645&lt;&gt;0,$AI$7:$CH$7))&gt;$S645,1,0)</f>
        <v>0</v>
      </c>
    </row>
    <row r="646" spans="1:123" x14ac:dyDescent="0.25">
      <c r="A646" s="78">
        <v>639</v>
      </c>
      <c r="B646" s="79" t="str">
        <f t="shared" si="158"/>
        <v>K_LE MUT_2023_639</v>
      </c>
      <c r="C646" s="2"/>
      <c r="D646" s="3"/>
      <c r="E646" s="3"/>
      <c r="F646" s="4"/>
      <c r="G646" s="4"/>
      <c r="H646" s="4"/>
      <c r="I646" s="3"/>
      <c r="J646" s="1"/>
      <c r="K646" s="7"/>
      <c r="L646" s="90"/>
      <c r="M646" s="5"/>
      <c r="N646" s="91"/>
      <c r="O646" s="92"/>
      <c r="P646" s="5"/>
      <c r="Q646" s="5"/>
      <c r="R646" s="8"/>
      <c r="S646" s="5"/>
      <c r="T646" s="93"/>
      <c r="U646" s="80"/>
      <c r="V646" s="82"/>
      <c r="W646" s="83"/>
      <c r="X646" s="84" t="str">
        <f t="shared" si="159"/>
        <v xml:space="preserve"> </v>
      </c>
      <c r="Y646" s="85" t="str">
        <f t="shared" si="152"/>
        <v/>
      </c>
      <c r="AA646" s="86" t="str">
        <f t="shared" ca="1" si="153"/>
        <v/>
      </c>
      <c r="AB646" s="121"/>
      <c r="AC646" s="87" t="str">
        <f t="shared" si="165"/>
        <v/>
      </c>
      <c r="AD646" s="88" t="str">
        <f t="shared" si="160"/>
        <v/>
      </c>
      <c r="AE646" s="89" t="str">
        <f>IF(C646&lt;&gt;"",IF(VLOOKUP(C646,T_UO[#All],3,FALSE)="J",AF646+AG646,VLOOKUP(C646,T_UO[#All],4,FALSE)*G646),"")</f>
        <v/>
      </c>
      <c r="AF646" s="89" t="str">
        <f t="shared" si="154"/>
        <v/>
      </c>
      <c r="AG646" s="6"/>
      <c r="AH646" s="81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  <c r="AY646" s="120"/>
      <c r="AZ646" s="120"/>
      <c r="BA646" s="120"/>
      <c r="BB646" s="120"/>
      <c r="BC646" s="120"/>
      <c r="BD646" s="120"/>
      <c r="BE646" s="120"/>
      <c r="BF646" s="120"/>
      <c r="BG646" s="120"/>
      <c r="BH646" s="120"/>
      <c r="BI646" s="120"/>
      <c r="BJ646" s="120"/>
      <c r="BK646" s="120"/>
      <c r="BL646" s="120"/>
      <c r="BM646" s="120"/>
      <c r="BN646" s="120"/>
      <c r="BO646" s="120"/>
      <c r="BP646" s="120"/>
      <c r="BQ646" s="120"/>
      <c r="BR646" s="120"/>
      <c r="BS646" s="120"/>
      <c r="BT646" s="120"/>
      <c r="BU646" s="120"/>
      <c r="BV646" s="120"/>
      <c r="BW646" s="120"/>
      <c r="BX646" s="120"/>
      <c r="BY646" s="120"/>
      <c r="BZ646" s="120"/>
      <c r="CA646" s="120"/>
      <c r="CB646" s="120"/>
      <c r="CC646" s="120"/>
      <c r="CD646" s="120"/>
      <c r="CE646" s="120"/>
      <c r="CF646" s="120"/>
      <c r="CG646" s="120"/>
      <c r="CH646" s="120"/>
      <c r="CJ646" s="46"/>
      <c r="CK646" s="46"/>
      <c r="CL646" s="46"/>
      <c r="CN646" s="46">
        <f t="shared" ca="1" si="161"/>
        <v>0</v>
      </c>
      <c r="CO646" s="46">
        <f t="shared" si="155"/>
        <v>0</v>
      </c>
      <c r="CP646" s="46"/>
      <c r="CQ646" s="46">
        <f t="shared" si="156"/>
        <v>0</v>
      </c>
      <c r="CR646" s="46"/>
      <c r="CS646" s="46">
        <f>IF(C646&lt;&gt;"",IF(VLOOKUP(C646,T_UO[#All],3,FALSE)="PTS",IF(ISBLANK(G646),1,0),IF(ISBLANK(G646),0,1)),0)</f>
        <v>0</v>
      </c>
      <c r="CT646" s="46">
        <f t="shared" si="162"/>
        <v>0</v>
      </c>
      <c r="CU646" s="46"/>
      <c r="CV646" s="46"/>
      <c r="CW646" s="46"/>
      <c r="CX646" s="46"/>
      <c r="CY646" s="46"/>
      <c r="CZ646" s="46"/>
      <c r="DA646" s="46"/>
      <c r="DB646" s="46">
        <f t="shared" si="163"/>
        <v>0</v>
      </c>
      <c r="DC646" s="46">
        <f t="shared" ca="1" si="157"/>
        <v>0</v>
      </c>
      <c r="DD646" s="46"/>
      <c r="DE646" s="46">
        <f t="shared" si="164"/>
        <v>0</v>
      </c>
      <c r="DF646" s="46"/>
      <c r="DG646" s="46"/>
      <c r="DH646" s="46"/>
      <c r="DI646" s="46"/>
      <c r="DJ646" s="46"/>
      <c r="DK646" s="46"/>
      <c r="DL646" s="46"/>
      <c r="DM646" s="46"/>
      <c r="DN646" s="46"/>
      <c r="DO646" s="46"/>
      <c r="DP646" s="46"/>
      <c r="DQ646" s="46"/>
      <c r="DR646" s="46"/>
      <c r="DS646" s="46">
        <f t="array" ref="DS646">IF(MAX(IF($AI646:$CH646&lt;&gt;0,$AI$7:$CH$7))&gt;$S646,1,0)</f>
        <v>0</v>
      </c>
    </row>
    <row r="647" spans="1:123" x14ac:dyDescent="0.25">
      <c r="A647" s="78">
        <v>640</v>
      </c>
      <c r="B647" s="79" t="str">
        <f t="shared" si="158"/>
        <v>K_LE MUT_2023_640</v>
      </c>
      <c r="C647" s="2"/>
      <c r="D647" s="3"/>
      <c r="E647" s="3"/>
      <c r="F647" s="4"/>
      <c r="G647" s="4"/>
      <c r="H647" s="4"/>
      <c r="I647" s="3"/>
      <c r="J647" s="1"/>
      <c r="K647" s="7"/>
      <c r="L647" s="90"/>
      <c r="M647" s="5"/>
      <c r="N647" s="91"/>
      <c r="O647" s="92"/>
      <c r="P647" s="5"/>
      <c r="Q647" s="5"/>
      <c r="R647" s="8"/>
      <c r="S647" s="5"/>
      <c r="T647" s="93"/>
      <c r="U647" s="80"/>
      <c r="V647" s="82"/>
      <c r="W647" s="83"/>
      <c r="X647" s="84" t="str">
        <f t="shared" si="159"/>
        <v xml:space="preserve"> </v>
      </c>
      <c r="Y647" s="85" t="str">
        <f t="shared" si="152"/>
        <v/>
      </c>
      <c r="AA647" s="86" t="str">
        <f t="shared" ca="1" si="153"/>
        <v/>
      </c>
      <c r="AB647" s="121"/>
      <c r="AC647" s="87" t="str">
        <f t="shared" si="165"/>
        <v/>
      </c>
      <c r="AD647" s="88" t="str">
        <f t="shared" si="160"/>
        <v/>
      </c>
      <c r="AE647" s="89" t="str">
        <f>IF(C647&lt;&gt;"",IF(VLOOKUP(C647,T_UO[#All],3,FALSE)="J",AF647+AG647,VLOOKUP(C647,T_UO[#All],4,FALSE)*G647),"")</f>
        <v/>
      </c>
      <c r="AF647" s="89" t="str">
        <f t="shared" si="154"/>
        <v/>
      </c>
      <c r="AG647" s="6"/>
      <c r="AH647" s="81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  <c r="AY647" s="120"/>
      <c r="AZ647" s="120"/>
      <c r="BA647" s="120"/>
      <c r="BB647" s="120"/>
      <c r="BC647" s="120"/>
      <c r="BD647" s="120"/>
      <c r="BE647" s="120"/>
      <c r="BF647" s="120"/>
      <c r="BG647" s="120"/>
      <c r="BH647" s="120"/>
      <c r="BI647" s="120"/>
      <c r="BJ647" s="120"/>
      <c r="BK647" s="120"/>
      <c r="BL647" s="120"/>
      <c r="BM647" s="120"/>
      <c r="BN647" s="120"/>
      <c r="BO647" s="120"/>
      <c r="BP647" s="120"/>
      <c r="BQ647" s="120"/>
      <c r="BR647" s="120"/>
      <c r="BS647" s="120"/>
      <c r="BT647" s="120"/>
      <c r="BU647" s="120"/>
      <c r="BV647" s="120"/>
      <c r="BW647" s="120"/>
      <c r="BX647" s="120"/>
      <c r="BY647" s="120"/>
      <c r="BZ647" s="120"/>
      <c r="CA647" s="120"/>
      <c r="CB647" s="120"/>
      <c r="CC647" s="120"/>
      <c r="CD647" s="120"/>
      <c r="CE647" s="120"/>
      <c r="CF647" s="120"/>
      <c r="CG647" s="120"/>
      <c r="CH647" s="120"/>
      <c r="CJ647" s="46"/>
      <c r="CK647" s="46"/>
      <c r="CL647" s="46"/>
      <c r="CN647" s="46">
        <f t="shared" ca="1" si="161"/>
        <v>0</v>
      </c>
      <c r="CO647" s="46">
        <f t="shared" si="155"/>
        <v>0</v>
      </c>
      <c r="CP647" s="46"/>
      <c r="CQ647" s="46">
        <f t="shared" si="156"/>
        <v>0</v>
      </c>
      <c r="CR647" s="46"/>
      <c r="CS647" s="46">
        <f>IF(C647&lt;&gt;"",IF(VLOOKUP(C647,T_UO[#All],3,FALSE)="PTS",IF(ISBLANK(G647),1,0),IF(ISBLANK(G647),0,1)),0)</f>
        <v>0</v>
      </c>
      <c r="CT647" s="46">
        <f t="shared" si="162"/>
        <v>0</v>
      </c>
      <c r="CU647" s="46"/>
      <c r="CV647" s="46"/>
      <c r="CW647" s="46"/>
      <c r="CX647" s="46"/>
      <c r="CY647" s="46"/>
      <c r="CZ647" s="46"/>
      <c r="DA647" s="46"/>
      <c r="DB647" s="46">
        <f t="shared" si="163"/>
        <v>0</v>
      </c>
      <c r="DC647" s="46">
        <f t="shared" ca="1" si="157"/>
        <v>0</v>
      </c>
      <c r="DD647" s="46"/>
      <c r="DE647" s="46">
        <f t="shared" si="164"/>
        <v>0</v>
      </c>
      <c r="DF647" s="46"/>
      <c r="DG647" s="46"/>
      <c r="DH647" s="46"/>
      <c r="DI647" s="46"/>
      <c r="DJ647" s="46"/>
      <c r="DK647" s="46"/>
      <c r="DL647" s="46"/>
      <c r="DM647" s="46"/>
      <c r="DN647" s="46"/>
      <c r="DO647" s="46"/>
      <c r="DP647" s="46"/>
      <c r="DQ647" s="46"/>
      <c r="DR647" s="46"/>
      <c r="DS647" s="46">
        <f t="array" ref="DS647">IF(MAX(IF($AI647:$CH647&lt;&gt;0,$AI$7:$CH$7))&gt;$S647,1,0)</f>
        <v>0</v>
      </c>
    </row>
    <row r="648" spans="1:123" x14ac:dyDescent="0.25">
      <c r="A648" s="78">
        <v>641</v>
      </c>
      <c r="B648" s="79" t="str">
        <f t="shared" si="158"/>
        <v>K_LE MUT_2023_641</v>
      </c>
      <c r="C648" s="2"/>
      <c r="D648" s="3"/>
      <c r="E648" s="3"/>
      <c r="F648" s="4"/>
      <c r="G648" s="4"/>
      <c r="H648" s="4"/>
      <c r="I648" s="3"/>
      <c r="J648" s="1"/>
      <c r="K648" s="7"/>
      <c r="L648" s="90"/>
      <c r="M648" s="5"/>
      <c r="N648" s="91"/>
      <c r="O648" s="92"/>
      <c r="P648" s="5"/>
      <c r="Q648" s="5"/>
      <c r="R648" s="8"/>
      <c r="S648" s="5"/>
      <c r="T648" s="93"/>
      <c r="U648" s="80"/>
      <c r="V648" s="82"/>
      <c r="W648" s="83"/>
      <c r="X648" s="84" t="str">
        <f t="shared" si="159"/>
        <v xml:space="preserve"> </v>
      </c>
      <c r="Y648" s="85" t="str">
        <f t="shared" si="152"/>
        <v/>
      </c>
      <c r="AA648" s="86" t="str">
        <f t="shared" ca="1" si="153"/>
        <v/>
      </c>
      <c r="AB648" s="121"/>
      <c r="AC648" s="87" t="str">
        <f t="shared" si="165"/>
        <v/>
      </c>
      <c r="AD648" s="88" t="str">
        <f t="shared" si="160"/>
        <v/>
      </c>
      <c r="AE648" s="89" t="str">
        <f>IF(C648&lt;&gt;"",IF(VLOOKUP(C648,T_UO[#All],3,FALSE)="J",AF648+AG648,VLOOKUP(C648,T_UO[#All],4,FALSE)*G648),"")</f>
        <v/>
      </c>
      <c r="AF648" s="89" t="str">
        <f t="shared" si="154"/>
        <v/>
      </c>
      <c r="AG648" s="6"/>
      <c r="AH648" s="81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  <c r="AY648" s="120"/>
      <c r="AZ648" s="120"/>
      <c r="BA648" s="120"/>
      <c r="BB648" s="120"/>
      <c r="BC648" s="120"/>
      <c r="BD648" s="120"/>
      <c r="BE648" s="120"/>
      <c r="BF648" s="120"/>
      <c r="BG648" s="120"/>
      <c r="BH648" s="120"/>
      <c r="BI648" s="120"/>
      <c r="BJ648" s="120"/>
      <c r="BK648" s="120"/>
      <c r="BL648" s="120"/>
      <c r="BM648" s="120"/>
      <c r="BN648" s="120"/>
      <c r="BO648" s="120"/>
      <c r="BP648" s="120"/>
      <c r="BQ648" s="120"/>
      <c r="BR648" s="120"/>
      <c r="BS648" s="120"/>
      <c r="BT648" s="120"/>
      <c r="BU648" s="120"/>
      <c r="BV648" s="120"/>
      <c r="BW648" s="120"/>
      <c r="BX648" s="120"/>
      <c r="BY648" s="120"/>
      <c r="BZ648" s="120"/>
      <c r="CA648" s="120"/>
      <c r="CB648" s="120"/>
      <c r="CC648" s="120"/>
      <c r="CD648" s="120"/>
      <c r="CE648" s="120"/>
      <c r="CF648" s="120"/>
      <c r="CG648" s="120"/>
      <c r="CH648" s="120"/>
      <c r="CJ648" s="46"/>
      <c r="CK648" s="46"/>
      <c r="CL648" s="46"/>
      <c r="CN648" s="46">
        <f t="shared" ca="1" si="161"/>
        <v>0</v>
      </c>
      <c r="CO648" s="46">
        <f t="shared" si="155"/>
        <v>0</v>
      </c>
      <c r="CP648" s="46"/>
      <c r="CQ648" s="46">
        <f t="shared" si="156"/>
        <v>0</v>
      </c>
      <c r="CR648" s="46"/>
      <c r="CS648" s="46">
        <f>IF(C648&lt;&gt;"",IF(VLOOKUP(C648,T_UO[#All],3,FALSE)="PTS",IF(ISBLANK(G648),1,0),IF(ISBLANK(G648),0,1)),0)</f>
        <v>0</v>
      </c>
      <c r="CT648" s="46">
        <f t="shared" si="162"/>
        <v>0</v>
      </c>
      <c r="CU648" s="46"/>
      <c r="CV648" s="46"/>
      <c r="CW648" s="46"/>
      <c r="CX648" s="46"/>
      <c r="CY648" s="46"/>
      <c r="CZ648" s="46"/>
      <c r="DA648" s="46"/>
      <c r="DB648" s="46">
        <f t="shared" si="163"/>
        <v>0</v>
      </c>
      <c r="DC648" s="46">
        <f t="shared" ca="1" si="157"/>
        <v>0</v>
      </c>
      <c r="DD648" s="46"/>
      <c r="DE648" s="46">
        <f t="shared" si="164"/>
        <v>0</v>
      </c>
      <c r="DF648" s="46"/>
      <c r="DG648" s="46"/>
      <c r="DH648" s="46"/>
      <c r="DI648" s="46"/>
      <c r="DJ648" s="46"/>
      <c r="DK648" s="46"/>
      <c r="DL648" s="46"/>
      <c r="DM648" s="46"/>
      <c r="DN648" s="46"/>
      <c r="DO648" s="46"/>
      <c r="DP648" s="46"/>
      <c r="DQ648" s="46"/>
      <c r="DR648" s="46"/>
      <c r="DS648" s="46">
        <f t="array" ref="DS648">IF(MAX(IF($AI648:$CH648&lt;&gt;0,$AI$7:$CH$7))&gt;$S648,1,0)</f>
        <v>0</v>
      </c>
    </row>
    <row r="649" spans="1:123" x14ac:dyDescent="0.25">
      <c r="A649" s="78">
        <v>642</v>
      </c>
      <c r="B649" s="79" t="str">
        <f t="shared" si="158"/>
        <v>K_LE MUT_2023_642</v>
      </c>
      <c r="C649" s="2"/>
      <c r="D649" s="3"/>
      <c r="E649" s="3"/>
      <c r="F649" s="4"/>
      <c r="G649" s="4"/>
      <c r="H649" s="4"/>
      <c r="I649" s="3"/>
      <c r="J649" s="1"/>
      <c r="K649" s="7"/>
      <c r="L649" s="90"/>
      <c r="M649" s="5"/>
      <c r="N649" s="91"/>
      <c r="O649" s="92"/>
      <c r="P649" s="5"/>
      <c r="Q649" s="5"/>
      <c r="R649" s="8"/>
      <c r="S649" s="5"/>
      <c r="T649" s="93"/>
      <c r="U649" s="80"/>
      <c r="V649" s="82"/>
      <c r="W649" s="83"/>
      <c r="X649" s="84" t="str">
        <f t="shared" si="159"/>
        <v xml:space="preserve"> </v>
      </c>
      <c r="Y649" s="85" t="str">
        <f t="shared" si="152"/>
        <v/>
      </c>
      <c r="AA649" s="86" t="str">
        <f t="shared" ca="1" si="153"/>
        <v/>
      </c>
      <c r="AB649" s="121"/>
      <c r="AC649" s="87" t="str">
        <f t="shared" si="165"/>
        <v/>
      </c>
      <c r="AD649" s="88" t="str">
        <f t="shared" si="160"/>
        <v/>
      </c>
      <c r="AE649" s="89" t="str">
        <f>IF(C649&lt;&gt;"",IF(VLOOKUP(C649,T_UO[#All],3,FALSE)="J",AF649+AG649,VLOOKUP(C649,T_UO[#All],4,FALSE)*G649),"")</f>
        <v/>
      </c>
      <c r="AF649" s="89" t="str">
        <f t="shared" si="154"/>
        <v/>
      </c>
      <c r="AG649" s="6"/>
      <c r="AH649" s="81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  <c r="AY649" s="120"/>
      <c r="AZ649" s="120"/>
      <c r="BA649" s="120"/>
      <c r="BB649" s="120"/>
      <c r="BC649" s="120"/>
      <c r="BD649" s="120"/>
      <c r="BE649" s="120"/>
      <c r="BF649" s="120"/>
      <c r="BG649" s="120"/>
      <c r="BH649" s="120"/>
      <c r="BI649" s="120"/>
      <c r="BJ649" s="120"/>
      <c r="BK649" s="120"/>
      <c r="BL649" s="120"/>
      <c r="BM649" s="120"/>
      <c r="BN649" s="120"/>
      <c r="BO649" s="120"/>
      <c r="BP649" s="120"/>
      <c r="BQ649" s="120"/>
      <c r="BR649" s="120"/>
      <c r="BS649" s="120"/>
      <c r="BT649" s="120"/>
      <c r="BU649" s="120"/>
      <c r="BV649" s="120"/>
      <c r="BW649" s="120"/>
      <c r="BX649" s="120"/>
      <c r="BY649" s="120"/>
      <c r="BZ649" s="120"/>
      <c r="CA649" s="120"/>
      <c r="CB649" s="120"/>
      <c r="CC649" s="120"/>
      <c r="CD649" s="120"/>
      <c r="CE649" s="120"/>
      <c r="CF649" s="120"/>
      <c r="CG649" s="120"/>
      <c r="CH649" s="120"/>
      <c r="CJ649" s="46"/>
      <c r="CK649" s="46"/>
      <c r="CL649" s="46"/>
      <c r="CN649" s="46">
        <f t="shared" ca="1" si="161"/>
        <v>0</v>
      </c>
      <c r="CO649" s="46">
        <f t="shared" si="155"/>
        <v>0</v>
      </c>
      <c r="CP649" s="46"/>
      <c r="CQ649" s="46">
        <f t="shared" si="156"/>
        <v>0</v>
      </c>
      <c r="CR649" s="46"/>
      <c r="CS649" s="46">
        <f>IF(C649&lt;&gt;"",IF(VLOOKUP(C649,T_UO[#All],3,FALSE)="PTS",IF(ISBLANK(G649),1,0),IF(ISBLANK(G649),0,1)),0)</f>
        <v>0</v>
      </c>
      <c r="CT649" s="46">
        <f t="shared" si="162"/>
        <v>0</v>
      </c>
      <c r="CU649" s="46"/>
      <c r="CV649" s="46"/>
      <c r="CW649" s="46"/>
      <c r="CX649" s="46"/>
      <c r="CY649" s="46"/>
      <c r="CZ649" s="46"/>
      <c r="DA649" s="46"/>
      <c r="DB649" s="46">
        <f t="shared" si="163"/>
        <v>0</v>
      </c>
      <c r="DC649" s="46">
        <f t="shared" ca="1" si="157"/>
        <v>0</v>
      </c>
      <c r="DD649" s="46"/>
      <c r="DE649" s="46">
        <f t="shared" si="164"/>
        <v>0</v>
      </c>
      <c r="DF649" s="46"/>
      <c r="DG649" s="46"/>
      <c r="DH649" s="46"/>
      <c r="DI649" s="46"/>
      <c r="DJ649" s="46"/>
      <c r="DK649" s="46"/>
      <c r="DL649" s="46"/>
      <c r="DM649" s="46"/>
      <c r="DN649" s="46"/>
      <c r="DO649" s="46"/>
      <c r="DP649" s="46"/>
      <c r="DQ649" s="46"/>
      <c r="DR649" s="46"/>
      <c r="DS649" s="46">
        <f t="array" ref="DS649">IF(MAX(IF($AI649:$CH649&lt;&gt;0,$AI$7:$CH$7))&gt;$S649,1,0)</f>
        <v>0</v>
      </c>
    </row>
    <row r="650" spans="1:123" x14ac:dyDescent="0.25">
      <c r="A650" s="78">
        <v>643</v>
      </c>
      <c r="B650" s="79" t="str">
        <f t="shared" si="158"/>
        <v>K_LE MUT_2023_643</v>
      </c>
      <c r="C650" s="2"/>
      <c r="D650" s="3"/>
      <c r="E650" s="3"/>
      <c r="F650" s="4"/>
      <c r="G650" s="4"/>
      <c r="H650" s="4"/>
      <c r="I650" s="3"/>
      <c r="J650" s="1"/>
      <c r="K650" s="7"/>
      <c r="L650" s="90"/>
      <c r="M650" s="5"/>
      <c r="N650" s="91"/>
      <c r="O650" s="92"/>
      <c r="P650" s="5"/>
      <c r="Q650" s="5"/>
      <c r="R650" s="8"/>
      <c r="S650" s="5"/>
      <c r="T650" s="93"/>
      <c r="U650" s="80"/>
      <c r="V650" s="82"/>
      <c r="W650" s="83"/>
      <c r="X650" s="84" t="str">
        <f t="shared" si="159"/>
        <v xml:space="preserve"> </v>
      </c>
      <c r="Y650" s="85" t="str">
        <f t="shared" si="152"/>
        <v/>
      </c>
      <c r="AA650" s="86" t="str">
        <f t="shared" ca="1" si="153"/>
        <v/>
      </c>
      <c r="AB650" s="121"/>
      <c r="AC650" s="87" t="str">
        <f t="shared" si="165"/>
        <v/>
      </c>
      <c r="AD650" s="88" t="str">
        <f t="shared" si="160"/>
        <v/>
      </c>
      <c r="AE650" s="89" t="str">
        <f>IF(C650&lt;&gt;"",IF(VLOOKUP(C650,T_UO[#All],3,FALSE)="J",AF650+AG650,VLOOKUP(C650,T_UO[#All],4,FALSE)*G650),"")</f>
        <v/>
      </c>
      <c r="AF650" s="89" t="str">
        <f t="shared" si="154"/>
        <v/>
      </c>
      <c r="AG650" s="6"/>
      <c r="AH650" s="81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  <c r="AY650" s="120"/>
      <c r="AZ650" s="120"/>
      <c r="BA650" s="120"/>
      <c r="BB650" s="120"/>
      <c r="BC650" s="120"/>
      <c r="BD650" s="120"/>
      <c r="BE650" s="120"/>
      <c r="BF650" s="120"/>
      <c r="BG650" s="120"/>
      <c r="BH650" s="120"/>
      <c r="BI650" s="120"/>
      <c r="BJ650" s="120"/>
      <c r="BK650" s="120"/>
      <c r="BL650" s="120"/>
      <c r="BM650" s="120"/>
      <c r="BN650" s="120"/>
      <c r="BO650" s="120"/>
      <c r="BP650" s="120"/>
      <c r="BQ650" s="120"/>
      <c r="BR650" s="120"/>
      <c r="BS650" s="120"/>
      <c r="BT650" s="120"/>
      <c r="BU650" s="120"/>
      <c r="BV650" s="120"/>
      <c r="BW650" s="120"/>
      <c r="BX650" s="120"/>
      <c r="BY650" s="120"/>
      <c r="BZ650" s="120"/>
      <c r="CA650" s="120"/>
      <c r="CB650" s="120"/>
      <c r="CC650" s="120"/>
      <c r="CD650" s="120"/>
      <c r="CE650" s="120"/>
      <c r="CF650" s="120"/>
      <c r="CG650" s="120"/>
      <c r="CH650" s="120"/>
      <c r="CJ650" s="46"/>
      <c r="CK650" s="46"/>
      <c r="CL650" s="46"/>
      <c r="CN650" s="46">
        <f t="shared" ca="1" si="161"/>
        <v>0</v>
      </c>
      <c r="CO650" s="46">
        <f t="shared" si="155"/>
        <v>0</v>
      </c>
      <c r="CP650" s="46"/>
      <c r="CQ650" s="46">
        <f t="shared" si="156"/>
        <v>0</v>
      </c>
      <c r="CR650" s="46"/>
      <c r="CS650" s="46">
        <f>IF(C650&lt;&gt;"",IF(VLOOKUP(C650,T_UO[#All],3,FALSE)="PTS",IF(ISBLANK(G650),1,0),IF(ISBLANK(G650),0,1)),0)</f>
        <v>0</v>
      </c>
      <c r="CT650" s="46">
        <f t="shared" si="162"/>
        <v>0</v>
      </c>
      <c r="CU650" s="46"/>
      <c r="CV650" s="46"/>
      <c r="CW650" s="46"/>
      <c r="CX650" s="46"/>
      <c r="CY650" s="46"/>
      <c r="CZ650" s="46"/>
      <c r="DA650" s="46"/>
      <c r="DB650" s="46">
        <f t="shared" si="163"/>
        <v>0</v>
      </c>
      <c r="DC650" s="46">
        <f t="shared" ca="1" si="157"/>
        <v>0</v>
      </c>
      <c r="DD650" s="46"/>
      <c r="DE650" s="46">
        <f t="shared" si="164"/>
        <v>0</v>
      </c>
      <c r="DF650" s="46"/>
      <c r="DG650" s="46"/>
      <c r="DH650" s="46"/>
      <c r="DI650" s="46"/>
      <c r="DJ650" s="46"/>
      <c r="DK650" s="46"/>
      <c r="DL650" s="46"/>
      <c r="DM650" s="46"/>
      <c r="DN650" s="46"/>
      <c r="DO650" s="46"/>
      <c r="DP650" s="46"/>
      <c r="DQ650" s="46"/>
      <c r="DR650" s="46"/>
      <c r="DS650" s="46">
        <f t="array" ref="DS650">IF(MAX(IF($AI650:$CH650&lt;&gt;0,$AI$7:$CH$7))&gt;$S650,1,0)</f>
        <v>0</v>
      </c>
    </row>
    <row r="651" spans="1:123" x14ac:dyDescent="0.25">
      <c r="A651" s="78">
        <v>644</v>
      </c>
      <c r="B651" s="79" t="str">
        <f t="shared" si="158"/>
        <v>K_LE MUT_2023_644</v>
      </c>
      <c r="C651" s="2"/>
      <c r="D651" s="3"/>
      <c r="E651" s="3"/>
      <c r="F651" s="4"/>
      <c r="G651" s="4"/>
      <c r="H651" s="4"/>
      <c r="I651" s="3"/>
      <c r="J651" s="1"/>
      <c r="K651" s="7"/>
      <c r="L651" s="90"/>
      <c r="M651" s="5"/>
      <c r="N651" s="91"/>
      <c r="O651" s="92"/>
      <c r="P651" s="5"/>
      <c r="Q651" s="5"/>
      <c r="R651" s="8"/>
      <c r="S651" s="5"/>
      <c r="T651" s="93"/>
      <c r="U651" s="80"/>
      <c r="V651" s="82"/>
      <c r="W651" s="83"/>
      <c r="X651" s="84" t="str">
        <f t="shared" si="159"/>
        <v xml:space="preserve"> </v>
      </c>
      <c r="Y651" s="85" t="str">
        <f t="shared" si="152"/>
        <v/>
      </c>
      <c r="AA651" s="86" t="str">
        <f t="shared" ca="1" si="153"/>
        <v/>
      </c>
      <c r="AB651" s="121"/>
      <c r="AC651" s="87" t="str">
        <f t="shared" si="165"/>
        <v/>
      </c>
      <c r="AD651" s="88" t="str">
        <f t="shared" si="160"/>
        <v/>
      </c>
      <c r="AE651" s="89" t="str">
        <f>IF(C651&lt;&gt;"",IF(VLOOKUP(C651,T_UO[#All],3,FALSE)="J",AF651+AG651,VLOOKUP(C651,T_UO[#All],4,FALSE)*G651),"")</f>
        <v/>
      </c>
      <c r="AF651" s="89" t="str">
        <f t="shared" si="154"/>
        <v/>
      </c>
      <c r="AG651" s="6"/>
      <c r="AH651" s="81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  <c r="BE651" s="120"/>
      <c r="BF651" s="120"/>
      <c r="BG651" s="120"/>
      <c r="BH651" s="120"/>
      <c r="BI651" s="120"/>
      <c r="BJ651" s="120"/>
      <c r="BK651" s="120"/>
      <c r="BL651" s="120"/>
      <c r="BM651" s="120"/>
      <c r="BN651" s="120"/>
      <c r="BO651" s="120"/>
      <c r="BP651" s="120"/>
      <c r="BQ651" s="120"/>
      <c r="BR651" s="120"/>
      <c r="BS651" s="120"/>
      <c r="BT651" s="120"/>
      <c r="BU651" s="120"/>
      <c r="BV651" s="120"/>
      <c r="BW651" s="120"/>
      <c r="BX651" s="120"/>
      <c r="BY651" s="120"/>
      <c r="BZ651" s="120"/>
      <c r="CA651" s="120"/>
      <c r="CB651" s="120"/>
      <c r="CC651" s="120"/>
      <c r="CD651" s="120"/>
      <c r="CE651" s="120"/>
      <c r="CF651" s="120"/>
      <c r="CG651" s="120"/>
      <c r="CH651" s="120"/>
      <c r="CJ651" s="46"/>
      <c r="CK651" s="46"/>
      <c r="CL651" s="46"/>
      <c r="CN651" s="46">
        <f t="shared" ca="1" si="161"/>
        <v>0</v>
      </c>
      <c r="CO651" s="46">
        <f t="shared" si="155"/>
        <v>0</v>
      </c>
      <c r="CP651" s="46"/>
      <c r="CQ651" s="46">
        <f t="shared" si="156"/>
        <v>0</v>
      </c>
      <c r="CR651" s="46"/>
      <c r="CS651" s="46">
        <f>IF(C651&lt;&gt;"",IF(VLOOKUP(C651,T_UO[#All],3,FALSE)="PTS",IF(ISBLANK(G651),1,0),IF(ISBLANK(G651),0,1)),0)</f>
        <v>0</v>
      </c>
      <c r="CT651" s="46">
        <f t="shared" si="162"/>
        <v>0</v>
      </c>
      <c r="CU651" s="46"/>
      <c r="CV651" s="46"/>
      <c r="CW651" s="46"/>
      <c r="CX651" s="46"/>
      <c r="CY651" s="46"/>
      <c r="CZ651" s="46"/>
      <c r="DA651" s="46"/>
      <c r="DB651" s="46">
        <f t="shared" si="163"/>
        <v>0</v>
      </c>
      <c r="DC651" s="46">
        <f t="shared" ca="1" si="157"/>
        <v>0</v>
      </c>
      <c r="DD651" s="46"/>
      <c r="DE651" s="46">
        <f t="shared" si="164"/>
        <v>0</v>
      </c>
      <c r="DF651" s="46"/>
      <c r="DG651" s="46"/>
      <c r="DH651" s="46"/>
      <c r="DI651" s="46"/>
      <c r="DJ651" s="46"/>
      <c r="DK651" s="46"/>
      <c r="DL651" s="46"/>
      <c r="DM651" s="46"/>
      <c r="DN651" s="46"/>
      <c r="DO651" s="46"/>
      <c r="DP651" s="46"/>
      <c r="DQ651" s="46"/>
      <c r="DR651" s="46"/>
      <c r="DS651" s="46">
        <f t="array" ref="DS651">IF(MAX(IF($AI651:$CH651&lt;&gt;0,$AI$7:$CH$7))&gt;$S651,1,0)</f>
        <v>0</v>
      </c>
    </row>
    <row r="652" spans="1:123" x14ac:dyDescent="0.25">
      <c r="A652" s="78">
        <v>645</v>
      </c>
      <c r="B652" s="79" t="str">
        <f t="shared" si="158"/>
        <v>K_LE MUT_2023_645</v>
      </c>
      <c r="C652" s="2"/>
      <c r="D652" s="3"/>
      <c r="E652" s="3"/>
      <c r="F652" s="4"/>
      <c r="G652" s="4"/>
      <c r="H652" s="4"/>
      <c r="I652" s="3"/>
      <c r="J652" s="1"/>
      <c r="K652" s="7"/>
      <c r="L652" s="90"/>
      <c r="M652" s="5"/>
      <c r="N652" s="91"/>
      <c r="O652" s="92"/>
      <c r="P652" s="5"/>
      <c r="Q652" s="5"/>
      <c r="R652" s="8"/>
      <c r="S652" s="5"/>
      <c r="T652" s="93"/>
      <c r="U652" s="80"/>
      <c r="V652" s="82"/>
      <c r="W652" s="83"/>
      <c r="X652" s="84" t="str">
        <f t="shared" si="159"/>
        <v xml:space="preserve"> </v>
      </c>
      <c r="Y652" s="85" t="str">
        <f t="shared" ref="Y652:Y715" si="166">IF(P652="?","A planifier",IF(P652&lt;&gt;0,IF(OR(AA652&lt;=0,AA652="OK"),IF(OR(X652="Livré",X652="Soldé"),IF(ISBLANK(Q652),IF(S652&lt;=P652,"A l'heure","En retard"),IF(S652&lt;=Q652,"A l'heure","En retard")),"En cours"),"Non livré"),""))</f>
        <v/>
      </c>
      <c r="AA652" s="86" t="str">
        <f t="shared" ref="AA652:AA715" ca="1" si="167">IF(C652&lt;&gt;"",IF(P652="","A planifier",IF(X652="Annulé","Annulé",IF(ISBLANK($S652),-NETWORKDAYS(TODAY(),IF(ISBLANK(Q652),P652,Q652),N_Ferie),"OK"))),"")</f>
        <v/>
      </c>
      <c r="AB652" s="121"/>
      <c r="AC652" s="87" t="str">
        <f t="shared" si="165"/>
        <v/>
      </c>
      <c r="AD652" s="88" t="str">
        <f t="shared" si="160"/>
        <v/>
      </c>
      <c r="AE652" s="89" t="str">
        <f>IF(C652&lt;&gt;"",IF(VLOOKUP(C652,T_UO[#All],3,FALSE)="J",AF652+AG652,VLOOKUP(C652,T_UO[#All],4,FALSE)*G652),"")</f>
        <v/>
      </c>
      <c r="AF652" s="89" t="str">
        <f t="shared" ref="AF652:AF715" si="168">IF(AND(C652&lt;&gt;"",C652&lt;&gt;"CR hebdo"),SUM(AH652:CH652),"")</f>
        <v/>
      </c>
      <c r="AG652" s="6"/>
      <c r="AH652" s="81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  <c r="AY652" s="120"/>
      <c r="AZ652" s="120"/>
      <c r="BA652" s="120"/>
      <c r="BB652" s="120"/>
      <c r="BC652" s="120"/>
      <c r="BD652" s="120"/>
      <c r="BE652" s="120"/>
      <c r="BF652" s="120"/>
      <c r="BG652" s="120"/>
      <c r="BH652" s="120"/>
      <c r="BI652" s="120"/>
      <c r="BJ652" s="120"/>
      <c r="BK652" s="120"/>
      <c r="BL652" s="120"/>
      <c r="BM652" s="120"/>
      <c r="BN652" s="120"/>
      <c r="BO652" s="120"/>
      <c r="BP652" s="120"/>
      <c r="BQ652" s="120"/>
      <c r="BR652" s="120"/>
      <c r="BS652" s="120"/>
      <c r="BT652" s="120"/>
      <c r="BU652" s="120"/>
      <c r="BV652" s="120"/>
      <c r="BW652" s="120"/>
      <c r="BX652" s="120"/>
      <c r="BY652" s="120"/>
      <c r="BZ652" s="120"/>
      <c r="CA652" s="120"/>
      <c r="CB652" s="120"/>
      <c r="CC652" s="120"/>
      <c r="CD652" s="120"/>
      <c r="CE652" s="120"/>
      <c r="CF652" s="120"/>
      <c r="CG652" s="120"/>
      <c r="CH652" s="120"/>
      <c r="CJ652" s="46"/>
      <c r="CK652" s="46"/>
      <c r="CL652" s="46"/>
      <c r="CN652" s="46">
        <f t="shared" ca="1" si="161"/>
        <v>0</v>
      </c>
      <c r="CO652" s="46">
        <f t="shared" ref="CO652:CO715" si="169">IF(C652&lt;&gt;"",0,IF(ABS(COUNTA(D652:W652,AG652,AI652:CH652))&gt;0,1,0))</f>
        <v>0</v>
      </c>
      <c r="CP652" s="46"/>
      <c r="CQ652" s="46">
        <f t="shared" ref="CQ652:CQ715" si="170">IF(C652&lt;&gt;"",ABS(COUNTA(E652)-1),0)</f>
        <v>0</v>
      </c>
      <c r="CR652" s="46"/>
      <c r="CS652" s="46">
        <f>IF(C652&lt;&gt;"",IF(VLOOKUP(C652,T_UO[#All],3,FALSE)="PTS",IF(ISBLANK(G652),1,0),IF(ISBLANK(G652),0,1)),0)</f>
        <v>0</v>
      </c>
      <c r="CT652" s="46">
        <f t="shared" si="162"/>
        <v>0</v>
      </c>
      <c r="CU652" s="46"/>
      <c r="CV652" s="46"/>
      <c r="CW652" s="46"/>
      <c r="CX652" s="46"/>
      <c r="CY652" s="46"/>
      <c r="CZ652" s="46"/>
      <c r="DA652" s="46"/>
      <c r="DB652" s="46">
        <f t="shared" si="163"/>
        <v>0</v>
      </c>
      <c r="DC652" s="46">
        <f t="shared" ref="DC652:DC715" ca="1" si="171">IF(AND(P652&lt;&gt;"",S652=""),IF(NETWORKDAYS(TODAY(),P652,N_Ferie)&gt;AG652,0,1),0)</f>
        <v>0</v>
      </c>
      <c r="DD652" s="46"/>
      <c r="DE652" s="46">
        <f t="shared" si="164"/>
        <v>0</v>
      </c>
      <c r="DF652" s="46"/>
      <c r="DG652" s="46"/>
      <c r="DH652" s="46"/>
      <c r="DI652" s="46"/>
      <c r="DJ652" s="46"/>
      <c r="DK652" s="46"/>
      <c r="DL652" s="46"/>
      <c r="DM652" s="46"/>
      <c r="DN652" s="46"/>
      <c r="DO652" s="46"/>
      <c r="DP652" s="46"/>
      <c r="DQ652" s="46"/>
      <c r="DR652" s="46"/>
      <c r="DS652" s="46">
        <f t="array" ref="DS652">IF(MAX(IF($AI652:$CH652&lt;&gt;0,$AI$7:$CH$7))&gt;$S652,1,0)</f>
        <v>0</v>
      </c>
    </row>
    <row r="653" spans="1:123" x14ac:dyDescent="0.25">
      <c r="A653" s="78">
        <v>646</v>
      </c>
      <c r="B653" s="79" t="str">
        <f t="shared" ref="B653:B716" si="172">$E$3&amp;"_"&amp;TEXT(A653,"000")</f>
        <v>K_LE MUT_2023_646</v>
      </c>
      <c r="C653" s="2"/>
      <c r="D653" s="3"/>
      <c r="E653" s="3"/>
      <c r="F653" s="4"/>
      <c r="G653" s="4"/>
      <c r="H653" s="4"/>
      <c r="I653" s="3"/>
      <c r="J653" s="1"/>
      <c r="K653" s="7"/>
      <c r="L653" s="90"/>
      <c r="M653" s="5"/>
      <c r="N653" s="91"/>
      <c r="O653" s="92"/>
      <c r="P653" s="5"/>
      <c r="Q653" s="5"/>
      <c r="R653" s="8"/>
      <c r="S653" s="5"/>
      <c r="T653" s="93"/>
      <c r="U653" s="80"/>
      <c r="V653" s="82"/>
      <c r="W653" s="83"/>
      <c r="X653" s="84" t="str">
        <f t="shared" ref="X653:X716" si="173">IF(P653="?","A planifier",IF(AND(S653&lt;&gt;"",ISBLANK(W653)),"Livré",IF(AND(S653&lt;&gt;"",V653&lt;&gt;"",W653&lt;&gt;""),"Soldé",IF(E653="Travail annulé","Annulé"," "))))</f>
        <v xml:space="preserve"> </v>
      </c>
      <c r="Y653" s="85" t="str">
        <f t="shared" si="166"/>
        <v/>
      </c>
      <c r="AA653" s="86" t="str">
        <f t="shared" ca="1" si="167"/>
        <v/>
      </c>
      <c r="AB653" s="121"/>
      <c r="AC653" s="87" t="str">
        <f t="shared" si="165"/>
        <v/>
      </c>
      <c r="AD653" s="88" t="str">
        <f t="shared" ref="AD653:AD716" si="174">IF(OR(ISBLANK(C653),AF653=""),"",AF653/(AF653+AG653))</f>
        <v/>
      </c>
      <c r="AE653" s="89" t="str">
        <f>IF(C653&lt;&gt;"",IF(VLOOKUP(C653,T_UO[#All],3,FALSE)="J",AF653+AG653,VLOOKUP(C653,T_UO[#All],4,FALSE)*G653),"")</f>
        <v/>
      </c>
      <c r="AF653" s="89" t="str">
        <f t="shared" si="168"/>
        <v/>
      </c>
      <c r="AG653" s="6"/>
      <c r="AH653" s="81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120"/>
      <c r="BC653" s="120"/>
      <c r="BD653" s="120"/>
      <c r="BE653" s="120"/>
      <c r="BF653" s="120"/>
      <c r="BG653" s="120"/>
      <c r="BH653" s="120"/>
      <c r="BI653" s="120"/>
      <c r="BJ653" s="120"/>
      <c r="BK653" s="120"/>
      <c r="BL653" s="120"/>
      <c r="BM653" s="120"/>
      <c r="BN653" s="120"/>
      <c r="BO653" s="120"/>
      <c r="BP653" s="120"/>
      <c r="BQ653" s="120"/>
      <c r="BR653" s="120"/>
      <c r="BS653" s="120"/>
      <c r="BT653" s="120"/>
      <c r="BU653" s="120"/>
      <c r="BV653" s="120"/>
      <c r="BW653" s="120"/>
      <c r="BX653" s="120"/>
      <c r="BY653" s="120"/>
      <c r="BZ653" s="120"/>
      <c r="CA653" s="120"/>
      <c r="CB653" s="120"/>
      <c r="CC653" s="120"/>
      <c r="CD653" s="120"/>
      <c r="CE653" s="120"/>
      <c r="CF653" s="120"/>
      <c r="CG653" s="120"/>
      <c r="CH653" s="120"/>
      <c r="CJ653" s="46"/>
      <c r="CK653" s="46"/>
      <c r="CL653" s="46"/>
      <c r="CN653" s="46">
        <f t="shared" ref="CN653:CN716" ca="1" si="175">SUM(CO653:DS653)</f>
        <v>0</v>
      </c>
      <c r="CO653" s="46">
        <f t="shared" si="169"/>
        <v>0</v>
      </c>
      <c r="CP653" s="46"/>
      <c r="CQ653" s="46">
        <f t="shared" si="170"/>
        <v>0</v>
      </c>
      <c r="CR653" s="46"/>
      <c r="CS653" s="46">
        <f>IF(C653&lt;&gt;"",IF(VLOOKUP(C653,T_UO[#All],3,FALSE)="PTS",IF(ISBLANK(G653),1,0),IF(ISBLANK(G653),0,1)),0)</f>
        <v>0</v>
      </c>
      <c r="CT653" s="46">
        <f t="shared" ref="CT653:CT716" si="176">IF(S653&lt;&gt;"",IF(ISBLANK(H653),1,0),IF(ISBLANK(H653),0,1))</f>
        <v>0</v>
      </c>
      <c r="CU653" s="46"/>
      <c r="CV653" s="46"/>
      <c r="CW653" s="46"/>
      <c r="CX653" s="46"/>
      <c r="CY653" s="46"/>
      <c r="CZ653" s="46"/>
      <c r="DA653" s="46"/>
      <c r="DB653" s="46">
        <f t="shared" ref="DB653:DB716" si="177">IF(C653&lt;&gt;"",ABS(COUNTA(P653)-1),0)</f>
        <v>0</v>
      </c>
      <c r="DC653" s="46">
        <f t="shared" ca="1" si="171"/>
        <v>0</v>
      </c>
      <c r="DD653" s="46"/>
      <c r="DE653" s="46">
        <f t="shared" ref="DE653:DE716" si="178">IF(AND(C653&lt;&gt;"",ISBLANK(S653),AG653=0),1,0)</f>
        <v>0</v>
      </c>
      <c r="DF653" s="46"/>
      <c r="DG653" s="46"/>
      <c r="DH653" s="46"/>
      <c r="DI653" s="46"/>
      <c r="DJ653" s="46"/>
      <c r="DK653" s="46"/>
      <c r="DL653" s="46"/>
      <c r="DM653" s="46"/>
      <c r="DN653" s="46"/>
      <c r="DO653" s="46"/>
      <c r="DP653" s="46"/>
      <c r="DQ653" s="46"/>
      <c r="DR653" s="46"/>
      <c r="DS653" s="46">
        <f t="array" ref="DS653">IF(MAX(IF($AI653:$CH653&lt;&gt;0,$AI$7:$CH$7))&gt;$S653,1,0)</f>
        <v>0</v>
      </c>
    </row>
    <row r="654" spans="1:123" x14ac:dyDescent="0.25">
      <c r="A654" s="78">
        <v>647</v>
      </c>
      <c r="B654" s="79" t="str">
        <f t="shared" si="172"/>
        <v>K_LE MUT_2023_647</v>
      </c>
      <c r="C654" s="2"/>
      <c r="D654" s="3"/>
      <c r="E654" s="3"/>
      <c r="F654" s="4"/>
      <c r="G654" s="4"/>
      <c r="H654" s="4"/>
      <c r="I654" s="3"/>
      <c r="J654" s="1"/>
      <c r="K654" s="7"/>
      <c r="L654" s="90"/>
      <c r="M654" s="5"/>
      <c r="N654" s="91"/>
      <c r="O654" s="92"/>
      <c r="P654" s="5"/>
      <c r="Q654" s="5"/>
      <c r="R654" s="8"/>
      <c r="S654" s="5"/>
      <c r="T654" s="93"/>
      <c r="U654" s="80"/>
      <c r="V654" s="82"/>
      <c r="W654" s="83"/>
      <c r="X654" s="84" t="str">
        <f t="shared" si="173"/>
        <v xml:space="preserve"> </v>
      </c>
      <c r="Y654" s="85" t="str">
        <f t="shared" si="166"/>
        <v/>
      </c>
      <c r="AA654" s="86" t="str">
        <f t="shared" ca="1" si="167"/>
        <v/>
      </c>
      <c r="AB654" s="121"/>
      <c r="AC654" s="87" t="str">
        <f t="shared" si="165"/>
        <v/>
      </c>
      <c r="AD654" s="88" t="str">
        <f t="shared" si="174"/>
        <v/>
      </c>
      <c r="AE654" s="89" t="str">
        <f>IF(C654&lt;&gt;"",IF(VLOOKUP(C654,T_UO[#All],3,FALSE)="J",AF654+AG654,VLOOKUP(C654,T_UO[#All],4,FALSE)*G654),"")</f>
        <v/>
      </c>
      <c r="AF654" s="89" t="str">
        <f t="shared" si="168"/>
        <v/>
      </c>
      <c r="AG654" s="6"/>
      <c r="AH654" s="81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  <c r="AY654" s="120"/>
      <c r="AZ654" s="120"/>
      <c r="BA654" s="120"/>
      <c r="BB654" s="120"/>
      <c r="BC654" s="120"/>
      <c r="BD654" s="120"/>
      <c r="BE654" s="120"/>
      <c r="BF654" s="120"/>
      <c r="BG654" s="120"/>
      <c r="BH654" s="120"/>
      <c r="BI654" s="120"/>
      <c r="BJ654" s="120"/>
      <c r="BK654" s="120"/>
      <c r="BL654" s="120"/>
      <c r="BM654" s="120"/>
      <c r="BN654" s="120"/>
      <c r="BO654" s="120"/>
      <c r="BP654" s="120"/>
      <c r="BQ654" s="120"/>
      <c r="BR654" s="120"/>
      <c r="BS654" s="120"/>
      <c r="BT654" s="120"/>
      <c r="BU654" s="120"/>
      <c r="BV654" s="120"/>
      <c r="BW654" s="120"/>
      <c r="BX654" s="120"/>
      <c r="BY654" s="120"/>
      <c r="BZ654" s="120"/>
      <c r="CA654" s="120"/>
      <c r="CB654" s="120"/>
      <c r="CC654" s="120"/>
      <c r="CD654" s="120"/>
      <c r="CE654" s="120"/>
      <c r="CF654" s="120"/>
      <c r="CG654" s="120"/>
      <c r="CH654" s="120"/>
      <c r="CJ654" s="46"/>
      <c r="CK654" s="46"/>
      <c r="CL654" s="46"/>
      <c r="CN654" s="46">
        <f t="shared" ca="1" si="175"/>
        <v>0</v>
      </c>
      <c r="CO654" s="46">
        <f t="shared" si="169"/>
        <v>0</v>
      </c>
      <c r="CP654" s="46"/>
      <c r="CQ654" s="46">
        <f t="shared" si="170"/>
        <v>0</v>
      </c>
      <c r="CR654" s="46"/>
      <c r="CS654" s="46">
        <f>IF(C654&lt;&gt;"",IF(VLOOKUP(C654,T_UO[#All],3,FALSE)="PTS",IF(ISBLANK(G654),1,0),IF(ISBLANK(G654),0,1)),0)</f>
        <v>0</v>
      </c>
      <c r="CT654" s="46">
        <f t="shared" si="176"/>
        <v>0</v>
      </c>
      <c r="CU654" s="46"/>
      <c r="CV654" s="46"/>
      <c r="CW654" s="46"/>
      <c r="CX654" s="46"/>
      <c r="CY654" s="46"/>
      <c r="CZ654" s="46"/>
      <c r="DA654" s="46"/>
      <c r="DB654" s="46">
        <f t="shared" si="177"/>
        <v>0</v>
      </c>
      <c r="DC654" s="46">
        <f t="shared" ca="1" si="171"/>
        <v>0</v>
      </c>
      <c r="DD654" s="46"/>
      <c r="DE654" s="46">
        <f t="shared" si="178"/>
        <v>0</v>
      </c>
      <c r="DF654" s="46"/>
      <c r="DG654" s="46"/>
      <c r="DH654" s="46"/>
      <c r="DI654" s="46"/>
      <c r="DJ654" s="46"/>
      <c r="DK654" s="46"/>
      <c r="DL654" s="46"/>
      <c r="DM654" s="46"/>
      <c r="DN654" s="46"/>
      <c r="DO654" s="46"/>
      <c r="DP654" s="46"/>
      <c r="DQ654" s="46"/>
      <c r="DR654" s="46"/>
      <c r="DS654" s="46">
        <f t="array" ref="DS654">IF(MAX(IF($AI654:$CH654&lt;&gt;0,$AI$7:$CH$7))&gt;$S654,1,0)</f>
        <v>0</v>
      </c>
    </row>
    <row r="655" spans="1:123" x14ac:dyDescent="0.25">
      <c r="A655" s="78">
        <v>648</v>
      </c>
      <c r="B655" s="79" t="str">
        <f t="shared" si="172"/>
        <v>K_LE MUT_2023_648</v>
      </c>
      <c r="C655" s="2"/>
      <c r="D655" s="3"/>
      <c r="E655" s="3"/>
      <c r="F655" s="4"/>
      <c r="G655" s="4"/>
      <c r="H655" s="4"/>
      <c r="I655" s="3"/>
      <c r="J655" s="1"/>
      <c r="K655" s="7"/>
      <c r="L655" s="90"/>
      <c r="M655" s="5"/>
      <c r="N655" s="91"/>
      <c r="O655" s="92"/>
      <c r="P655" s="5"/>
      <c r="Q655" s="5"/>
      <c r="R655" s="8"/>
      <c r="S655" s="5"/>
      <c r="T655" s="93"/>
      <c r="U655" s="80"/>
      <c r="V655" s="82"/>
      <c r="W655" s="83"/>
      <c r="X655" s="84" t="str">
        <f t="shared" si="173"/>
        <v xml:space="preserve"> </v>
      </c>
      <c r="Y655" s="85" t="str">
        <f t="shared" si="166"/>
        <v/>
      </c>
      <c r="AA655" s="86" t="str">
        <f t="shared" ca="1" si="167"/>
        <v/>
      </c>
      <c r="AB655" s="121"/>
      <c r="AC655" s="87" t="str">
        <f t="shared" si="165"/>
        <v/>
      </c>
      <c r="AD655" s="88" t="str">
        <f t="shared" si="174"/>
        <v/>
      </c>
      <c r="AE655" s="89" t="str">
        <f>IF(C655&lt;&gt;"",IF(VLOOKUP(C655,T_UO[#All],3,FALSE)="J",AF655+AG655,VLOOKUP(C655,T_UO[#All],4,FALSE)*G655),"")</f>
        <v/>
      </c>
      <c r="AF655" s="89" t="str">
        <f t="shared" si="168"/>
        <v/>
      </c>
      <c r="AG655" s="6"/>
      <c r="AH655" s="81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  <c r="AY655" s="120"/>
      <c r="AZ655" s="120"/>
      <c r="BA655" s="120"/>
      <c r="BB655" s="120"/>
      <c r="BC655" s="120"/>
      <c r="BD655" s="120"/>
      <c r="BE655" s="120"/>
      <c r="BF655" s="120"/>
      <c r="BG655" s="120"/>
      <c r="BH655" s="120"/>
      <c r="BI655" s="120"/>
      <c r="BJ655" s="120"/>
      <c r="BK655" s="120"/>
      <c r="BL655" s="120"/>
      <c r="BM655" s="120"/>
      <c r="BN655" s="120"/>
      <c r="BO655" s="120"/>
      <c r="BP655" s="120"/>
      <c r="BQ655" s="120"/>
      <c r="BR655" s="120"/>
      <c r="BS655" s="120"/>
      <c r="BT655" s="120"/>
      <c r="BU655" s="120"/>
      <c r="BV655" s="120"/>
      <c r="BW655" s="120"/>
      <c r="BX655" s="120"/>
      <c r="BY655" s="120"/>
      <c r="BZ655" s="120"/>
      <c r="CA655" s="120"/>
      <c r="CB655" s="120"/>
      <c r="CC655" s="120"/>
      <c r="CD655" s="120"/>
      <c r="CE655" s="120"/>
      <c r="CF655" s="120"/>
      <c r="CG655" s="120"/>
      <c r="CH655" s="120"/>
      <c r="CJ655" s="46"/>
      <c r="CK655" s="46"/>
      <c r="CL655" s="46"/>
      <c r="CN655" s="46">
        <f t="shared" ca="1" si="175"/>
        <v>0</v>
      </c>
      <c r="CO655" s="46">
        <f t="shared" si="169"/>
        <v>0</v>
      </c>
      <c r="CP655" s="46"/>
      <c r="CQ655" s="46">
        <f t="shared" si="170"/>
        <v>0</v>
      </c>
      <c r="CR655" s="46"/>
      <c r="CS655" s="46">
        <f>IF(C655&lt;&gt;"",IF(VLOOKUP(C655,T_UO[#All],3,FALSE)="PTS",IF(ISBLANK(G655),1,0),IF(ISBLANK(G655),0,1)),0)</f>
        <v>0</v>
      </c>
      <c r="CT655" s="46">
        <f t="shared" si="176"/>
        <v>0</v>
      </c>
      <c r="CU655" s="46"/>
      <c r="CV655" s="46"/>
      <c r="CW655" s="46"/>
      <c r="CX655" s="46"/>
      <c r="CY655" s="46"/>
      <c r="CZ655" s="46"/>
      <c r="DA655" s="46"/>
      <c r="DB655" s="46">
        <f t="shared" si="177"/>
        <v>0</v>
      </c>
      <c r="DC655" s="46">
        <f t="shared" ca="1" si="171"/>
        <v>0</v>
      </c>
      <c r="DD655" s="46"/>
      <c r="DE655" s="46">
        <f t="shared" si="178"/>
        <v>0</v>
      </c>
      <c r="DF655" s="46"/>
      <c r="DG655" s="46"/>
      <c r="DH655" s="46"/>
      <c r="DI655" s="46"/>
      <c r="DJ655" s="46"/>
      <c r="DK655" s="46"/>
      <c r="DL655" s="46"/>
      <c r="DM655" s="46"/>
      <c r="DN655" s="46"/>
      <c r="DO655" s="46"/>
      <c r="DP655" s="46"/>
      <c r="DQ655" s="46"/>
      <c r="DR655" s="46"/>
      <c r="DS655" s="46">
        <f t="array" ref="DS655">IF(MAX(IF($AI655:$CH655&lt;&gt;0,$AI$7:$CH$7))&gt;$S655,1,0)</f>
        <v>0</v>
      </c>
    </row>
    <row r="656" spans="1:123" x14ac:dyDescent="0.25">
      <c r="A656" s="78">
        <v>649</v>
      </c>
      <c r="B656" s="79" t="str">
        <f t="shared" si="172"/>
        <v>K_LE MUT_2023_649</v>
      </c>
      <c r="C656" s="2"/>
      <c r="D656" s="3"/>
      <c r="E656" s="3"/>
      <c r="F656" s="4"/>
      <c r="G656" s="4"/>
      <c r="H656" s="4"/>
      <c r="I656" s="3"/>
      <c r="J656" s="1"/>
      <c r="K656" s="7"/>
      <c r="L656" s="90"/>
      <c r="M656" s="5"/>
      <c r="N656" s="91"/>
      <c r="O656" s="92"/>
      <c r="P656" s="5"/>
      <c r="Q656" s="5"/>
      <c r="R656" s="8"/>
      <c r="S656" s="5"/>
      <c r="T656" s="93"/>
      <c r="U656" s="80"/>
      <c r="V656" s="82"/>
      <c r="W656" s="83"/>
      <c r="X656" s="84" t="str">
        <f t="shared" si="173"/>
        <v xml:space="preserve"> </v>
      </c>
      <c r="Y656" s="85" t="str">
        <f t="shared" si="166"/>
        <v/>
      </c>
      <c r="AA656" s="86" t="str">
        <f t="shared" ca="1" si="167"/>
        <v/>
      </c>
      <c r="AB656" s="121"/>
      <c r="AC656" s="87" t="str">
        <f t="shared" si="165"/>
        <v/>
      </c>
      <c r="AD656" s="88" t="str">
        <f t="shared" si="174"/>
        <v/>
      </c>
      <c r="AE656" s="89" t="str">
        <f>IF(C656&lt;&gt;"",IF(VLOOKUP(C656,T_UO[#All],3,FALSE)="J",AF656+AG656,VLOOKUP(C656,T_UO[#All],4,FALSE)*G656),"")</f>
        <v/>
      </c>
      <c r="AF656" s="89" t="str">
        <f t="shared" si="168"/>
        <v/>
      </c>
      <c r="AG656" s="6"/>
      <c r="AH656" s="81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  <c r="AY656" s="120"/>
      <c r="AZ656" s="120"/>
      <c r="BA656" s="120"/>
      <c r="BB656" s="120"/>
      <c r="BC656" s="120"/>
      <c r="BD656" s="120"/>
      <c r="BE656" s="120"/>
      <c r="BF656" s="120"/>
      <c r="BG656" s="120"/>
      <c r="BH656" s="120"/>
      <c r="BI656" s="120"/>
      <c r="BJ656" s="120"/>
      <c r="BK656" s="120"/>
      <c r="BL656" s="120"/>
      <c r="BM656" s="120"/>
      <c r="BN656" s="120"/>
      <c r="BO656" s="120"/>
      <c r="BP656" s="120"/>
      <c r="BQ656" s="120"/>
      <c r="BR656" s="120"/>
      <c r="BS656" s="120"/>
      <c r="BT656" s="120"/>
      <c r="BU656" s="120"/>
      <c r="BV656" s="120"/>
      <c r="BW656" s="120"/>
      <c r="BX656" s="120"/>
      <c r="BY656" s="120"/>
      <c r="BZ656" s="120"/>
      <c r="CA656" s="120"/>
      <c r="CB656" s="120"/>
      <c r="CC656" s="120"/>
      <c r="CD656" s="120"/>
      <c r="CE656" s="120"/>
      <c r="CF656" s="120"/>
      <c r="CG656" s="120"/>
      <c r="CH656" s="120"/>
      <c r="CJ656" s="46"/>
      <c r="CK656" s="46"/>
      <c r="CL656" s="46"/>
      <c r="CN656" s="46">
        <f t="shared" ca="1" si="175"/>
        <v>0</v>
      </c>
      <c r="CO656" s="46">
        <f t="shared" si="169"/>
        <v>0</v>
      </c>
      <c r="CP656" s="46"/>
      <c r="CQ656" s="46">
        <f t="shared" si="170"/>
        <v>0</v>
      </c>
      <c r="CR656" s="46"/>
      <c r="CS656" s="46">
        <f>IF(C656&lt;&gt;"",IF(VLOOKUP(C656,T_UO[#All],3,FALSE)="PTS",IF(ISBLANK(G656),1,0),IF(ISBLANK(G656),0,1)),0)</f>
        <v>0</v>
      </c>
      <c r="CT656" s="46">
        <f t="shared" si="176"/>
        <v>0</v>
      </c>
      <c r="CU656" s="46"/>
      <c r="CV656" s="46"/>
      <c r="CW656" s="46"/>
      <c r="CX656" s="46"/>
      <c r="CY656" s="46"/>
      <c r="CZ656" s="46"/>
      <c r="DA656" s="46"/>
      <c r="DB656" s="46">
        <f t="shared" si="177"/>
        <v>0</v>
      </c>
      <c r="DC656" s="46">
        <f t="shared" ca="1" si="171"/>
        <v>0</v>
      </c>
      <c r="DD656" s="46"/>
      <c r="DE656" s="46">
        <f t="shared" si="178"/>
        <v>0</v>
      </c>
      <c r="DF656" s="46"/>
      <c r="DG656" s="46"/>
      <c r="DH656" s="46"/>
      <c r="DI656" s="46"/>
      <c r="DJ656" s="46"/>
      <c r="DK656" s="46"/>
      <c r="DL656" s="46"/>
      <c r="DM656" s="46"/>
      <c r="DN656" s="46"/>
      <c r="DO656" s="46"/>
      <c r="DP656" s="46"/>
      <c r="DQ656" s="46"/>
      <c r="DR656" s="46"/>
      <c r="DS656" s="46">
        <f t="array" ref="DS656">IF(MAX(IF($AI656:$CH656&lt;&gt;0,$AI$7:$CH$7))&gt;$S656,1,0)</f>
        <v>0</v>
      </c>
    </row>
    <row r="657" spans="1:123" x14ac:dyDescent="0.25">
      <c r="A657" s="78">
        <v>650</v>
      </c>
      <c r="B657" s="79" t="str">
        <f t="shared" si="172"/>
        <v>K_LE MUT_2023_650</v>
      </c>
      <c r="C657" s="2"/>
      <c r="D657" s="3"/>
      <c r="E657" s="3"/>
      <c r="F657" s="4"/>
      <c r="G657" s="4"/>
      <c r="H657" s="4"/>
      <c r="I657" s="3"/>
      <c r="J657" s="1"/>
      <c r="K657" s="7"/>
      <c r="L657" s="90"/>
      <c r="M657" s="5"/>
      <c r="N657" s="91"/>
      <c r="O657" s="92"/>
      <c r="P657" s="5"/>
      <c r="Q657" s="5"/>
      <c r="R657" s="8"/>
      <c r="S657" s="5"/>
      <c r="T657" s="93"/>
      <c r="U657" s="80"/>
      <c r="V657" s="82"/>
      <c r="W657" s="83"/>
      <c r="X657" s="84" t="str">
        <f t="shared" si="173"/>
        <v xml:space="preserve"> </v>
      </c>
      <c r="Y657" s="85" t="str">
        <f t="shared" si="166"/>
        <v/>
      </c>
      <c r="AA657" s="86" t="str">
        <f t="shared" ca="1" si="167"/>
        <v/>
      </c>
      <c r="AB657" s="121"/>
      <c r="AC657" s="87" t="str">
        <f t="shared" si="165"/>
        <v/>
      </c>
      <c r="AD657" s="88" t="str">
        <f t="shared" si="174"/>
        <v/>
      </c>
      <c r="AE657" s="89" t="str">
        <f>IF(C657&lt;&gt;"",IF(VLOOKUP(C657,T_UO[#All],3,FALSE)="J",AF657+AG657,VLOOKUP(C657,T_UO[#All],4,FALSE)*G657),"")</f>
        <v/>
      </c>
      <c r="AF657" s="89" t="str">
        <f t="shared" si="168"/>
        <v/>
      </c>
      <c r="AG657" s="6"/>
      <c r="AH657" s="81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  <c r="AY657" s="120"/>
      <c r="AZ657" s="120"/>
      <c r="BA657" s="120"/>
      <c r="BB657" s="120"/>
      <c r="BC657" s="120"/>
      <c r="BD657" s="120"/>
      <c r="BE657" s="120"/>
      <c r="BF657" s="120"/>
      <c r="BG657" s="120"/>
      <c r="BH657" s="120"/>
      <c r="BI657" s="120"/>
      <c r="BJ657" s="120"/>
      <c r="BK657" s="120"/>
      <c r="BL657" s="120"/>
      <c r="BM657" s="120"/>
      <c r="BN657" s="120"/>
      <c r="BO657" s="120"/>
      <c r="BP657" s="120"/>
      <c r="BQ657" s="120"/>
      <c r="BR657" s="120"/>
      <c r="BS657" s="120"/>
      <c r="BT657" s="120"/>
      <c r="BU657" s="120"/>
      <c r="BV657" s="120"/>
      <c r="BW657" s="120"/>
      <c r="BX657" s="120"/>
      <c r="BY657" s="120"/>
      <c r="BZ657" s="120"/>
      <c r="CA657" s="120"/>
      <c r="CB657" s="120"/>
      <c r="CC657" s="120"/>
      <c r="CD657" s="120"/>
      <c r="CE657" s="120"/>
      <c r="CF657" s="120"/>
      <c r="CG657" s="120"/>
      <c r="CH657" s="120"/>
      <c r="CJ657" s="46"/>
      <c r="CK657" s="46"/>
      <c r="CL657" s="46"/>
      <c r="CN657" s="46">
        <f t="shared" ca="1" si="175"/>
        <v>0</v>
      </c>
      <c r="CO657" s="46">
        <f t="shared" si="169"/>
        <v>0</v>
      </c>
      <c r="CP657" s="46"/>
      <c r="CQ657" s="46">
        <f t="shared" si="170"/>
        <v>0</v>
      </c>
      <c r="CR657" s="46"/>
      <c r="CS657" s="46">
        <f>IF(C657&lt;&gt;"",IF(VLOOKUP(C657,T_UO[#All],3,FALSE)="PTS",IF(ISBLANK(G657),1,0),IF(ISBLANK(G657),0,1)),0)</f>
        <v>0</v>
      </c>
      <c r="CT657" s="46">
        <f t="shared" si="176"/>
        <v>0</v>
      </c>
      <c r="CU657" s="46"/>
      <c r="CV657" s="46"/>
      <c r="CW657" s="46"/>
      <c r="CX657" s="46"/>
      <c r="CY657" s="46"/>
      <c r="CZ657" s="46"/>
      <c r="DA657" s="46"/>
      <c r="DB657" s="46">
        <f t="shared" si="177"/>
        <v>0</v>
      </c>
      <c r="DC657" s="46">
        <f t="shared" ca="1" si="171"/>
        <v>0</v>
      </c>
      <c r="DD657" s="46"/>
      <c r="DE657" s="46">
        <f t="shared" si="178"/>
        <v>0</v>
      </c>
      <c r="DF657" s="46"/>
      <c r="DG657" s="46"/>
      <c r="DH657" s="46"/>
      <c r="DI657" s="46"/>
      <c r="DJ657" s="46"/>
      <c r="DK657" s="46"/>
      <c r="DL657" s="46"/>
      <c r="DM657" s="46"/>
      <c r="DN657" s="46"/>
      <c r="DO657" s="46"/>
      <c r="DP657" s="46"/>
      <c r="DQ657" s="46"/>
      <c r="DR657" s="46"/>
      <c r="DS657" s="46">
        <f t="array" ref="DS657">IF(MAX(IF($AI657:$CH657&lt;&gt;0,$AI$7:$CH$7))&gt;$S657,1,0)</f>
        <v>0</v>
      </c>
    </row>
    <row r="658" spans="1:123" x14ac:dyDescent="0.25">
      <c r="A658" s="78">
        <v>651</v>
      </c>
      <c r="B658" s="79" t="str">
        <f t="shared" si="172"/>
        <v>K_LE MUT_2023_651</v>
      </c>
      <c r="C658" s="2"/>
      <c r="D658" s="3"/>
      <c r="E658" s="3"/>
      <c r="F658" s="4"/>
      <c r="G658" s="4"/>
      <c r="H658" s="4"/>
      <c r="I658" s="3"/>
      <c r="J658" s="1"/>
      <c r="K658" s="7"/>
      <c r="L658" s="90"/>
      <c r="M658" s="5"/>
      <c r="N658" s="91"/>
      <c r="O658" s="92"/>
      <c r="P658" s="5"/>
      <c r="Q658" s="5"/>
      <c r="R658" s="8"/>
      <c r="S658" s="5"/>
      <c r="T658" s="93"/>
      <c r="U658" s="80"/>
      <c r="V658" s="82"/>
      <c r="W658" s="83"/>
      <c r="X658" s="84" t="str">
        <f t="shared" si="173"/>
        <v xml:space="preserve"> </v>
      </c>
      <c r="Y658" s="85" t="str">
        <f t="shared" si="166"/>
        <v/>
      </c>
      <c r="AA658" s="86" t="str">
        <f t="shared" ca="1" si="167"/>
        <v/>
      </c>
      <c r="AB658" s="121"/>
      <c r="AC658" s="87" t="str">
        <f t="shared" si="165"/>
        <v/>
      </c>
      <c r="AD658" s="88" t="str">
        <f t="shared" si="174"/>
        <v/>
      </c>
      <c r="AE658" s="89" t="str">
        <f>IF(C658&lt;&gt;"",IF(VLOOKUP(C658,T_UO[#All],3,FALSE)="J",AF658+AG658,VLOOKUP(C658,T_UO[#All],4,FALSE)*G658),"")</f>
        <v/>
      </c>
      <c r="AF658" s="89" t="str">
        <f t="shared" si="168"/>
        <v/>
      </c>
      <c r="AG658" s="6"/>
      <c r="AH658" s="81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  <c r="AY658" s="120"/>
      <c r="AZ658" s="120"/>
      <c r="BA658" s="120"/>
      <c r="BB658" s="120"/>
      <c r="BC658" s="120"/>
      <c r="BD658" s="120"/>
      <c r="BE658" s="120"/>
      <c r="BF658" s="120"/>
      <c r="BG658" s="120"/>
      <c r="BH658" s="120"/>
      <c r="BI658" s="120"/>
      <c r="BJ658" s="120"/>
      <c r="BK658" s="120"/>
      <c r="BL658" s="120"/>
      <c r="BM658" s="120"/>
      <c r="BN658" s="120"/>
      <c r="BO658" s="120"/>
      <c r="BP658" s="120"/>
      <c r="BQ658" s="120"/>
      <c r="BR658" s="120"/>
      <c r="BS658" s="120"/>
      <c r="BT658" s="120"/>
      <c r="BU658" s="120"/>
      <c r="BV658" s="120"/>
      <c r="BW658" s="120"/>
      <c r="BX658" s="120"/>
      <c r="BY658" s="120"/>
      <c r="BZ658" s="120"/>
      <c r="CA658" s="120"/>
      <c r="CB658" s="120"/>
      <c r="CC658" s="120"/>
      <c r="CD658" s="120"/>
      <c r="CE658" s="120"/>
      <c r="CF658" s="120"/>
      <c r="CG658" s="120"/>
      <c r="CH658" s="120"/>
      <c r="CJ658" s="46"/>
      <c r="CK658" s="46"/>
      <c r="CL658" s="46"/>
      <c r="CN658" s="46">
        <f t="shared" ca="1" si="175"/>
        <v>0</v>
      </c>
      <c r="CO658" s="46">
        <f t="shared" si="169"/>
        <v>0</v>
      </c>
      <c r="CP658" s="46"/>
      <c r="CQ658" s="46">
        <f t="shared" si="170"/>
        <v>0</v>
      </c>
      <c r="CR658" s="46"/>
      <c r="CS658" s="46">
        <f>IF(C658&lt;&gt;"",IF(VLOOKUP(C658,T_UO[#All],3,FALSE)="PTS",IF(ISBLANK(G658),1,0),IF(ISBLANK(G658),0,1)),0)</f>
        <v>0</v>
      </c>
      <c r="CT658" s="46">
        <f t="shared" si="176"/>
        <v>0</v>
      </c>
      <c r="CU658" s="46"/>
      <c r="CV658" s="46"/>
      <c r="CW658" s="46"/>
      <c r="CX658" s="46"/>
      <c r="CY658" s="46"/>
      <c r="CZ658" s="46"/>
      <c r="DA658" s="46"/>
      <c r="DB658" s="46">
        <f t="shared" si="177"/>
        <v>0</v>
      </c>
      <c r="DC658" s="46">
        <f t="shared" ca="1" si="171"/>
        <v>0</v>
      </c>
      <c r="DD658" s="46"/>
      <c r="DE658" s="46">
        <f t="shared" si="178"/>
        <v>0</v>
      </c>
      <c r="DF658" s="46"/>
      <c r="DG658" s="46"/>
      <c r="DH658" s="46"/>
      <c r="DI658" s="46"/>
      <c r="DJ658" s="46"/>
      <c r="DK658" s="46"/>
      <c r="DL658" s="46"/>
      <c r="DM658" s="46"/>
      <c r="DN658" s="46"/>
      <c r="DO658" s="46"/>
      <c r="DP658" s="46"/>
      <c r="DQ658" s="46"/>
      <c r="DR658" s="46"/>
      <c r="DS658" s="46">
        <f t="array" ref="DS658">IF(MAX(IF($AI658:$CH658&lt;&gt;0,$AI$7:$CH$7))&gt;$S658,1,0)</f>
        <v>0</v>
      </c>
    </row>
    <row r="659" spans="1:123" x14ac:dyDescent="0.25">
      <c r="A659" s="78">
        <v>652</v>
      </c>
      <c r="B659" s="79" t="str">
        <f t="shared" si="172"/>
        <v>K_LE MUT_2023_652</v>
      </c>
      <c r="C659" s="2"/>
      <c r="D659" s="3"/>
      <c r="E659" s="3"/>
      <c r="F659" s="4"/>
      <c r="G659" s="4"/>
      <c r="H659" s="4"/>
      <c r="I659" s="3"/>
      <c r="J659" s="1"/>
      <c r="K659" s="7"/>
      <c r="L659" s="90"/>
      <c r="M659" s="5"/>
      <c r="N659" s="91"/>
      <c r="O659" s="92"/>
      <c r="P659" s="5"/>
      <c r="Q659" s="5"/>
      <c r="R659" s="8"/>
      <c r="S659" s="5"/>
      <c r="T659" s="93"/>
      <c r="U659" s="80"/>
      <c r="V659" s="82"/>
      <c r="W659" s="83"/>
      <c r="X659" s="84" t="str">
        <f t="shared" si="173"/>
        <v xml:space="preserve"> </v>
      </c>
      <c r="Y659" s="85" t="str">
        <f t="shared" si="166"/>
        <v/>
      </c>
      <c r="AA659" s="86" t="str">
        <f t="shared" ca="1" si="167"/>
        <v/>
      </c>
      <c r="AB659" s="121"/>
      <c r="AC659" s="87" t="str">
        <f t="shared" si="165"/>
        <v/>
      </c>
      <c r="AD659" s="88" t="str">
        <f t="shared" si="174"/>
        <v/>
      </c>
      <c r="AE659" s="89" t="str">
        <f>IF(C659&lt;&gt;"",IF(VLOOKUP(C659,T_UO[#All],3,FALSE)="J",AF659+AG659,VLOOKUP(C659,T_UO[#All],4,FALSE)*G659),"")</f>
        <v/>
      </c>
      <c r="AF659" s="89" t="str">
        <f t="shared" si="168"/>
        <v/>
      </c>
      <c r="AG659" s="6"/>
      <c r="AH659" s="81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  <c r="BE659" s="120"/>
      <c r="BF659" s="120"/>
      <c r="BG659" s="120"/>
      <c r="BH659" s="120"/>
      <c r="BI659" s="120"/>
      <c r="BJ659" s="120"/>
      <c r="BK659" s="120"/>
      <c r="BL659" s="120"/>
      <c r="BM659" s="120"/>
      <c r="BN659" s="120"/>
      <c r="BO659" s="120"/>
      <c r="BP659" s="120"/>
      <c r="BQ659" s="120"/>
      <c r="BR659" s="120"/>
      <c r="BS659" s="120"/>
      <c r="BT659" s="120"/>
      <c r="BU659" s="120"/>
      <c r="BV659" s="120"/>
      <c r="BW659" s="120"/>
      <c r="BX659" s="120"/>
      <c r="BY659" s="120"/>
      <c r="BZ659" s="120"/>
      <c r="CA659" s="120"/>
      <c r="CB659" s="120"/>
      <c r="CC659" s="120"/>
      <c r="CD659" s="120"/>
      <c r="CE659" s="120"/>
      <c r="CF659" s="120"/>
      <c r="CG659" s="120"/>
      <c r="CH659" s="120"/>
      <c r="CJ659" s="46"/>
      <c r="CK659" s="46"/>
      <c r="CL659" s="46"/>
      <c r="CN659" s="46">
        <f t="shared" ca="1" si="175"/>
        <v>0</v>
      </c>
      <c r="CO659" s="46">
        <f t="shared" si="169"/>
        <v>0</v>
      </c>
      <c r="CP659" s="46"/>
      <c r="CQ659" s="46">
        <f t="shared" si="170"/>
        <v>0</v>
      </c>
      <c r="CR659" s="46"/>
      <c r="CS659" s="46">
        <f>IF(C659&lt;&gt;"",IF(VLOOKUP(C659,T_UO[#All],3,FALSE)="PTS",IF(ISBLANK(G659),1,0),IF(ISBLANK(G659),0,1)),0)</f>
        <v>0</v>
      </c>
      <c r="CT659" s="46">
        <f t="shared" si="176"/>
        <v>0</v>
      </c>
      <c r="CU659" s="46"/>
      <c r="CV659" s="46"/>
      <c r="CW659" s="46"/>
      <c r="CX659" s="46"/>
      <c r="CY659" s="46"/>
      <c r="CZ659" s="46"/>
      <c r="DA659" s="46"/>
      <c r="DB659" s="46">
        <f t="shared" si="177"/>
        <v>0</v>
      </c>
      <c r="DC659" s="46">
        <f t="shared" ca="1" si="171"/>
        <v>0</v>
      </c>
      <c r="DD659" s="46"/>
      <c r="DE659" s="46">
        <f t="shared" si="178"/>
        <v>0</v>
      </c>
      <c r="DF659" s="46"/>
      <c r="DG659" s="46"/>
      <c r="DH659" s="46"/>
      <c r="DI659" s="46"/>
      <c r="DJ659" s="46"/>
      <c r="DK659" s="46"/>
      <c r="DL659" s="46"/>
      <c r="DM659" s="46"/>
      <c r="DN659" s="46"/>
      <c r="DO659" s="46"/>
      <c r="DP659" s="46"/>
      <c r="DQ659" s="46"/>
      <c r="DR659" s="46"/>
      <c r="DS659" s="46">
        <f t="array" ref="DS659">IF(MAX(IF($AI659:$CH659&lt;&gt;0,$AI$7:$CH$7))&gt;$S659,1,0)</f>
        <v>0</v>
      </c>
    </row>
    <row r="660" spans="1:123" x14ac:dyDescent="0.25">
      <c r="A660" s="78">
        <v>653</v>
      </c>
      <c r="B660" s="79" t="str">
        <f t="shared" si="172"/>
        <v>K_LE MUT_2023_653</v>
      </c>
      <c r="C660" s="2"/>
      <c r="D660" s="3"/>
      <c r="E660" s="3"/>
      <c r="F660" s="4"/>
      <c r="G660" s="4"/>
      <c r="H660" s="4"/>
      <c r="I660" s="3"/>
      <c r="J660" s="1"/>
      <c r="K660" s="7"/>
      <c r="L660" s="90"/>
      <c r="M660" s="5"/>
      <c r="N660" s="91"/>
      <c r="O660" s="92"/>
      <c r="P660" s="5"/>
      <c r="Q660" s="5"/>
      <c r="R660" s="8"/>
      <c r="S660" s="5"/>
      <c r="T660" s="93"/>
      <c r="U660" s="80"/>
      <c r="V660" s="82"/>
      <c r="W660" s="83"/>
      <c r="X660" s="84" t="str">
        <f t="shared" si="173"/>
        <v xml:space="preserve"> </v>
      </c>
      <c r="Y660" s="85" t="str">
        <f t="shared" si="166"/>
        <v/>
      </c>
      <c r="AA660" s="86" t="str">
        <f t="shared" ca="1" si="167"/>
        <v/>
      </c>
      <c r="AB660" s="121"/>
      <c r="AC660" s="87" t="str">
        <f t="shared" si="165"/>
        <v/>
      </c>
      <c r="AD660" s="88" t="str">
        <f t="shared" si="174"/>
        <v/>
      </c>
      <c r="AE660" s="89" t="str">
        <f>IF(C660&lt;&gt;"",IF(VLOOKUP(C660,T_UO[#All],3,FALSE)="J",AF660+AG660,VLOOKUP(C660,T_UO[#All],4,FALSE)*G660),"")</f>
        <v/>
      </c>
      <c r="AF660" s="89" t="str">
        <f t="shared" si="168"/>
        <v/>
      </c>
      <c r="AG660" s="6"/>
      <c r="AH660" s="81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  <c r="AY660" s="120"/>
      <c r="AZ660" s="120"/>
      <c r="BA660" s="120"/>
      <c r="BB660" s="120"/>
      <c r="BC660" s="120"/>
      <c r="BD660" s="120"/>
      <c r="BE660" s="120"/>
      <c r="BF660" s="120"/>
      <c r="BG660" s="120"/>
      <c r="BH660" s="120"/>
      <c r="BI660" s="120"/>
      <c r="BJ660" s="120"/>
      <c r="BK660" s="120"/>
      <c r="BL660" s="120"/>
      <c r="BM660" s="120"/>
      <c r="BN660" s="120"/>
      <c r="BO660" s="120"/>
      <c r="BP660" s="120"/>
      <c r="BQ660" s="120"/>
      <c r="BR660" s="120"/>
      <c r="BS660" s="120"/>
      <c r="BT660" s="120"/>
      <c r="BU660" s="120"/>
      <c r="BV660" s="120"/>
      <c r="BW660" s="120"/>
      <c r="BX660" s="120"/>
      <c r="BY660" s="120"/>
      <c r="BZ660" s="120"/>
      <c r="CA660" s="120"/>
      <c r="CB660" s="120"/>
      <c r="CC660" s="120"/>
      <c r="CD660" s="120"/>
      <c r="CE660" s="120"/>
      <c r="CF660" s="120"/>
      <c r="CG660" s="120"/>
      <c r="CH660" s="120"/>
      <c r="CJ660" s="46"/>
      <c r="CK660" s="46"/>
      <c r="CL660" s="46"/>
      <c r="CN660" s="46">
        <f t="shared" ca="1" si="175"/>
        <v>0</v>
      </c>
      <c r="CO660" s="46">
        <f t="shared" si="169"/>
        <v>0</v>
      </c>
      <c r="CP660" s="46"/>
      <c r="CQ660" s="46">
        <f t="shared" si="170"/>
        <v>0</v>
      </c>
      <c r="CR660" s="46"/>
      <c r="CS660" s="46">
        <f>IF(C660&lt;&gt;"",IF(VLOOKUP(C660,T_UO[#All],3,FALSE)="PTS",IF(ISBLANK(G660),1,0),IF(ISBLANK(G660),0,1)),0)</f>
        <v>0</v>
      </c>
      <c r="CT660" s="46">
        <f t="shared" si="176"/>
        <v>0</v>
      </c>
      <c r="CU660" s="46"/>
      <c r="CV660" s="46"/>
      <c r="CW660" s="46"/>
      <c r="CX660" s="46"/>
      <c r="CY660" s="46"/>
      <c r="CZ660" s="46"/>
      <c r="DA660" s="46"/>
      <c r="DB660" s="46">
        <f t="shared" si="177"/>
        <v>0</v>
      </c>
      <c r="DC660" s="46">
        <f t="shared" ca="1" si="171"/>
        <v>0</v>
      </c>
      <c r="DD660" s="46"/>
      <c r="DE660" s="46">
        <f t="shared" si="178"/>
        <v>0</v>
      </c>
      <c r="DF660" s="46"/>
      <c r="DG660" s="46"/>
      <c r="DH660" s="46"/>
      <c r="DI660" s="46"/>
      <c r="DJ660" s="46"/>
      <c r="DK660" s="46"/>
      <c r="DL660" s="46"/>
      <c r="DM660" s="46"/>
      <c r="DN660" s="46"/>
      <c r="DO660" s="46"/>
      <c r="DP660" s="46"/>
      <c r="DQ660" s="46"/>
      <c r="DR660" s="46"/>
      <c r="DS660" s="46">
        <f t="array" ref="DS660">IF(MAX(IF($AI660:$CH660&lt;&gt;0,$AI$7:$CH$7))&gt;$S660,1,0)</f>
        <v>0</v>
      </c>
    </row>
    <row r="661" spans="1:123" x14ac:dyDescent="0.25">
      <c r="A661" s="78">
        <v>654</v>
      </c>
      <c r="B661" s="79" t="str">
        <f t="shared" si="172"/>
        <v>K_LE MUT_2023_654</v>
      </c>
      <c r="C661" s="2"/>
      <c r="D661" s="3"/>
      <c r="E661" s="3"/>
      <c r="F661" s="4"/>
      <c r="G661" s="4"/>
      <c r="H661" s="4"/>
      <c r="I661" s="3"/>
      <c r="J661" s="1"/>
      <c r="K661" s="7"/>
      <c r="L661" s="90"/>
      <c r="M661" s="5"/>
      <c r="N661" s="91"/>
      <c r="O661" s="92"/>
      <c r="P661" s="5"/>
      <c r="Q661" s="5"/>
      <c r="R661" s="8"/>
      <c r="S661" s="5"/>
      <c r="T661" s="93"/>
      <c r="U661" s="80"/>
      <c r="V661" s="82"/>
      <c r="W661" s="83"/>
      <c r="X661" s="84" t="str">
        <f t="shared" si="173"/>
        <v xml:space="preserve"> </v>
      </c>
      <c r="Y661" s="85" t="str">
        <f t="shared" si="166"/>
        <v/>
      </c>
      <c r="AA661" s="86" t="str">
        <f t="shared" ca="1" si="167"/>
        <v/>
      </c>
      <c r="AB661" s="121"/>
      <c r="AC661" s="87" t="str">
        <f t="shared" si="165"/>
        <v/>
      </c>
      <c r="AD661" s="88" t="str">
        <f t="shared" si="174"/>
        <v/>
      </c>
      <c r="AE661" s="89" t="str">
        <f>IF(C661&lt;&gt;"",IF(VLOOKUP(C661,T_UO[#All],3,FALSE)="J",AF661+AG661,VLOOKUP(C661,T_UO[#All],4,FALSE)*G661),"")</f>
        <v/>
      </c>
      <c r="AF661" s="89" t="str">
        <f t="shared" si="168"/>
        <v/>
      </c>
      <c r="AG661" s="6"/>
      <c r="AH661" s="81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  <c r="AY661" s="120"/>
      <c r="AZ661" s="120"/>
      <c r="BA661" s="120"/>
      <c r="BB661" s="120"/>
      <c r="BC661" s="120"/>
      <c r="BD661" s="120"/>
      <c r="BE661" s="120"/>
      <c r="BF661" s="120"/>
      <c r="BG661" s="120"/>
      <c r="BH661" s="120"/>
      <c r="BI661" s="120"/>
      <c r="BJ661" s="120"/>
      <c r="BK661" s="120"/>
      <c r="BL661" s="120"/>
      <c r="BM661" s="120"/>
      <c r="BN661" s="120"/>
      <c r="BO661" s="120"/>
      <c r="BP661" s="120"/>
      <c r="BQ661" s="120"/>
      <c r="BR661" s="120"/>
      <c r="BS661" s="120"/>
      <c r="BT661" s="120"/>
      <c r="BU661" s="120"/>
      <c r="BV661" s="120"/>
      <c r="BW661" s="120"/>
      <c r="BX661" s="120"/>
      <c r="BY661" s="120"/>
      <c r="BZ661" s="120"/>
      <c r="CA661" s="120"/>
      <c r="CB661" s="120"/>
      <c r="CC661" s="120"/>
      <c r="CD661" s="120"/>
      <c r="CE661" s="120"/>
      <c r="CF661" s="120"/>
      <c r="CG661" s="120"/>
      <c r="CH661" s="120"/>
      <c r="CJ661" s="46"/>
      <c r="CK661" s="46"/>
      <c r="CL661" s="46"/>
      <c r="CN661" s="46">
        <f t="shared" ca="1" si="175"/>
        <v>0</v>
      </c>
      <c r="CO661" s="46">
        <f t="shared" si="169"/>
        <v>0</v>
      </c>
      <c r="CP661" s="46"/>
      <c r="CQ661" s="46">
        <f t="shared" si="170"/>
        <v>0</v>
      </c>
      <c r="CR661" s="46"/>
      <c r="CS661" s="46">
        <f>IF(C661&lt;&gt;"",IF(VLOOKUP(C661,T_UO[#All],3,FALSE)="PTS",IF(ISBLANK(G661),1,0),IF(ISBLANK(G661),0,1)),0)</f>
        <v>0</v>
      </c>
      <c r="CT661" s="46">
        <f t="shared" si="176"/>
        <v>0</v>
      </c>
      <c r="CU661" s="46"/>
      <c r="CV661" s="46"/>
      <c r="CW661" s="46"/>
      <c r="CX661" s="46"/>
      <c r="CY661" s="46"/>
      <c r="CZ661" s="46"/>
      <c r="DA661" s="46"/>
      <c r="DB661" s="46">
        <f t="shared" si="177"/>
        <v>0</v>
      </c>
      <c r="DC661" s="46">
        <f t="shared" ca="1" si="171"/>
        <v>0</v>
      </c>
      <c r="DD661" s="46"/>
      <c r="DE661" s="46">
        <f t="shared" si="178"/>
        <v>0</v>
      </c>
      <c r="DF661" s="46"/>
      <c r="DG661" s="46"/>
      <c r="DH661" s="46"/>
      <c r="DI661" s="46"/>
      <c r="DJ661" s="46"/>
      <c r="DK661" s="46"/>
      <c r="DL661" s="46"/>
      <c r="DM661" s="46"/>
      <c r="DN661" s="46"/>
      <c r="DO661" s="46"/>
      <c r="DP661" s="46"/>
      <c r="DQ661" s="46"/>
      <c r="DR661" s="46"/>
      <c r="DS661" s="46">
        <f t="array" ref="DS661">IF(MAX(IF($AI661:$CH661&lt;&gt;0,$AI$7:$CH$7))&gt;$S661,1,0)</f>
        <v>0</v>
      </c>
    </row>
    <row r="662" spans="1:123" x14ac:dyDescent="0.25">
      <c r="A662" s="78">
        <v>655</v>
      </c>
      <c r="B662" s="79" t="str">
        <f t="shared" si="172"/>
        <v>K_LE MUT_2023_655</v>
      </c>
      <c r="C662" s="2"/>
      <c r="D662" s="3"/>
      <c r="E662" s="3"/>
      <c r="F662" s="4"/>
      <c r="G662" s="4"/>
      <c r="H662" s="4"/>
      <c r="I662" s="3"/>
      <c r="J662" s="1"/>
      <c r="K662" s="7"/>
      <c r="L662" s="90"/>
      <c r="M662" s="5"/>
      <c r="N662" s="91"/>
      <c r="O662" s="92"/>
      <c r="P662" s="5"/>
      <c r="Q662" s="5"/>
      <c r="R662" s="8"/>
      <c r="S662" s="5"/>
      <c r="T662" s="93"/>
      <c r="U662" s="80"/>
      <c r="V662" s="82"/>
      <c r="W662" s="83"/>
      <c r="X662" s="84" t="str">
        <f t="shared" si="173"/>
        <v xml:space="preserve"> </v>
      </c>
      <c r="Y662" s="85" t="str">
        <f t="shared" si="166"/>
        <v/>
      </c>
      <c r="AA662" s="86" t="str">
        <f t="shared" ca="1" si="167"/>
        <v/>
      </c>
      <c r="AB662" s="121"/>
      <c r="AC662" s="87" t="str">
        <f t="shared" si="165"/>
        <v/>
      </c>
      <c r="AD662" s="88" t="str">
        <f t="shared" si="174"/>
        <v/>
      </c>
      <c r="AE662" s="89" t="str">
        <f>IF(C662&lt;&gt;"",IF(VLOOKUP(C662,T_UO[#All],3,FALSE)="J",AF662+AG662,VLOOKUP(C662,T_UO[#All],4,FALSE)*G662),"")</f>
        <v/>
      </c>
      <c r="AF662" s="89" t="str">
        <f t="shared" si="168"/>
        <v/>
      </c>
      <c r="AG662" s="6"/>
      <c r="AH662" s="81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  <c r="BF662" s="120"/>
      <c r="BG662" s="120"/>
      <c r="BH662" s="120"/>
      <c r="BI662" s="120"/>
      <c r="BJ662" s="120"/>
      <c r="BK662" s="120"/>
      <c r="BL662" s="120"/>
      <c r="BM662" s="120"/>
      <c r="BN662" s="120"/>
      <c r="BO662" s="120"/>
      <c r="BP662" s="120"/>
      <c r="BQ662" s="120"/>
      <c r="BR662" s="120"/>
      <c r="BS662" s="120"/>
      <c r="BT662" s="120"/>
      <c r="BU662" s="120"/>
      <c r="BV662" s="120"/>
      <c r="BW662" s="120"/>
      <c r="BX662" s="120"/>
      <c r="BY662" s="120"/>
      <c r="BZ662" s="120"/>
      <c r="CA662" s="120"/>
      <c r="CB662" s="120"/>
      <c r="CC662" s="120"/>
      <c r="CD662" s="120"/>
      <c r="CE662" s="120"/>
      <c r="CF662" s="120"/>
      <c r="CG662" s="120"/>
      <c r="CH662" s="120"/>
      <c r="CJ662" s="46"/>
      <c r="CK662" s="46"/>
      <c r="CL662" s="46"/>
      <c r="CN662" s="46">
        <f t="shared" ca="1" si="175"/>
        <v>0</v>
      </c>
      <c r="CO662" s="46">
        <f t="shared" si="169"/>
        <v>0</v>
      </c>
      <c r="CP662" s="46"/>
      <c r="CQ662" s="46">
        <f t="shared" si="170"/>
        <v>0</v>
      </c>
      <c r="CR662" s="46"/>
      <c r="CS662" s="46">
        <f>IF(C662&lt;&gt;"",IF(VLOOKUP(C662,T_UO[#All],3,FALSE)="PTS",IF(ISBLANK(G662),1,0),IF(ISBLANK(G662),0,1)),0)</f>
        <v>0</v>
      </c>
      <c r="CT662" s="46">
        <f t="shared" si="176"/>
        <v>0</v>
      </c>
      <c r="CU662" s="46"/>
      <c r="CV662" s="46"/>
      <c r="CW662" s="46"/>
      <c r="CX662" s="46"/>
      <c r="CY662" s="46"/>
      <c r="CZ662" s="46"/>
      <c r="DA662" s="46"/>
      <c r="DB662" s="46">
        <f t="shared" si="177"/>
        <v>0</v>
      </c>
      <c r="DC662" s="46">
        <f t="shared" ca="1" si="171"/>
        <v>0</v>
      </c>
      <c r="DD662" s="46"/>
      <c r="DE662" s="46">
        <f t="shared" si="178"/>
        <v>0</v>
      </c>
      <c r="DF662" s="46"/>
      <c r="DG662" s="46"/>
      <c r="DH662" s="46"/>
      <c r="DI662" s="46"/>
      <c r="DJ662" s="46"/>
      <c r="DK662" s="46"/>
      <c r="DL662" s="46"/>
      <c r="DM662" s="46"/>
      <c r="DN662" s="46"/>
      <c r="DO662" s="46"/>
      <c r="DP662" s="46"/>
      <c r="DQ662" s="46"/>
      <c r="DR662" s="46"/>
      <c r="DS662" s="46">
        <f t="array" ref="DS662">IF(MAX(IF($AI662:$CH662&lt;&gt;0,$AI$7:$CH$7))&gt;$S662,1,0)</f>
        <v>0</v>
      </c>
    </row>
    <row r="663" spans="1:123" x14ac:dyDescent="0.25">
      <c r="A663" s="78">
        <v>656</v>
      </c>
      <c r="B663" s="79" t="str">
        <f t="shared" si="172"/>
        <v>K_LE MUT_2023_656</v>
      </c>
      <c r="C663" s="2"/>
      <c r="D663" s="3"/>
      <c r="E663" s="3"/>
      <c r="F663" s="4"/>
      <c r="G663" s="4"/>
      <c r="H663" s="4"/>
      <c r="I663" s="3"/>
      <c r="J663" s="1"/>
      <c r="K663" s="7"/>
      <c r="L663" s="90"/>
      <c r="M663" s="5"/>
      <c r="N663" s="91"/>
      <c r="O663" s="92"/>
      <c r="P663" s="5"/>
      <c r="Q663" s="5"/>
      <c r="R663" s="8"/>
      <c r="S663" s="5"/>
      <c r="T663" s="93"/>
      <c r="U663" s="80"/>
      <c r="V663" s="82"/>
      <c r="W663" s="83"/>
      <c r="X663" s="84" t="str">
        <f t="shared" si="173"/>
        <v xml:space="preserve"> </v>
      </c>
      <c r="Y663" s="85" t="str">
        <f t="shared" si="166"/>
        <v/>
      </c>
      <c r="AA663" s="86" t="str">
        <f t="shared" ca="1" si="167"/>
        <v/>
      </c>
      <c r="AB663" s="121"/>
      <c r="AC663" s="87" t="str">
        <f t="shared" si="165"/>
        <v/>
      </c>
      <c r="AD663" s="88" t="str">
        <f t="shared" si="174"/>
        <v/>
      </c>
      <c r="AE663" s="89" t="str">
        <f>IF(C663&lt;&gt;"",IF(VLOOKUP(C663,T_UO[#All],3,FALSE)="J",AF663+AG663,VLOOKUP(C663,T_UO[#All],4,FALSE)*G663),"")</f>
        <v/>
      </c>
      <c r="AF663" s="89" t="str">
        <f t="shared" si="168"/>
        <v/>
      </c>
      <c r="AG663" s="6"/>
      <c r="AH663" s="81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  <c r="AY663" s="120"/>
      <c r="AZ663" s="120"/>
      <c r="BA663" s="120"/>
      <c r="BB663" s="120"/>
      <c r="BC663" s="120"/>
      <c r="BD663" s="120"/>
      <c r="BE663" s="120"/>
      <c r="BF663" s="120"/>
      <c r="BG663" s="120"/>
      <c r="BH663" s="120"/>
      <c r="BI663" s="120"/>
      <c r="BJ663" s="120"/>
      <c r="BK663" s="120"/>
      <c r="BL663" s="120"/>
      <c r="BM663" s="120"/>
      <c r="BN663" s="120"/>
      <c r="BO663" s="120"/>
      <c r="BP663" s="120"/>
      <c r="BQ663" s="120"/>
      <c r="BR663" s="120"/>
      <c r="BS663" s="120"/>
      <c r="BT663" s="120"/>
      <c r="BU663" s="120"/>
      <c r="BV663" s="120"/>
      <c r="BW663" s="120"/>
      <c r="BX663" s="120"/>
      <c r="BY663" s="120"/>
      <c r="BZ663" s="120"/>
      <c r="CA663" s="120"/>
      <c r="CB663" s="120"/>
      <c r="CC663" s="120"/>
      <c r="CD663" s="120"/>
      <c r="CE663" s="120"/>
      <c r="CF663" s="120"/>
      <c r="CG663" s="120"/>
      <c r="CH663" s="120"/>
      <c r="CJ663" s="46"/>
      <c r="CK663" s="46"/>
      <c r="CL663" s="46"/>
      <c r="CN663" s="46">
        <f t="shared" ca="1" si="175"/>
        <v>0</v>
      </c>
      <c r="CO663" s="46">
        <f t="shared" si="169"/>
        <v>0</v>
      </c>
      <c r="CP663" s="46"/>
      <c r="CQ663" s="46">
        <f t="shared" si="170"/>
        <v>0</v>
      </c>
      <c r="CR663" s="46"/>
      <c r="CS663" s="46">
        <f>IF(C663&lt;&gt;"",IF(VLOOKUP(C663,T_UO[#All],3,FALSE)="PTS",IF(ISBLANK(G663),1,0),IF(ISBLANK(G663),0,1)),0)</f>
        <v>0</v>
      </c>
      <c r="CT663" s="46">
        <f t="shared" si="176"/>
        <v>0</v>
      </c>
      <c r="CU663" s="46"/>
      <c r="CV663" s="46"/>
      <c r="CW663" s="46"/>
      <c r="CX663" s="46"/>
      <c r="CY663" s="46"/>
      <c r="CZ663" s="46"/>
      <c r="DA663" s="46"/>
      <c r="DB663" s="46">
        <f t="shared" si="177"/>
        <v>0</v>
      </c>
      <c r="DC663" s="46">
        <f t="shared" ca="1" si="171"/>
        <v>0</v>
      </c>
      <c r="DD663" s="46"/>
      <c r="DE663" s="46">
        <f t="shared" si="178"/>
        <v>0</v>
      </c>
      <c r="DF663" s="46"/>
      <c r="DG663" s="46"/>
      <c r="DH663" s="46"/>
      <c r="DI663" s="46"/>
      <c r="DJ663" s="46"/>
      <c r="DK663" s="46"/>
      <c r="DL663" s="46"/>
      <c r="DM663" s="46"/>
      <c r="DN663" s="46"/>
      <c r="DO663" s="46"/>
      <c r="DP663" s="46"/>
      <c r="DQ663" s="46"/>
      <c r="DR663" s="46"/>
      <c r="DS663" s="46">
        <f t="array" ref="DS663">IF(MAX(IF($AI663:$CH663&lt;&gt;0,$AI$7:$CH$7))&gt;$S663,1,0)</f>
        <v>0</v>
      </c>
    </row>
    <row r="664" spans="1:123" x14ac:dyDescent="0.25">
      <c r="A664" s="78">
        <v>657</v>
      </c>
      <c r="B664" s="79" t="str">
        <f t="shared" si="172"/>
        <v>K_LE MUT_2023_657</v>
      </c>
      <c r="C664" s="2"/>
      <c r="D664" s="3"/>
      <c r="E664" s="3"/>
      <c r="F664" s="4"/>
      <c r="G664" s="4"/>
      <c r="H664" s="4"/>
      <c r="I664" s="3"/>
      <c r="J664" s="1"/>
      <c r="K664" s="7"/>
      <c r="L664" s="90"/>
      <c r="M664" s="5"/>
      <c r="N664" s="91"/>
      <c r="O664" s="92"/>
      <c r="P664" s="5"/>
      <c r="Q664" s="5"/>
      <c r="R664" s="8"/>
      <c r="S664" s="5"/>
      <c r="T664" s="93"/>
      <c r="U664" s="80"/>
      <c r="V664" s="82"/>
      <c r="W664" s="83"/>
      <c r="X664" s="84" t="str">
        <f t="shared" si="173"/>
        <v xml:space="preserve"> </v>
      </c>
      <c r="Y664" s="85" t="str">
        <f t="shared" si="166"/>
        <v/>
      </c>
      <c r="AA664" s="86" t="str">
        <f t="shared" ca="1" si="167"/>
        <v/>
      </c>
      <c r="AB664" s="121"/>
      <c r="AC664" s="87" t="str">
        <f t="shared" si="165"/>
        <v/>
      </c>
      <c r="AD664" s="88" t="str">
        <f t="shared" si="174"/>
        <v/>
      </c>
      <c r="AE664" s="89" t="str">
        <f>IF(C664&lt;&gt;"",IF(VLOOKUP(C664,T_UO[#All],3,FALSE)="J",AF664+AG664,VLOOKUP(C664,T_UO[#All],4,FALSE)*G664),"")</f>
        <v/>
      </c>
      <c r="AF664" s="89" t="str">
        <f t="shared" si="168"/>
        <v/>
      </c>
      <c r="AG664" s="6"/>
      <c r="AH664" s="81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  <c r="AY664" s="120"/>
      <c r="AZ664" s="120"/>
      <c r="BA664" s="120"/>
      <c r="BB664" s="120"/>
      <c r="BC664" s="120"/>
      <c r="BD664" s="120"/>
      <c r="BE664" s="120"/>
      <c r="BF664" s="120"/>
      <c r="BG664" s="120"/>
      <c r="BH664" s="120"/>
      <c r="BI664" s="120"/>
      <c r="BJ664" s="120"/>
      <c r="BK664" s="120"/>
      <c r="BL664" s="120"/>
      <c r="BM664" s="120"/>
      <c r="BN664" s="120"/>
      <c r="BO664" s="120"/>
      <c r="BP664" s="120"/>
      <c r="BQ664" s="120"/>
      <c r="BR664" s="120"/>
      <c r="BS664" s="120"/>
      <c r="BT664" s="120"/>
      <c r="BU664" s="120"/>
      <c r="BV664" s="120"/>
      <c r="BW664" s="120"/>
      <c r="BX664" s="120"/>
      <c r="BY664" s="120"/>
      <c r="BZ664" s="120"/>
      <c r="CA664" s="120"/>
      <c r="CB664" s="120"/>
      <c r="CC664" s="120"/>
      <c r="CD664" s="120"/>
      <c r="CE664" s="120"/>
      <c r="CF664" s="120"/>
      <c r="CG664" s="120"/>
      <c r="CH664" s="120"/>
      <c r="CJ664" s="46"/>
      <c r="CK664" s="46"/>
      <c r="CL664" s="46"/>
      <c r="CN664" s="46">
        <f t="shared" ca="1" si="175"/>
        <v>0</v>
      </c>
      <c r="CO664" s="46">
        <f t="shared" si="169"/>
        <v>0</v>
      </c>
      <c r="CP664" s="46"/>
      <c r="CQ664" s="46">
        <f t="shared" si="170"/>
        <v>0</v>
      </c>
      <c r="CR664" s="46"/>
      <c r="CS664" s="46">
        <f>IF(C664&lt;&gt;"",IF(VLOOKUP(C664,T_UO[#All],3,FALSE)="PTS",IF(ISBLANK(G664),1,0),IF(ISBLANK(G664),0,1)),0)</f>
        <v>0</v>
      </c>
      <c r="CT664" s="46">
        <f t="shared" si="176"/>
        <v>0</v>
      </c>
      <c r="CU664" s="46"/>
      <c r="CV664" s="46"/>
      <c r="CW664" s="46"/>
      <c r="CX664" s="46"/>
      <c r="CY664" s="46"/>
      <c r="CZ664" s="46"/>
      <c r="DA664" s="46"/>
      <c r="DB664" s="46">
        <f t="shared" si="177"/>
        <v>0</v>
      </c>
      <c r="DC664" s="46">
        <f t="shared" ca="1" si="171"/>
        <v>0</v>
      </c>
      <c r="DD664" s="46"/>
      <c r="DE664" s="46">
        <f t="shared" si="178"/>
        <v>0</v>
      </c>
      <c r="DF664" s="46"/>
      <c r="DG664" s="46"/>
      <c r="DH664" s="46"/>
      <c r="DI664" s="46"/>
      <c r="DJ664" s="46"/>
      <c r="DK664" s="46"/>
      <c r="DL664" s="46"/>
      <c r="DM664" s="46"/>
      <c r="DN664" s="46"/>
      <c r="DO664" s="46"/>
      <c r="DP664" s="46"/>
      <c r="DQ664" s="46"/>
      <c r="DR664" s="46"/>
      <c r="DS664" s="46">
        <f t="array" ref="DS664">IF(MAX(IF($AI664:$CH664&lt;&gt;0,$AI$7:$CH$7))&gt;$S664,1,0)</f>
        <v>0</v>
      </c>
    </row>
    <row r="665" spans="1:123" x14ac:dyDescent="0.25">
      <c r="A665" s="78">
        <v>658</v>
      </c>
      <c r="B665" s="79" t="str">
        <f t="shared" si="172"/>
        <v>K_LE MUT_2023_658</v>
      </c>
      <c r="C665" s="2"/>
      <c r="D665" s="3"/>
      <c r="E665" s="3"/>
      <c r="F665" s="4"/>
      <c r="G665" s="4"/>
      <c r="H665" s="4"/>
      <c r="I665" s="3"/>
      <c r="J665" s="1"/>
      <c r="K665" s="7"/>
      <c r="L665" s="90"/>
      <c r="M665" s="5"/>
      <c r="N665" s="91"/>
      <c r="O665" s="92"/>
      <c r="P665" s="5"/>
      <c r="Q665" s="5"/>
      <c r="R665" s="8"/>
      <c r="S665" s="5"/>
      <c r="T665" s="93"/>
      <c r="U665" s="80"/>
      <c r="V665" s="82"/>
      <c r="W665" s="83"/>
      <c r="X665" s="84" t="str">
        <f t="shared" si="173"/>
        <v xml:space="preserve"> </v>
      </c>
      <c r="Y665" s="85" t="str">
        <f t="shared" si="166"/>
        <v/>
      </c>
      <c r="AA665" s="86" t="str">
        <f t="shared" ca="1" si="167"/>
        <v/>
      </c>
      <c r="AB665" s="121"/>
      <c r="AC665" s="87" t="str">
        <f t="shared" si="165"/>
        <v/>
      </c>
      <c r="AD665" s="88" t="str">
        <f t="shared" si="174"/>
        <v/>
      </c>
      <c r="AE665" s="89" t="str">
        <f>IF(C665&lt;&gt;"",IF(VLOOKUP(C665,T_UO[#All],3,FALSE)="J",AF665+AG665,VLOOKUP(C665,T_UO[#All],4,FALSE)*G665),"")</f>
        <v/>
      </c>
      <c r="AF665" s="89" t="str">
        <f t="shared" si="168"/>
        <v/>
      </c>
      <c r="AG665" s="6"/>
      <c r="AH665" s="81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  <c r="AY665" s="120"/>
      <c r="AZ665" s="120"/>
      <c r="BA665" s="120"/>
      <c r="BB665" s="120"/>
      <c r="BC665" s="120"/>
      <c r="BD665" s="120"/>
      <c r="BE665" s="120"/>
      <c r="BF665" s="120"/>
      <c r="BG665" s="120"/>
      <c r="BH665" s="120"/>
      <c r="BI665" s="120"/>
      <c r="BJ665" s="120"/>
      <c r="BK665" s="120"/>
      <c r="BL665" s="120"/>
      <c r="BM665" s="120"/>
      <c r="BN665" s="120"/>
      <c r="BO665" s="120"/>
      <c r="BP665" s="120"/>
      <c r="BQ665" s="120"/>
      <c r="BR665" s="120"/>
      <c r="BS665" s="120"/>
      <c r="BT665" s="120"/>
      <c r="BU665" s="120"/>
      <c r="BV665" s="120"/>
      <c r="BW665" s="120"/>
      <c r="BX665" s="120"/>
      <c r="BY665" s="120"/>
      <c r="BZ665" s="120"/>
      <c r="CA665" s="120"/>
      <c r="CB665" s="120"/>
      <c r="CC665" s="120"/>
      <c r="CD665" s="120"/>
      <c r="CE665" s="120"/>
      <c r="CF665" s="120"/>
      <c r="CG665" s="120"/>
      <c r="CH665" s="120"/>
      <c r="CJ665" s="46"/>
      <c r="CK665" s="46"/>
      <c r="CL665" s="46"/>
      <c r="CN665" s="46">
        <f t="shared" ca="1" si="175"/>
        <v>0</v>
      </c>
      <c r="CO665" s="46">
        <f t="shared" si="169"/>
        <v>0</v>
      </c>
      <c r="CP665" s="46"/>
      <c r="CQ665" s="46">
        <f t="shared" si="170"/>
        <v>0</v>
      </c>
      <c r="CR665" s="46"/>
      <c r="CS665" s="46">
        <f>IF(C665&lt;&gt;"",IF(VLOOKUP(C665,T_UO[#All],3,FALSE)="PTS",IF(ISBLANK(G665),1,0),IF(ISBLANK(G665),0,1)),0)</f>
        <v>0</v>
      </c>
      <c r="CT665" s="46">
        <f t="shared" si="176"/>
        <v>0</v>
      </c>
      <c r="CU665" s="46"/>
      <c r="CV665" s="46"/>
      <c r="CW665" s="46"/>
      <c r="CX665" s="46"/>
      <c r="CY665" s="46"/>
      <c r="CZ665" s="46"/>
      <c r="DA665" s="46"/>
      <c r="DB665" s="46">
        <f t="shared" si="177"/>
        <v>0</v>
      </c>
      <c r="DC665" s="46">
        <f t="shared" ca="1" si="171"/>
        <v>0</v>
      </c>
      <c r="DD665" s="46"/>
      <c r="DE665" s="46">
        <f t="shared" si="178"/>
        <v>0</v>
      </c>
      <c r="DF665" s="46"/>
      <c r="DG665" s="46"/>
      <c r="DH665" s="46"/>
      <c r="DI665" s="46"/>
      <c r="DJ665" s="46"/>
      <c r="DK665" s="46"/>
      <c r="DL665" s="46"/>
      <c r="DM665" s="46"/>
      <c r="DN665" s="46"/>
      <c r="DO665" s="46"/>
      <c r="DP665" s="46"/>
      <c r="DQ665" s="46"/>
      <c r="DR665" s="46"/>
      <c r="DS665" s="46">
        <f t="array" ref="DS665">IF(MAX(IF($AI665:$CH665&lt;&gt;0,$AI$7:$CH$7))&gt;$S665,1,0)</f>
        <v>0</v>
      </c>
    </row>
    <row r="666" spans="1:123" x14ac:dyDescent="0.25">
      <c r="A666" s="78">
        <v>659</v>
      </c>
      <c r="B666" s="79" t="str">
        <f t="shared" si="172"/>
        <v>K_LE MUT_2023_659</v>
      </c>
      <c r="C666" s="2"/>
      <c r="D666" s="3"/>
      <c r="E666" s="3"/>
      <c r="F666" s="4"/>
      <c r="G666" s="4"/>
      <c r="H666" s="4"/>
      <c r="I666" s="3"/>
      <c r="J666" s="1"/>
      <c r="K666" s="7"/>
      <c r="L666" s="90"/>
      <c r="M666" s="5"/>
      <c r="N666" s="91"/>
      <c r="O666" s="92"/>
      <c r="P666" s="5"/>
      <c r="Q666" s="5"/>
      <c r="R666" s="8"/>
      <c r="S666" s="5"/>
      <c r="T666" s="93"/>
      <c r="U666" s="80"/>
      <c r="V666" s="82"/>
      <c r="W666" s="83"/>
      <c r="X666" s="84" t="str">
        <f t="shared" si="173"/>
        <v xml:space="preserve"> </v>
      </c>
      <c r="Y666" s="85" t="str">
        <f t="shared" si="166"/>
        <v/>
      </c>
      <c r="AA666" s="86" t="str">
        <f t="shared" ca="1" si="167"/>
        <v/>
      </c>
      <c r="AB666" s="121"/>
      <c r="AC666" s="87" t="str">
        <f t="shared" si="165"/>
        <v/>
      </c>
      <c r="AD666" s="88" t="str">
        <f t="shared" si="174"/>
        <v/>
      </c>
      <c r="AE666" s="89" t="str">
        <f>IF(C666&lt;&gt;"",IF(VLOOKUP(C666,T_UO[#All],3,FALSE)="J",AF666+AG666,VLOOKUP(C666,T_UO[#All],4,FALSE)*G666),"")</f>
        <v/>
      </c>
      <c r="AF666" s="89" t="str">
        <f t="shared" si="168"/>
        <v/>
      </c>
      <c r="AG666" s="6"/>
      <c r="AH666" s="81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  <c r="AY666" s="120"/>
      <c r="AZ666" s="120"/>
      <c r="BA666" s="120"/>
      <c r="BB666" s="120"/>
      <c r="BC666" s="120"/>
      <c r="BD666" s="120"/>
      <c r="BE666" s="120"/>
      <c r="BF666" s="120"/>
      <c r="BG666" s="120"/>
      <c r="BH666" s="120"/>
      <c r="BI666" s="120"/>
      <c r="BJ666" s="120"/>
      <c r="BK666" s="120"/>
      <c r="BL666" s="120"/>
      <c r="BM666" s="120"/>
      <c r="BN666" s="120"/>
      <c r="BO666" s="120"/>
      <c r="BP666" s="120"/>
      <c r="BQ666" s="120"/>
      <c r="BR666" s="120"/>
      <c r="BS666" s="120"/>
      <c r="BT666" s="120"/>
      <c r="BU666" s="120"/>
      <c r="BV666" s="120"/>
      <c r="BW666" s="120"/>
      <c r="BX666" s="120"/>
      <c r="BY666" s="120"/>
      <c r="BZ666" s="120"/>
      <c r="CA666" s="120"/>
      <c r="CB666" s="120"/>
      <c r="CC666" s="120"/>
      <c r="CD666" s="120"/>
      <c r="CE666" s="120"/>
      <c r="CF666" s="120"/>
      <c r="CG666" s="120"/>
      <c r="CH666" s="120"/>
      <c r="CJ666" s="46"/>
      <c r="CK666" s="46"/>
      <c r="CL666" s="46"/>
      <c r="CN666" s="46">
        <f t="shared" ca="1" si="175"/>
        <v>0</v>
      </c>
      <c r="CO666" s="46">
        <f t="shared" si="169"/>
        <v>0</v>
      </c>
      <c r="CP666" s="46"/>
      <c r="CQ666" s="46">
        <f t="shared" si="170"/>
        <v>0</v>
      </c>
      <c r="CR666" s="46"/>
      <c r="CS666" s="46">
        <f>IF(C666&lt;&gt;"",IF(VLOOKUP(C666,T_UO[#All],3,FALSE)="PTS",IF(ISBLANK(G666),1,0),IF(ISBLANK(G666),0,1)),0)</f>
        <v>0</v>
      </c>
      <c r="CT666" s="46">
        <f t="shared" si="176"/>
        <v>0</v>
      </c>
      <c r="CU666" s="46"/>
      <c r="CV666" s="46"/>
      <c r="CW666" s="46"/>
      <c r="CX666" s="46"/>
      <c r="CY666" s="46"/>
      <c r="CZ666" s="46"/>
      <c r="DA666" s="46"/>
      <c r="DB666" s="46">
        <f t="shared" si="177"/>
        <v>0</v>
      </c>
      <c r="DC666" s="46">
        <f t="shared" ca="1" si="171"/>
        <v>0</v>
      </c>
      <c r="DD666" s="46"/>
      <c r="DE666" s="46">
        <f t="shared" si="178"/>
        <v>0</v>
      </c>
      <c r="DF666" s="46"/>
      <c r="DG666" s="46"/>
      <c r="DH666" s="46"/>
      <c r="DI666" s="46"/>
      <c r="DJ666" s="46"/>
      <c r="DK666" s="46"/>
      <c r="DL666" s="46"/>
      <c r="DM666" s="46"/>
      <c r="DN666" s="46"/>
      <c r="DO666" s="46"/>
      <c r="DP666" s="46"/>
      <c r="DQ666" s="46"/>
      <c r="DR666" s="46"/>
      <c r="DS666" s="46">
        <f t="array" ref="DS666">IF(MAX(IF($AI666:$CH666&lt;&gt;0,$AI$7:$CH$7))&gt;$S666,1,0)</f>
        <v>0</v>
      </c>
    </row>
    <row r="667" spans="1:123" x14ac:dyDescent="0.25">
      <c r="A667" s="78">
        <v>660</v>
      </c>
      <c r="B667" s="79" t="str">
        <f t="shared" si="172"/>
        <v>K_LE MUT_2023_660</v>
      </c>
      <c r="C667" s="2"/>
      <c r="D667" s="3"/>
      <c r="E667" s="3"/>
      <c r="F667" s="4"/>
      <c r="G667" s="4"/>
      <c r="H667" s="4"/>
      <c r="I667" s="3"/>
      <c r="J667" s="1"/>
      <c r="K667" s="7"/>
      <c r="L667" s="90"/>
      <c r="M667" s="5"/>
      <c r="N667" s="91"/>
      <c r="O667" s="92"/>
      <c r="P667" s="5"/>
      <c r="Q667" s="5"/>
      <c r="R667" s="8"/>
      <c r="S667" s="5"/>
      <c r="T667" s="93"/>
      <c r="U667" s="80"/>
      <c r="V667" s="82"/>
      <c r="W667" s="83"/>
      <c r="X667" s="84" t="str">
        <f t="shared" si="173"/>
        <v xml:space="preserve"> </v>
      </c>
      <c r="Y667" s="85" t="str">
        <f t="shared" si="166"/>
        <v/>
      </c>
      <c r="AA667" s="86" t="str">
        <f t="shared" ca="1" si="167"/>
        <v/>
      </c>
      <c r="AB667" s="121"/>
      <c r="AC667" s="87" t="str">
        <f t="shared" si="165"/>
        <v/>
      </c>
      <c r="AD667" s="88" t="str">
        <f t="shared" si="174"/>
        <v/>
      </c>
      <c r="AE667" s="89" t="str">
        <f>IF(C667&lt;&gt;"",IF(VLOOKUP(C667,T_UO[#All],3,FALSE)="J",AF667+AG667,VLOOKUP(C667,T_UO[#All],4,FALSE)*G667),"")</f>
        <v/>
      </c>
      <c r="AF667" s="89" t="str">
        <f t="shared" si="168"/>
        <v/>
      </c>
      <c r="AG667" s="6"/>
      <c r="AH667" s="81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  <c r="AY667" s="120"/>
      <c r="AZ667" s="120"/>
      <c r="BA667" s="120"/>
      <c r="BB667" s="120"/>
      <c r="BC667" s="120"/>
      <c r="BD667" s="120"/>
      <c r="BE667" s="120"/>
      <c r="BF667" s="120"/>
      <c r="BG667" s="120"/>
      <c r="BH667" s="120"/>
      <c r="BI667" s="120"/>
      <c r="BJ667" s="120"/>
      <c r="BK667" s="120"/>
      <c r="BL667" s="120"/>
      <c r="BM667" s="120"/>
      <c r="BN667" s="120"/>
      <c r="BO667" s="120"/>
      <c r="BP667" s="120"/>
      <c r="BQ667" s="120"/>
      <c r="BR667" s="120"/>
      <c r="BS667" s="120"/>
      <c r="BT667" s="120"/>
      <c r="BU667" s="120"/>
      <c r="BV667" s="120"/>
      <c r="BW667" s="120"/>
      <c r="BX667" s="120"/>
      <c r="BY667" s="120"/>
      <c r="BZ667" s="120"/>
      <c r="CA667" s="120"/>
      <c r="CB667" s="120"/>
      <c r="CC667" s="120"/>
      <c r="CD667" s="120"/>
      <c r="CE667" s="120"/>
      <c r="CF667" s="120"/>
      <c r="CG667" s="120"/>
      <c r="CH667" s="120"/>
      <c r="CJ667" s="46"/>
      <c r="CK667" s="46"/>
      <c r="CL667" s="46"/>
      <c r="CN667" s="46">
        <f t="shared" ca="1" si="175"/>
        <v>0</v>
      </c>
      <c r="CO667" s="46">
        <f t="shared" si="169"/>
        <v>0</v>
      </c>
      <c r="CP667" s="46"/>
      <c r="CQ667" s="46">
        <f t="shared" si="170"/>
        <v>0</v>
      </c>
      <c r="CR667" s="46"/>
      <c r="CS667" s="46">
        <f>IF(C667&lt;&gt;"",IF(VLOOKUP(C667,T_UO[#All],3,FALSE)="PTS",IF(ISBLANK(G667),1,0),IF(ISBLANK(G667),0,1)),0)</f>
        <v>0</v>
      </c>
      <c r="CT667" s="46">
        <f t="shared" si="176"/>
        <v>0</v>
      </c>
      <c r="CU667" s="46"/>
      <c r="CV667" s="46"/>
      <c r="CW667" s="46"/>
      <c r="CX667" s="46"/>
      <c r="CY667" s="46"/>
      <c r="CZ667" s="46"/>
      <c r="DA667" s="46"/>
      <c r="DB667" s="46">
        <f t="shared" si="177"/>
        <v>0</v>
      </c>
      <c r="DC667" s="46">
        <f t="shared" ca="1" si="171"/>
        <v>0</v>
      </c>
      <c r="DD667" s="46"/>
      <c r="DE667" s="46">
        <f t="shared" si="178"/>
        <v>0</v>
      </c>
      <c r="DF667" s="46"/>
      <c r="DG667" s="46"/>
      <c r="DH667" s="46"/>
      <c r="DI667" s="46"/>
      <c r="DJ667" s="46"/>
      <c r="DK667" s="46"/>
      <c r="DL667" s="46"/>
      <c r="DM667" s="46"/>
      <c r="DN667" s="46"/>
      <c r="DO667" s="46"/>
      <c r="DP667" s="46"/>
      <c r="DQ667" s="46"/>
      <c r="DR667" s="46"/>
      <c r="DS667" s="46">
        <f t="array" ref="DS667">IF(MAX(IF($AI667:$CH667&lt;&gt;0,$AI$7:$CH$7))&gt;$S667,1,0)</f>
        <v>0</v>
      </c>
    </row>
    <row r="668" spans="1:123" x14ac:dyDescent="0.25">
      <c r="A668" s="78">
        <v>661</v>
      </c>
      <c r="B668" s="79" t="str">
        <f t="shared" si="172"/>
        <v>K_LE MUT_2023_661</v>
      </c>
      <c r="C668" s="2"/>
      <c r="D668" s="3"/>
      <c r="E668" s="3"/>
      <c r="F668" s="4"/>
      <c r="G668" s="4"/>
      <c r="H668" s="4"/>
      <c r="I668" s="3"/>
      <c r="J668" s="1"/>
      <c r="K668" s="7"/>
      <c r="L668" s="90"/>
      <c r="M668" s="5"/>
      <c r="N668" s="91"/>
      <c r="O668" s="92"/>
      <c r="P668" s="5"/>
      <c r="Q668" s="5"/>
      <c r="R668" s="8"/>
      <c r="S668" s="5"/>
      <c r="T668" s="93"/>
      <c r="U668" s="80"/>
      <c r="V668" s="82"/>
      <c r="W668" s="83"/>
      <c r="X668" s="84" t="str">
        <f t="shared" si="173"/>
        <v xml:space="preserve"> </v>
      </c>
      <c r="Y668" s="85" t="str">
        <f t="shared" si="166"/>
        <v/>
      </c>
      <c r="AA668" s="86" t="str">
        <f t="shared" ca="1" si="167"/>
        <v/>
      </c>
      <c r="AB668" s="121"/>
      <c r="AC668" s="87" t="str">
        <f t="shared" si="165"/>
        <v/>
      </c>
      <c r="AD668" s="88" t="str">
        <f t="shared" si="174"/>
        <v/>
      </c>
      <c r="AE668" s="89" t="str">
        <f>IF(C668&lt;&gt;"",IF(VLOOKUP(C668,T_UO[#All],3,FALSE)="J",AF668+AG668,VLOOKUP(C668,T_UO[#All],4,FALSE)*G668),"")</f>
        <v/>
      </c>
      <c r="AF668" s="89" t="str">
        <f t="shared" si="168"/>
        <v/>
      </c>
      <c r="AG668" s="6"/>
      <c r="AH668" s="81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  <c r="AY668" s="120"/>
      <c r="AZ668" s="120"/>
      <c r="BA668" s="120"/>
      <c r="BB668" s="120"/>
      <c r="BC668" s="120"/>
      <c r="BD668" s="120"/>
      <c r="BE668" s="120"/>
      <c r="BF668" s="120"/>
      <c r="BG668" s="120"/>
      <c r="BH668" s="120"/>
      <c r="BI668" s="120"/>
      <c r="BJ668" s="120"/>
      <c r="BK668" s="120"/>
      <c r="BL668" s="120"/>
      <c r="BM668" s="120"/>
      <c r="BN668" s="120"/>
      <c r="BO668" s="120"/>
      <c r="BP668" s="120"/>
      <c r="BQ668" s="120"/>
      <c r="BR668" s="120"/>
      <c r="BS668" s="120"/>
      <c r="BT668" s="120"/>
      <c r="BU668" s="120"/>
      <c r="BV668" s="120"/>
      <c r="BW668" s="120"/>
      <c r="BX668" s="120"/>
      <c r="BY668" s="120"/>
      <c r="BZ668" s="120"/>
      <c r="CA668" s="120"/>
      <c r="CB668" s="120"/>
      <c r="CC668" s="120"/>
      <c r="CD668" s="120"/>
      <c r="CE668" s="120"/>
      <c r="CF668" s="120"/>
      <c r="CG668" s="120"/>
      <c r="CH668" s="120"/>
      <c r="CJ668" s="46"/>
      <c r="CK668" s="46"/>
      <c r="CL668" s="46"/>
      <c r="CN668" s="46">
        <f t="shared" ca="1" si="175"/>
        <v>0</v>
      </c>
      <c r="CO668" s="46">
        <f t="shared" si="169"/>
        <v>0</v>
      </c>
      <c r="CP668" s="46"/>
      <c r="CQ668" s="46">
        <f t="shared" si="170"/>
        <v>0</v>
      </c>
      <c r="CR668" s="46"/>
      <c r="CS668" s="46">
        <f>IF(C668&lt;&gt;"",IF(VLOOKUP(C668,T_UO[#All],3,FALSE)="PTS",IF(ISBLANK(G668),1,0),IF(ISBLANK(G668),0,1)),0)</f>
        <v>0</v>
      </c>
      <c r="CT668" s="46">
        <f t="shared" si="176"/>
        <v>0</v>
      </c>
      <c r="CU668" s="46"/>
      <c r="CV668" s="46"/>
      <c r="CW668" s="46"/>
      <c r="CX668" s="46"/>
      <c r="CY668" s="46"/>
      <c r="CZ668" s="46"/>
      <c r="DA668" s="46"/>
      <c r="DB668" s="46">
        <f t="shared" si="177"/>
        <v>0</v>
      </c>
      <c r="DC668" s="46">
        <f t="shared" ca="1" si="171"/>
        <v>0</v>
      </c>
      <c r="DD668" s="46"/>
      <c r="DE668" s="46">
        <f t="shared" si="178"/>
        <v>0</v>
      </c>
      <c r="DF668" s="46"/>
      <c r="DG668" s="46"/>
      <c r="DH668" s="46"/>
      <c r="DI668" s="46"/>
      <c r="DJ668" s="46"/>
      <c r="DK668" s="46"/>
      <c r="DL668" s="46"/>
      <c r="DM668" s="46"/>
      <c r="DN668" s="46"/>
      <c r="DO668" s="46"/>
      <c r="DP668" s="46"/>
      <c r="DQ668" s="46"/>
      <c r="DR668" s="46"/>
      <c r="DS668" s="46">
        <f t="array" ref="DS668">IF(MAX(IF($AI668:$CH668&lt;&gt;0,$AI$7:$CH$7))&gt;$S668,1,0)</f>
        <v>0</v>
      </c>
    </row>
    <row r="669" spans="1:123" x14ac:dyDescent="0.25">
      <c r="A669" s="78">
        <v>662</v>
      </c>
      <c r="B669" s="79" t="str">
        <f t="shared" si="172"/>
        <v>K_LE MUT_2023_662</v>
      </c>
      <c r="C669" s="2"/>
      <c r="D669" s="3"/>
      <c r="E669" s="3"/>
      <c r="F669" s="4"/>
      <c r="G669" s="4"/>
      <c r="H669" s="4"/>
      <c r="I669" s="3"/>
      <c r="J669" s="1"/>
      <c r="K669" s="7"/>
      <c r="L669" s="90"/>
      <c r="M669" s="5"/>
      <c r="N669" s="91"/>
      <c r="O669" s="92"/>
      <c r="P669" s="5"/>
      <c r="Q669" s="5"/>
      <c r="R669" s="8"/>
      <c r="S669" s="5"/>
      <c r="T669" s="93"/>
      <c r="U669" s="80"/>
      <c r="V669" s="82"/>
      <c r="W669" s="83"/>
      <c r="X669" s="84" t="str">
        <f t="shared" si="173"/>
        <v xml:space="preserve"> </v>
      </c>
      <c r="Y669" s="85" t="str">
        <f t="shared" si="166"/>
        <v/>
      </c>
      <c r="AA669" s="86" t="str">
        <f t="shared" ca="1" si="167"/>
        <v/>
      </c>
      <c r="AB669" s="121"/>
      <c r="AC669" s="87" t="str">
        <f t="shared" si="165"/>
        <v/>
      </c>
      <c r="AD669" s="88" t="str">
        <f t="shared" si="174"/>
        <v/>
      </c>
      <c r="AE669" s="89" t="str">
        <f>IF(C669&lt;&gt;"",IF(VLOOKUP(C669,T_UO[#All],3,FALSE)="J",AF669+AG669,VLOOKUP(C669,T_UO[#All],4,FALSE)*G669),"")</f>
        <v/>
      </c>
      <c r="AF669" s="89" t="str">
        <f t="shared" si="168"/>
        <v/>
      </c>
      <c r="AG669" s="6"/>
      <c r="AH669" s="81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  <c r="AY669" s="120"/>
      <c r="AZ669" s="120"/>
      <c r="BA669" s="120"/>
      <c r="BB669" s="120"/>
      <c r="BC669" s="120"/>
      <c r="BD669" s="120"/>
      <c r="BE669" s="120"/>
      <c r="BF669" s="120"/>
      <c r="BG669" s="120"/>
      <c r="BH669" s="120"/>
      <c r="BI669" s="120"/>
      <c r="BJ669" s="120"/>
      <c r="BK669" s="120"/>
      <c r="BL669" s="120"/>
      <c r="BM669" s="120"/>
      <c r="BN669" s="120"/>
      <c r="BO669" s="120"/>
      <c r="BP669" s="120"/>
      <c r="BQ669" s="120"/>
      <c r="BR669" s="120"/>
      <c r="BS669" s="120"/>
      <c r="BT669" s="120"/>
      <c r="BU669" s="120"/>
      <c r="BV669" s="120"/>
      <c r="BW669" s="120"/>
      <c r="BX669" s="120"/>
      <c r="BY669" s="120"/>
      <c r="BZ669" s="120"/>
      <c r="CA669" s="120"/>
      <c r="CB669" s="120"/>
      <c r="CC669" s="120"/>
      <c r="CD669" s="120"/>
      <c r="CE669" s="120"/>
      <c r="CF669" s="120"/>
      <c r="CG669" s="120"/>
      <c r="CH669" s="120"/>
      <c r="CJ669" s="46"/>
      <c r="CK669" s="46"/>
      <c r="CL669" s="46"/>
      <c r="CN669" s="46">
        <f t="shared" ca="1" si="175"/>
        <v>0</v>
      </c>
      <c r="CO669" s="46">
        <f t="shared" si="169"/>
        <v>0</v>
      </c>
      <c r="CP669" s="46"/>
      <c r="CQ669" s="46">
        <f t="shared" si="170"/>
        <v>0</v>
      </c>
      <c r="CR669" s="46"/>
      <c r="CS669" s="46">
        <f>IF(C669&lt;&gt;"",IF(VLOOKUP(C669,T_UO[#All],3,FALSE)="PTS",IF(ISBLANK(G669),1,0),IF(ISBLANK(G669),0,1)),0)</f>
        <v>0</v>
      </c>
      <c r="CT669" s="46">
        <f t="shared" si="176"/>
        <v>0</v>
      </c>
      <c r="CU669" s="46"/>
      <c r="CV669" s="46"/>
      <c r="CW669" s="46"/>
      <c r="CX669" s="46"/>
      <c r="CY669" s="46"/>
      <c r="CZ669" s="46"/>
      <c r="DA669" s="46"/>
      <c r="DB669" s="46">
        <f t="shared" si="177"/>
        <v>0</v>
      </c>
      <c r="DC669" s="46">
        <f t="shared" ca="1" si="171"/>
        <v>0</v>
      </c>
      <c r="DD669" s="46"/>
      <c r="DE669" s="46">
        <f t="shared" si="178"/>
        <v>0</v>
      </c>
      <c r="DF669" s="46"/>
      <c r="DG669" s="46"/>
      <c r="DH669" s="46"/>
      <c r="DI669" s="46"/>
      <c r="DJ669" s="46"/>
      <c r="DK669" s="46"/>
      <c r="DL669" s="46"/>
      <c r="DM669" s="46"/>
      <c r="DN669" s="46"/>
      <c r="DO669" s="46"/>
      <c r="DP669" s="46"/>
      <c r="DQ669" s="46"/>
      <c r="DR669" s="46"/>
      <c r="DS669" s="46">
        <f t="array" ref="DS669">IF(MAX(IF($AI669:$CH669&lt;&gt;0,$AI$7:$CH$7))&gt;$S669,1,0)</f>
        <v>0</v>
      </c>
    </row>
    <row r="670" spans="1:123" x14ac:dyDescent="0.25">
      <c r="A670" s="78">
        <v>663</v>
      </c>
      <c r="B670" s="79" t="str">
        <f t="shared" si="172"/>
        <v>K_LE MUT_2023_663</v>
      </c>
      <c r="C670" s="2"/>
      <c r="D670" s="3"/>
      <c r="E670" s="3"/>
      <c r="F670" s="4"/>
      <c r="G670" s="4"/>
      <c r="H670" s="4"/>
      <c r="I670" s="3"/>
      <c r="J670" s="1"/>
      <c r="K670" s="7"/>
      <c r="L670" s="90"/>
      <c r="M670" s="5"/>
      <c r="N670" s="91"/>
      <c r="O670" s="92"/>
      <c r="P670" s="5"/>
      <c r="Q670" s="5"/>
      <c r="R670" s="8"/>
      <c r="S670" s="5"/>
      <c r="T670" s="93"/>
      <c r="U670" s="80"/>
      <c r="V670" s="82"/>
      <c r="W670" s="83"/>
      <c r="X670" s="84" t="str">
        <f t="shared" si="173"/>
        <v xml:space="preserve"> </v>
      </c>
      <c r="Y670" s="85" t="str">
        <f t="shared" si="166"/>
        <v/>
      </c>
      <c r="AA670" s="86" t="str">
        <f t="shared" ca="1" si="167"/>
        <v/>
      </c>
      <c r="AB670" s="121"/>
      <c r="AC670" s="87" t="str">
        <f t="shared" si="165"/>
        <v/>
      </c>
      <c r="AD670" s="88" t="str">
        <f t="shared" si="174"/>
        <v/>
      </c>
      <c r="AE670" s="89" t="str">
        <f>IF(C670&lt;&gt;"",IF(VLOOKUP(C670,T_UO[#All],3,FALSE)="J",AF670+AG670,VLOOKUP(C670,T_UO[#All],4,FALSE)*G670),"")</f>
        <v/>
      </c>
      <c r="AF670" s="89" t="str">
        <f t="shared" si="168"/>
        <v/>
      </c>
      <c r="AG670" s="6"/>
      <c r="AH670" s="81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  <c r="AY670" s="120"/>
      <c r="AZ670" s="120"/>
      <c r="BA670" s="120"/>
      <c r="BB670" s="120"/>
      <c r="BC670" s="120"/>
      <c r="BD670" s="120"/>
      <c r="BE670" s="120"/>
      <c r="BF670" s="120"/>
      <c r="BG670" s="120"/>
      <c r="BH670" s="120"/>
      <c r="BI670" s="120"/>
      <c r="BJ670" s="120"/>
      <c r="BK670" s="120"/>
      <c r="BL670" s="120"/>
      <c r="BM670" s="120"/>
      <c r="BN670" s="120"/>
      <c r="BO670" s="120"/>
      <c r="BP670" s="120"/>
      <c r="BQ670" s="120"/>
      <c r="BR670" s="120"/>
      <c r="BS670" s="120"/>
      <c r="BT670" s="120"/>
      <c r="BU670" s="120"/>
      <c r="BV670" s="120"/>
      <c r="BW670" s="120"/>
      <c r="BX670" s="120"/>
      <c r="BY670" s="120"/>
      <c r="BZ670" s="120"/>
      <c r="CA670" s="120"/>
      <c r="CB670" s="120"/>
      <c r="CC670" s="120"/>
      <c r="CD670" s="120"/>
      <c r="CE670" s="120"/>
      <c r="CF670" s="120"/>
      <c r="CG670" s="120"/>
      <c r="CH670" s="120"/>
      <c r="CJ670" s="46"/>
      <c r="CK670" s="46"/>
      <c r="CL670" s="46"/>
      <c r="CN670" s="46">
        <f t="shared" ca="1" si="175"/>
        <v>0</v>
      </c>
      <c r="CO670" s="46">
        <f t="shared" si="169"/>
        <v>0</v>
      </c>
      <c r="CP670" s="46"/>
      <c r="CQ670" s="46">
        <f t="shared" si="170"/>
        <v>0</v>
      </c>
      <c r="CR670" s="46"/>
      <c r="CS670" s="46">
        <f>IF(C670&lt;&gt;"",IF(VLOOKUP(C670,T_UO[#All],3,FALSE)="PTS",IF(ISBLANK(G670),1,0),IF(ISBLANK(G670),0,1)),0)</f>
        <v>0</v>
      </c>
      <c r="CT670" s="46">
        <f t="shared" si="176"/>
        <v>0</v>
      </c>
      <c r="CU670" s="46"/>
      <c r="CV670" s="46"/>
      <c r="CW670" s="46"/>
      <c r="CX670" s="46"/>
      <c r="CY670" s="46"/>
      <c r="CZ670" s="46"/>
      <c r="DA670" s="46"/>
      <c r="DB670" s="46">
        <f t="shared" si="177"/>
        <v>0</v>
      </c>
      <c r="DC670" s="46">
        <f t="shared" ca="1" si="171"/>
        <v>0</v>
      </c>
      <c r="DD670" s="46"/>
      <c r="DE670" s="46">
        <f t="shared" si="178"/>
        <v>0</v>
      </c>
      <c r="DF670" s="46"/>
      <c r="DG670" s="46"/>
      <c r="DH670" s="46"/>
      <c r="DI670" s="46"/>
      <c r="DJ670" s="46"/>
      <c r="DK670" s="46"/>
      <c r="DL670" s="46"/>
      <c r="DM670" s="46"/>
      <c r="DN670" s="46"/>
      <c r="DO670" s="46"/>
      <c r="DP670" s="46"/>
      <c r="DQ670" s="46"/>
      <c r="DR670" s="46"/>
      <c r="DS670" s="46">
        <f t="array" ref="DS670">IF(MAX(IF($AI670:$CH670&lt;&gt;0,$AI$7:$CH$7))&gt;$S670,1,0)</f>
        <v>0</v>
      </c>
    </row>
    <row r="671" spans="1:123" x14ac:dyDescent="0.25">
      <c r="A671" s="78">
        <v>664</v>
      </c>
      <c r="B671" s="79" t="str">
        <f t="shared" si="172"/>
        <v>K_LE MUT_2023_664</v>
      </c>
      <c r="C671" s="2"/>
      <c r="D671" s="3"/>
      <c r="E671" s="3"/>
      <c r="F671" s="4"/>
      <c r="G671" s="4"/>
      <c r="H671" s="4"/>
      <c r="I671" s="3"/>
      <c r="J671" s="1"/>
      <c r="K671" s="7"/>
      <c r="L671" s="90"/>
      <c r="M671" s="5"/>
      <c r="N671" s="91"/>
      <c r="O671" s="92"/>
      <c r="P671" s="5"/>
      <c r="Q671" s="5"/>
      <c r="R671" s="8"/>
      <c r="S671" s="5"/>
      <c r="T671" s="93"/>
      <c r="U671" s="80"/>
      <c r="V671" s="82"/>
      <c r="W671" s="83"/>
      <c r="X671" s="84" t="str">
        <f t="shared" si="173"/>
        <v xml:space="preserve"> </v>
      </c>
      <c r="Y671" s="85" t="str">
        <f t="shared" si="166"/>
        <v/>
      </c>
      <c r="AA671" s="86" t="str">
        <f t="shared" ca="1" si="167"/>
        <v/>
      </c>
      <c r="AB671" s="121"/>
      <c r="AC671" s="87" t="str">
        <f t="shared" si="165"/>
        <v/>
      </c>
      <c r="AD671" s="88" t="str">
        <f t="shared" si="174"/>
        <v/>
      </c>
      <c r="AE671" s="89" t="str">
        <f>IF(C671&lt;&gt;"",IF(VLOOKUP(C671,T_UO[#All],3,FALSE)="J",AF671+AG671,VLOOKUP(C671,T_UO[#All],4,FALSE)*G671),"")</f>
        <v/>
      </c>
      <c r="AF671" s="89" t="str">
        <f t="shared" si="168"/>
        <v/>
      </c>
      <c r="AG671" s="6"/>
      <c r="AH671" s="81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  <c r="AY671" s="120"/>
      <c r="AZ671" s="120"/>
      <c r="BA671" s="120"/>
      <c r="BB671" s="120"/>
      <c r="BC671" s="120"/>
      <c r="BD671" s="120"/>
      <c r="BE671" s="120"/>
      <c r="BF671" s="120"/>
      <c r="BG671" s="120"/>
      <c r="BH671" s="120"/>
      <c r="BI671" s="120"/>
      <c r="BJ671" s="120"/>
      <c r="BK671" s="120"/>
      <c r="BL671" s="120"/>
      <c r="BM671" s="120"/>
      <c r="BN671" s="120"/>
      <c r="BO671" s="120"/>
      <c r="BP671" s="120"/>
      <c r="BQ671" s="120"/>
      <c r="BR671" s="120"/>
      <c r="BS671" s="120"/>
      <c r="BT671" s="120"/>
      <c r="BU671" s="120"/>
      <c r="BV671" s="120"/>
      <c r="BW671" s="120"/>
      <c r="BX671" s="120"/>
      <c r="BY671" s="120"/>
      <c r="BZ671" s="120"/>
      <c r="CA671" s="120"/>
      <c r="CB671" s="120"/>
      <c r="CC671" s="120"/>
      <c r="CD671" s="120"/>
      <c r="CE671" s="120"/>
      <c r="CF671" s="120"/>
      <c r="CG671" s="120"/>
      <c r="CH671" s="120"/>
      <c r="CJ671" s="46"/>
      <c r="CK671" s="46"/>
      <c r="CL671" s="46"/>
      <c r="CN671" s="46">
        <f t="shared" ca="1" si="175"/>
        <v>0</v>
      </c>
      <c r="CO671" s="46">
        <f t="shared" si="169"/>
        <v>0</v>
      </c>
      <c r="CP671" s="46"/>
      <c r="CQ671" s="46">
        <f t="shared" si="170"/>
        <v>0</v>
      </c>
      <c r="CR671" s="46"/>
      <c r="CS671" s="46">
        <f>IF(C671&lt;&gt;"",IF(VLOOKUP(C671,T_UO[#All],3,FALSE)="PTS",IF(ISBLANK(G671),1,0),IF(ISBLANK(G671),0,1)),0)</f>
        <v>0</v>
      </c>
      <c r="CT671" s="46">
        <f t="shared" si="176"/>
        <v>0</v>
      </c>
      <c r="CU671" s="46"/>
      <c r="CV671" s="46"/>
      <c r="CW671" s="46"/>
      <c r="CX671" s="46"/>
      <c r="CY671" s="46"/>
      <c r="CZ671" s="46"/>
      <c r="DA671" s="46"/>
      <c r="DB671" s="46">
        <f t="shared" si="177"/>
        <v>0</v>
      </c>
      <c r="DC671" s="46">
        <f t="shared" ca="1" si="171"/>
        <v>0</v>
      </c>
      <c r="DD671" s="46"/>
      <c r="DE671" s="46">
        <f t="shared" si="178"/>
        <v>0</v>
      </c>
      <c r="DF671" s="46"/>
      <c r="DG671" s="46"/>
      <c r="DH671" s="46"/>
      <c r="DI671" s="46"/>
      <c r="DJ671" s="46"/>
      <c r="DK671" s="46"/>
      <c r="DL671" s="46"/>
      <c r="DM671" s="46"/>
      <c r="DN671" s="46"/>
      <c r="DO671" s="46"/>
      <c r="DP671" s="46"/>
      <c r="DQ671" s="46"/>
      <c r="DR671" s="46"/>
      <c r="DS671" s="46">
        <f t="array" ref="DS671">IF(MAX(IF($AI671:$CH671&lt;&gt;0,$AI$7:$CH$7))&gt;$S671,1,0)</f>
        <v>0</v>
      </c>
    </row>
    <row r="672" spans="1:123" x14ac:dyDescent="0.25">
      <c r="A672" s="78">
        <v>665</v>
      </c>
      <c r="B672" s="79" t="str">
        <f t="shared" si="172"/>
        <v>K_LE MUT_2023_665</v>
      </c>
      <c r="C672" s="2"/>
      <c r="D672" s="3"/>
      <c r="E672" s="3"/>
      <c r="F672" s="4"/>
      <c r="G672" s="4"/>
      <c r="H672" s="4"/>
      <c r="I672" s="3"/>
      <c r="J672" s="1"/>
      <c r="K672" s="7"/>
      <c r="L672" s="90"/>
      <c r="M672" s="5"/>
      <c r="N672" s="91"/>
      <c r="O672" s="92"/>
      <c r="P672" s="5"/>
      <c r="Q672" s="5"/>
      <c r="R672" s="8"/>
      <c r="S672" s="5"/>
      <c r="T672" s="93"/>
      <c r="U672" s="80"/>
      <c r="V672" s="82"/>
      <c r="W672" s="83"/>
      <c r="X672" s="84" t="str">
        <f t="shared" si="173"/>
        <v xml:space="preserve"> </v>
      </c>
      <c r="Y672" s="85" t="str">
        <f t="shared" si="166"/>
        <v/>
      </c>
      <c r="AA672" s="86" t="str">
        <f t="shared" ca="1" si="167"/>
        <v/>
      </c>
      <c r="AB672" s="121"/>
      <c r="AC672" s="87" t="str">
        <f t="shared" si="165"/>
        <v/>
      </c>
      <c r="AD672" s="88" t="str">
        <f t="shared" si="174"/>
        <v/>
      </c>
      <c r="AE672" s="89" t="str">
        <f>IF(C672&lt;&gt;"",IF(VLOOKUP(C672,T_UO[#All],3,FALSE)="J",AF672+AG672,VLOOKUP(C672,T_UO[#All],4,FALSE)*G672),"")</f>
        <v/>
      </c>
      <c r="AF672" s="89" t="str">
        <f t="shared" si="168"/>
        <v/>
      </c>
      <c r="AG672" s="6"/>
      <c r="AH672" s="81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  <c r="BE672" s="120"/>
      <c r="BF672" s="120"/>
      <c r="BG672" s="120"/>
      <c r="BH672" s="120"/>
      <c r="BI672" s="120"/>
      <c r="BJ672" s="120"/>
      <c r="BK672" s="120"/>
      <c r="BL672" s="120"/>
      <c r="BM672" s="120"/>
      <c r="BN672" s="120"/>
      <c r="BO672" s="120"/>
      <c r="BP672" s="120"/>
      <c r="BQ672" s="120"/>
      <c r="BR672" s="120"/>
      <c r="BS672" s="120"/>
      <c r="BT672" s="120"/>
      <c r="BU672" s="120"/>
      <c r="BV672" s="120"/>
      <c r="BW672" s="120"/>
      <c r="BX672" s="120"/>
      <c r="BY672" s="120"/>
      <c r="BZ672" s="120"/>
      <c r="CA672" s="120"/>
      <c r="CB672" s="120"/>
      <c r="CC672" s="120"/>
      <c r="CD672" s="120"/>
      <c r="CE672" s="120"/>
      <c r="CF672" s="120"/>
      <c r="CG672" s="120"/>
      <c r="CH672" s="120"/>
      <c r="CJ672" s="46"/>
      <c r="CK672" s="46"/>
      <c r="CL672" s="46"/>
      <c r="CN672" s="46">
        <f t="shared" ca="1" si="175"/>
        <v>0</v>
      </c>
      <c r="CO672" s="46">
        <f t="shared" si="169"/>
        <v>0</v>
      </c>
      <c r="CP672" s="46"/>
      <c r="CQ672" s="46">
        <f t="shared" si="170"/>
        <v>0</v>
      </c>
      <c r="CR672" s="46"/>
      <c r="CS672" s="46">
        <f>IF(C672&lt;&gt;"",IF(VLOOKUP(C672,T_UO[#All],3,FALSE)="PTS",IF(ISBLANK(G672),1,0),IF(ISBLANK(G672),0,1)),0)</f>
        <v>0</v>
      </c>
      <c r="CT672" s="46">
        <f t="shared" si="176"/>
        <v>0</v>
      </c>
      <c r="CU672" s="46"/>
      <c r="CV672" s="46"/>
      <c r="CW672" s="46"/>
      <c r="CX672" s="46"/>
      <c r="CY672" s="46"/>
      <c r="CZ672" s="46"/>
      <c r="DA672" s="46"/>
      <c r="DB672" s="46">
        <f t="shared" si="177"/>
        <v>0</v>
      </c>
      <c r="DC672" s="46">
        <f t="shared" ca="1" si="171"/>
        <v>0</v>
      </c>
      <c r="DD672" s="46"/>
      <c r="DE672" s="46">
        <f t="shared" si="178"/>
        <v>0</v>
      </c>
      <c r="DF672" s="46"/>
      <c r="DG672" s="46"/>
      <c r="DH672" s="46"/>
      <c r="DI672" s="46"/>
      <c r="DJ672" s="46"/>
      <c r="DK672" s="46"/>
      <c r="DL672" s="46"/>
      <c r="DM672" s="46"/>
      <c r="DN672" s="46"/>
      <c r="DO672" s="46"/>
      <c r="DP672" s="46"/>
      <c r="DQ672" s="46"/>
      <c r="DR672" s="46"/>
      <c r="DS672" s="46">
        <f t="array" ref="DS672">IF(MAX(IF($AI672:$CH672&lt;&gt;0,$AI$7:$CH$7))&gt;$S672,1,0)</f>
        <v>0</v>
      </c>
    </row>
    <row r="673" spans="1:123" x14ac:dyDescent="0.25">
      <c r="A673" s="78">
        <v>666</v>
      </c>
      <c r="B673" s="79" t="str">
        <f t="shared" si="172"/>
        <v>K_LE MUT_2023_666</v>
      </c>
      <c r="C673" s="2"/>
      <c r="D673" s="3"/>
      <c r="E673" s="3"/>
      <c r="F673" s="4"/>
      <c r="G673" s="4"/>
      <c r="H673" s="4"/>
      <c r="I673" s="3"/>
      <c r="J673" s="1"/>
      <c r="K673" s="7"/>
      <c r="L673" s="90"/>
      <c r="M673" s="5"/>
      <c r="N673" s="91"/>
      <c r="O673" s="92"/>
      <c r="P673" s="5"/>
      <c r="Q673" s="5"/>
      <c r="R673" s="8"/>
      <c r="S673" s="5"/>
      <c r="T673" s="93"/>
      <c r="U673" s="80"/>
      <c r="V673" s="82"/>
      <c r="W673" s="83"/>
      <c r="X673" s="84" t="str">
        <f t="shared" si="173"/>
        <v xml:space="preserve"> </v>
      </c>
      <c r="Y673" s="85" t="str">
        <f t="shared" si="166"/>
        <v/>
      </c>
      <c r="AA673" s="86" t="str">
        <f t="shared" ca="1" si="167"/>
        <v/>
      </c>
      <c r="AB673" s="121"/>
      <c r="AC673" s="87" t="str">
        <f t="shared" si="165"/>
        <v/>
      </c>
      <c r="AD673" s="88" t="str">
        <f t="shared" si="174"/>
        <v/>
      </c>
      <c r="AE673" s="89" t="str">
        <f>IF(C673&lt;&gt;"",IF(VLOOKUP(C673,T_UO[#All],3,FALSE)="J",AF673+AG673,VLOOKUP(C673,T_UO[#All],4,FALSE)*G673),"")</f>
        <v/>
      </c>
      <c r="AF673" s="89" t="str">
        <f t="shared" si="168"/>
        <v/>
      </c>
      <c r="AG673" s="6"/>
      <c r="AH673" s="81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  <c r="AY673" s="120"/>
      <c r="AZ673" s="120"/>
      <c r="BA673" s="120"/>
      <c r="BB673" s="120"/>
      <c r="BC673" s="120"/>
      <c r="BD673" s="120"/>
      <c r="BE673" s="120"/>
      <c r="BF673" s="120"/>
      <c r="BG673" s="120"/>
      <c r="BH673" s="120"/>
      <c r="BI673" s="120"/>
      <c r="BJ673" s="120"/>
      <c r="BK673" s="120"/>
      <c r="BL673" s="120"/>
      <c r="BM673" s="120"/>
      <c r="BN673" s="120"/>
      <c r="BO673" s="120"/>
      <c r="BP673" s="120"/>
      <c r="BQ673" s="120"/>
      <c r="BR673" s="120"/>
      <c r="BS673" s="120"/>
      <c r="BT673" s="120"/>
      <c r="BU673" s="120"/>
      <c r="BV673" s="120"/>
      <c r="BW673" s="120"/>
      <c r="BX673" s="120"/>
      <c r="BY673" s="120"/>
      <c r="BZ673" s="120"/>
      <c r="CA673" s="120"/>
      <c r="CB673" s="120"/>
      <c r="CC673" s="120"/>
      <c r="CD673" s="120"/>
      <c r="CE673" s="120"/>
      <c r="CF673" s="120"/>
      <c r="CG673" s="120"/>
      <c r="CH673" s="120"/>
      <c r="CJ673" s="46"/>
      <c r="CK673" s="46"/>
      <c r="CL673" s="46"/>
      <c r="CN673" s="46">
        <f t="shared" ca="1" si="175"/>
        <v>0</v>
      </c>
      <c r="CO673" s="46">
        <f t="shared" si="169"/>
        <v>0</v>
      </c>
      <c r="CP673" s="46"/>
      <c r="CQ673" s="46">
        <f t="shared" si="170"/>
        <v>0</v>
      </c>
      <c r="CR673" s="46"/>
      <c r="CS673" s="46">
        <f>IF(C673&lt;&gt;"",IF(VLOOKUP(C673,T_UO[#All],3,FALSE)="PTS",IF(ISBLANK(G673),1,0),IF(ISBLANK(G673),0,1)),0)</f>
        <v>0</v>
      </c>
      <c r="CT673" s="46">
        <f t="shared" si="176"/>
        <v>0</v>
      </c>
      <c r="CU673" s="46"/>
      <c r="CV673" s="46"/>
      <c r="CW673" s="46"/>
      <c r="CX673" s="46"/>
      <c r="CY673" s="46"/>
      <c r="CZ673" s="46"/>
      <c r="DA673" s="46"/>
      <c r="DB673" s="46">
        <f t="shared" si="177"/>
        <v>0</v>
      </c>
      <c r="DC673" s="46">
        <f t="shared" ca="1" si="171"/>
        <v>0</v>
      </c>
      <c r="DD673" s="46"/>
      <c r="DE673" s="46">
        <f t="shared" si="178"/>
        <v>0</v>
      </c>
      <c r="DF673" s="46"/>
      <c r="DG673" s="46"/>
      <c r="DH673" s="46"/>
      <c r="DI673" s="46"/>
      <c r="DJ673" s="46"/>
      <c r="DK673" s="46"/>
      <c r="DL673" s="46"/>
      <c r="DM673" s="46"/>
      <c r="DN673" s="46"/>
      <c r="DO673" s="46"/>
      <c r="DP673" s="46"/>
      <c r="DQ673" s="46"/>
      <c r="DR673" s="46"/>
      <c r="DS673" s="46">
        <f t="array" ref="DS673">IF(MAX(IF($AI673:$CH673&lt;&gt;0,$AI$7:$CH$7))&gt;$S673,1,0)</f>
        <v>0</v>
      </c>
    </row>
    <row r="674" spans="1:123" x14ac:dyDescent="0.25">
      <c r="A674" s="78">
        <v>667</v>
      </c>
      <c r="B674" s="79" t="str">
        <f t="shared" si="172"/>
        <v>K_LE MUT_2023_667</v>
      </c>
      <c r="C674" s="2"/>
      <c r="D674" s="3"/>
      <c r="E674" s="3"/>
      <c r="F674" s="4"/>
      <c r="G674" s="4"/>
      <c r="H674" s="4"/>
      <c r="I674" s="3"/>
      <c r="J674" s="1"/>
      <c r="K674" s="7"/>
      <c r="L674" s="90"/>
      <c r="M674" s="5"/>
      <c r="N674" s="91"/>
      <c r="O674" s="92"/>
      <c r="P674" s="5"/>
      <c r="Q674" s="5"/>
      <c r="R674" s="8"/>
      <c r="S674" s="5"/>
      <c r="T674" s="93"/>
      <c r="U674" s="80"/>
      <c r="V674" s="82"/>
      <c r="W674" s="83"/>
      <c r="X674" s="84" t="str">
        <f t="shared" si="173"/>
        <v xml:space="preserve"> </v>
      </c>
      <c r="Y674" s="85" t="str">
        <f t="shared" si="166"/>
        <v/>
      </c>
      <c r="AA674" s="86" t="str">
        <f t="shared" ca="1" si="167"/>
        <v/>
      </c>
      <c r="AB674" s="121"/>
      <c r="AC674" s="87" t="str">
        <f t="shared" si="165"/>
        <v/>
      </c>
      <c r="AD674" s="88" t="str">
        <f t="shared" si="174"/>
        <v/>
      </c>
      <c r="AE674" s="89" t="str">
        <f>IF(C674&lt;&gt;"",IF(VLOOKUP(C674,T_UO[#All],3,FALSE)="J",AF674+AG674,VLOOKUP(C674,T_UO[#All],4,FALSE)*G674),"")</f>
        <v/>
      </c>
      <c r="AF674" s="89" t="str">
        <f t="shared" si="168"/>
        <v/>
      </c>
      <c r="AG674" s="6"/>
      <c r="AH674" s="81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  <c r="AY674" s="120"/>
      <c r="AZ674" s="120"/>
      <c r="BA674" s="120"/>
      <c r="BB674" s="120"/>
      <c r="BC674" s="120"/>
      <c r="BD674" s="120"/>
      <c r="BE674" s="120"/>
      <c r="BF674" s="120"/>
      <c r="BG674" s="120"/>
      <c r="BH674" s="120"/>
      <c r="BI674" s="120"/>
      <c r="BJ674" s="120"/>
      <c r="BK674" s="120"/>
      <c r="BL674" s="120"/>
      <c r="BM674" s="120"/>
      <c r="BN674" s="120"/>
      <c r="BO674" s="120"/>
      <c r="BP674" s="120"/>
      <c r="BQ674" s="120"/>
      <c r="BR674" s="120"/>
      <c r="BS674" s="120"/>
      <c r="BT674" s="120"/>
      <c r="BU674" s="120"/>
      <c r="BV674" s="120"/>
      <c r="BW674" s="120"/>
      <c r="BX674" s="120"/>
      <c r="BY674" s="120"/>
      <c r="BZ674" s="120"/>
      <c r="CA674" s="120"/>
      <c r="CB674" s="120"/>
      <c r="CC674" s="120"/>
      <c r="CD674" s="120"/>
      <c r="CE674" s="120"/>
      <c r="CF674" s="120"/>
      <c r="CG674" s="120"/>
      <c r="CH674" s="120"/>
      <c r="CJ674" s="46"/>
      <c r="CK674" s="46"/>
      <c r="CL674" s="46"/>
      <c r="CN674" s="46">
        <f t="shared" ca="1" si="175"/>
        <v>0</v>
      </c>
      <c r="CO674" s="46">
        <f t="shared" si="169"/>
        <v>0</v>
      </c>
      <c r="CP674" s="46"/>
      <c r="CQ674" s="46">
        <f t="shared" si="170"/>
        <v>0</v>
      </c>
      <c r="CR674" s="46"/>
      <c r="CS674" s="46">
        <f>IF(C674&lt;&gt;"",IF(VLOOKUP(C674,T_UO[#All],3,FALSE)="PTS",IF(ISBLANK(G674),1,0),IF(ISBLANK(G674),0,1)),0)</f>
        <v>0</v>
      </c>
      <c r="CT674" s="46">
        <f t="shared" si="176"/>
        <v>0</v>
      </c>
      <c r="CU674" s="46"/>
      <c r="CV674" s="46"/>
      <c r="CW674" s="46"/>
      <c r="CX674" s="46"/>
      <c r="CY674" s="46"/>
      <c r="CZ674" s="46"/>
      <c r="DA674" s="46"/>
      <c r="DB674" s="46">
        <f t="shared" si="177"/>
        <v>0</v>
      </c>
      <c r="DC674" s="46">
        <f t="shared" ca="1" si="171"/>
        <v>0</v>
      </c>
      <c r="DD674" s="46"/>
      <c r="DE674" s="46">
        <f t="shared" si="178"/>
        <v>0</v>
      </c>
      <c r="DF674" s="46"/>
      <c r="DG674" s="46"/>
      <c r="DH674" s="46"/>
      <c r="DI674" s="46"/>
      <c r="DJ674" s="46"/>
      <c r="DK674" s="46"/>
      <c r="DL674" s="46"/>
      <c r="DM674" s="46"/>
      <c r="DN674" s="46"/>
      <c r="DO674" s="46"/>
      <c r="DP674" s="46"/>
      <c r="DQ674" s="46"/>
      <c r="DR674" s="46"/>
      <c r="DS674" s="46">
        <f t="array" ref="DS674">IF(MAX(IF($AI674:$CH674&lt;&gt;0,$AI$7:$CH$7))&gt;$S674,1,0)</f>
        <v>0</v>
      </c>
    </row>
    <row r="675" spans="1:123" x14ac:dyDescent="0.25">
      <c r="A675" s="78">
        <v>668</v>
      </c>
      <c r="B675" s="79" t="str">
        <f t="shared" si="172"/>
        <v>K_LE MUT_2023_668</v>
      </c>
      <c r="C675" s="2"/>
      <c r="D675" s="3"/>
      <c r="E675" s="3"/>
      <c r="F675" s="4"/>
      <c r="G675" s="4"/>
      <c r="H675" s="4"/>
      <c r="I675" s="3"/>
      <c r="J675" s="1"/>
      <c r="K675" s="7"/>
      <c r="L675" s="90"/>
      <c r="M675" s="5"/>
      <c r="N675" s="91"/>
      <c r="O675" s="92"/>
      <c r="P675" s="5"/>
      <c r="Q675" s="5"/>
      <c r="R675" s="8"/>
      <c r="S675" s="5"/>
      <c r="T675" s="93"/>
      <c r="U675" s="80"/>
      <c r="V675" s="82"/>
      <c r="W675" s="83"/>
      <c r="X675" s="84" t="str">
        <f t="shared" si="173"/>
        <v xml:space="preserve"> </v>
      </c>
      <c r="Y675" s="85" t="str">
        <f t="shared" si="166"/>
        <v/>
      </c>
      <c r="AA675" s="86" t="str">
        <f t="shared" ca="1" si="167"/>
        <v/>
      </c>
      <c r="AB675" s="121"/>
      <c r="AC675" s="87" t="str">
        <f t="shared" si="165"/>
        <v/>
      </c>
      <c r="AD675" s="88" t="str">
        <f t="shared" si="174"/>
        <v/>
      </c>
      <c r="AE675" s="89" t="str">
        <f>IF(C675&lt;&gt;"",IF(VLOOKUP(C675,T_UO[#All],3,FALSE)="J",AF675+AG675,VLOOKUP(C675,T_UO[#All],4,FALSE)*G675),"")</f>
        <v/>
      </c>
      <c r="AF675" s="89" t="str">
        <f t="shared" si="168"/>
        <v/>
      </c>
      <c r="AG675" s="6"/>
      <c r="AH675" s="81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  <c r="AY675" s="120"/>
      <c r="AZ675" s="120"/>
      <c r="BA675" s="120"/>
      <c r="BB675" s="120"/>
      <c r="BC675" s="120"/>
      <c r="BD675" s="120"/>
      <c r="BE675" s="120"/>
      <c r="BF675" s="120"/>
      <c r="BG675" s="120"/>
      <c r="BH675" s="120"/>
      <c r="BI675" s="120"/>
      <c r="BJ675" s="120"/>
      <c r="BK675" s="120"/>
      <c r="BL675" s="120"/>
      <c r="BM675" s="120"/>
      <c r="BN675" s="120"/>
      <c r="BO675" s="120"/>
      <c r="BP675" s="120"/>
      <c r="BQ675" s="120"/>
      <c r="BR675" s="120"/>
      <c r="BS675" s="120"/>
      <c r="BT675" s="120"/>
      <c r="BU675" s="120"/>
      <c r="BV675" s="120"/>
      <c r="BW675" s="120"/>
      <c r="BX675" s="120"/>
      <c r="BY675" s="120"/>
      <c r="BZ675" s="120"/>
      <c r="CA675" s="120"/>
      <c r="CB675" s="120"/>
      <c r="CC675" s="120"/>
      <c r="CD675" s="120"/>
      <c r="CE675" s="120"/>
      <c r="CF675" s="120"/>
      <c r="CG675" s="120"/>
      <c r="CH675" s="120"/>
      <c r="CJ675" s="46"/>
      <c r="CK675" s="46"/>
      <c r="CL675" s="46"/>
      <c r="CN675" s="46">
        <f t="shared" ca="1" si="175"/>
        <v>0</v>
      </c>
      <c r="CO675" s="46">
        <f t="shared" si="169"/>
        <v>0</v>
      </c>
      <c r="CP675" s="46"/>
      <c r="CQ675" s="46">
        <f t="shared" si="170"/>
        <v>0</v>
      </c>
      <c r="CR675" s="46"/>
      <c r="CS675" s="46">
        <f>IF(C675&lt;&gt;"",IF(VLOOKUP(C675,T_UO[#All],3,FALSE)="PTS",IF(ISBLANK(G675),1,0),IF(ISBLANK(G675),0,1)),0)</f>
        <v>0</v>
      </c>
      <c r="CT675" s="46">
        <f t="shared" si="176"/>
        <v>0</v>
      </c>
      <c r="CU675" s="46"/>
      <c r="CV675" s="46"/>
      <c r="CW675" s="46"/>
      <c r="CX675" s="46"/>
      <c r="CY675" s="46"/>
      <c r="CZ675" s="46"/>
      <c r="DA675" s="46"/>
      <c r="DB675" s="46">
        <f t="shared" si="177"/>
        <v>0</v>
      </c>
      <c r="DC675" s="46">
        <f t="shared" ca="1" si="171"/>
        <v>0</v>
      </c>
      <c r="DD675" s="46"/>
      <c r="DE675" s="46">
        <f t="shared" si="178"/>
        <v>0</v>
      </c>
      <c r="DF675" s="46"/>
      <c r="DG675" s="46"/>
      <c r="DH675" s="46"/>
      <c r="DI675" s="46"/>
      <c r="DJ675" s="46"/>
      <c r="DK675" s="46"/>
      <c r="DL675" s="46"/>
      <c r="DM675" s="46"/>
      <c r="DN675" s="46"/>
      <c r="DO675" s="46"/>
      <c r="DP675" s="46"/>
      <c r="DQ675" s="46"/>
      <c r="DR675" s="46"/>
      <c r="DS675" s="46">
        <f t="array" ref="DS675">IF(MAX(IF($AI675:$CH675&lt;&gt;0,$AI$7:$CH$7))&gt;$S675,1,0)</f>
        <v>0</v>
      </c>
    </row>
    <row r="676" spans="1:123" x14ac:dyDescent="0.25">
      <c r="A676" s="78">
        <v>669</v>
      </c>
      <c r="B676" s="79" t="str">
        <f t="shared" si="172"/>
        <v>K_LE MUT_2023_669</v>
      </c>
      <c r="C676" s="2"/>
      <c r="D676" s="3"/>
      <c r="E676" s="3"/>
      <c r="F676" s="4"/>
      <c r="G676" s="4"/>
      <c r="H676" s="4"/>
      <c r="I676" s="3"/>
      <c r="J676" s="1"/>
      <c r="K676" s="7"/>
      <c r="L676" s="90"/>
      <c r="M676" s="5"/>
      <c r="N676" s="91"/>
      <c r="O676" s="92"/>
      <c r="P676" s="5"/>
      <c r="Q676" s="5"/>
      <c r="R676" s="8"/>
      <c r="S676" s="5"/>
      <c r="T676" s="93"/>
      <c r="U676" s="80"/>
      <c r="V676" s="82"/>
      <c r="W676" s="83"/>
      <c r="X676" s="84" t="str">
        <f t="shared" si="173"/>
        <v xml:space="preserve"> </v>
      </c>
      <c r="Y676" s="85" t="str">
        <f t="shared" si="166"/>
        <v/>
      </c>
      <c r="AA676" s="86" t="str">
        <f t="shared" ca="1" si="167"/>
        <v/>
      </c>
      <c r="AB676" s="121"/>
      <c r="AC676" s="87" t="str">
        <f t="shared" si="165"/>
        <v/>
      </c>
      <c r="AD676" s="88" t="str">
        <f t="shared" si="174"/>
        <v/>
      </c>
      <c r="AE676" s="89" t="str">
        <f>IF(C676&lt;&gt;"",IF(VLOOKUP(C676,T_UO[#All],3,FALSE)="J",AF676+AG676,VLOOKUP(C676,T_UO[#All],4,FALSE)*G676),"")</f>
        <v/>
      </c>
      <c r="AF676" s="89" t="str">
        <f t="shared" si="168"/>
        <v/>
      </c>
      <c r="AG676" s="6"/>
      <c r="AH676" s="81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  <c r="AY676" s="120"/>
      <c r="AZ676" s="120"/>
      <c r="BA676" s="120"/>
      <c r="BB676" s="120"/>
      <c r="BC676" s="120"/>
      <c r="BD676" s="120"/>
      <c r="BE676" s="120"/>
      <c r="BF676" s="120"/>
      <c r="BG676" s="120"/>
      <c r="BH676" s="120"/>
      <c r="BI676" s="120"/>
      <c r="BJ676" s="120"/>
      <c r="BK676" s="120"/>
      <c r="BL676" s="120"/>
      <c r="BM676" s="120"/>
      <c r="BN676" s="120"/>
      <c r="BO676" s="120"/>
      <c r="BP676" s="120"/>
      <c r="BQ676" s="120"/>
      <c r="BR676" s="120"/>
      <c r="BS676" s="120"/>
      <c r="BT676" s="120"/>
      <c r="BU676" s="120"/>
      <c r="BV676" s="120"/>
      <c r="BW676" s="120"/>
      <c r="BX676" s="120"/>
      <c r="BY676" s="120"/>
      <c r="BZ676" s="120"/>
      <c r="CA676" s="120"/>
      <c r="CB676" s="120"/>
      <c r="CC676" s="120"/>
      <c r="CD676" s="120"/>
      <c r="CE676" s="120"/>
      <c r="CF676" s="120"/>
      <c r="CG676" s="120"/>
      <c r="CH676" s="120"/>
      <c r="CJ676" s="46"/>
      <c r="CK676" s="46"/>
      <c r="CL676" s="46"/>
      <c r="CN676" s="46">
        <f t="shared" ca="1" si="175"/>
        <v>0</v>
      </c>
      <c r="CO676" s="46">
        <f t="shared" si="169"/>
        <v>0</v>
      </c>
      <c r="CP676" s="46"/>
      <c r="CQ676" s="46">
        <f t="shared" si="170"/>
        <v>0</v>
      </c>
      <c r="CR676" s="46"/>
      <c r="CS676" s="46">
        <f>IF(C676&lt;&gt;"",IF(VLOOKUP(C676,T_UO[#All],3,FALSE)="PTS",IF(ISBLANK(G676),1,0),IF(ISBLANK(G676),0,1)),0)</f>
        <v>0</v>
      </c>
      <c r="CT676" s="46">
        <f t="shared" si="176"/>
        <v>0</v>
      </c>
      <c r="CU676" s="46"/>
      <c r="CV676" s="46"/>
      <c r="CW676" s="46"/>
      <c r="CX676" s="46"/>
      <c r="CY676" s="46"/>
      <c r="CZ676" s="46"/>
      <c r="DA676" s="46"/>
      <c r="DB676" s="46">
        <f t="shared" si="177"/>
        <v>0</v>
      </c>
      <c r="DC676" s="46">
        <f t="shared" ca="1" si="171"/>
        <v>0</v>
      </c>
      <c r="DD676" s="46"/>
      <c r="DE676" s="46">
        <f t="shared" si="178"/>
        <v>0</v>
      </c>
      <c r="DF676" s="46"/>
      <c r="DG676" s="46"/>
      <c r="DH676" s="46"/>
      <c r="DI676" s="46"/>
      <c r="DJ676" s="46"/>
      <c r="DK676" s="46"/>
      <c r="DL676" s="46"/>
      <c r="DM676" s="46"/>
      <c r="DN676" s="46"/>
      <c r="DO676" s="46"/>
      <c r="DP676" s="46"/>
      <c r="DQ676" s="46"/>
      <c r="DR676" s="46"/>
      <c r="DS676" s="46">
        <f t="array" ref="DS676">IF(MAX(IF($AI676:$CH676&lt;&gt;0,$AI$7:$CH$7))&gt;$S676,1,0)</f>
        <v>0</v>
      </c>
    </row>
    <row r="677" spans="1:123" x14ac:dyDescent="0.25">
      <c r="A677" s="78">
        <v>670</v>
      </c>
      <c r="B677" s="79" t="str">
        <f t="shared" si="172"/>
        <v>K_LE MUT_2023_670</v>
      </c>
      <c r="C677" s="2"/>
      <c r="D677" s="3"/>
      <c r="E677" s="3"/>
      <c r="F677" s="4"/>
      <c r="G677" s="4"/>
      <c r="H677" s="4"/>
      <c r="I677" s="3"/>
      <c r="J677" s="1"/>
      <c r="K677" s="7"/>
      <c r="L677" s="90"/>
      <c r="M677" s="5"/>
      <c r="N677" s="91"/>
      <c r="O677" s="92"/>
      <c r="P677" s="5"/>
      <c r="Q677" s="5"/>
      <c r="R677" s="8"/>
      <c r="S677" s="5"/>
      <c r="T677" s="93"/>
      <c r="U677" s="80"/>
      <c r="V677" s="82"/>
      <c r="W677" s="83"/>
      <c r="X677" s="84" t="str">
        <f t="shared" si="173"/>
        <v xml:space="preserve"> </v>
      </c>
      <c r="Y677" s="85" t="str">
        <f t="shared" si="166"/>
        <v/>
      </c>
      <c r="AA677" s="86" t="str">
        <f t="shared" ca="1" si="167"/>
        <v/>
      </c>
      <c r="AB677" s="121"/>
      <c r="AC677" s="87" t="str">
        <f t="shared" si="165"/>
        <v/>
      </c>
      <c r="AD677" s="88" t="str">
        <f t="shared" si="174"/>
        <v/>
      </c>
      <c r="AE677" s="89" t="str">
        <f>IF(C677&lt;&gt;"",IF(VLOOKUP(C677,T_UO[#All],3,FALSE)="J",AF677+AG677,VLOOKUP(C677,T_UO[#All],4,FALSE)*G677),"")</f>
        <v/>
      </c>
      <c r="AF677" s="89" t="str">
        <f t="shared" si="168"/>
        <v/>
      </c>
      <c r="AG677" s="6"/>
      <c r="AH677" s="81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  <c r="AY677" s="120"/>
      <c r="AZ677" s="120"/>
      <c r="BA677" s="120"/>
      <c r="BB677" s="120"/>
      <c r="BC677" s="120"/>
      <c r="BD677" s="120"/>
      <c r="BE677" s="120"/>
      <c r="BF677" s="120"/>
      <c r="BG677" s="120"/>
      <c r="BH677" s="120"/>
      <c r="BI677" s="120"/>
      <c r="BJ677" s="120"/>
      <c r="BK677" s="120"/>
      <c r="BL677" s="120"/>
      <c r="BM677" s="120"/>
      <c r="BN677" s="120"/>
      <c r="BO677" s="120"/>
      <c r="BP677" s="120"/>
      <c r="BQ677" s="120"/>
      <c r="BR677" s="120"/>
      <c r="BS677" s="120"/>
      <c r="BT677" s="120"/>
      <c r="BU677" s="120"/>
      <c r="BV677" s="120"/>
      <c r="BW677" s="120"/>
      <c r="BX677" s="120"/>
      <c r="BY677" s="120"/>
      <c r="BZ677" s="120"/>
      <c r="CA677" s="120"/>
      <c r="CB677" s="120"/>
      <c r="CC677" s="120"/>
      <c r="CD677" s="120"/>
      <c r="CE677" s="120"/>
      <c r="CF677" s="120"/>
      <c r="CG677" s="120"/>
      <c r="CH677" s="120"/>
      <c r="CJ677" s="46"/>
      <c r="CK677" s="46"/>
      <c r="CL677" s="46"/>
      <c r="CN677" s="46">
        <f t="shared" ca="1" si="175"/>
        <v>0</v>
      </c>
      <c r="CO677" s="46">
        <f t="shared" si="169"/>
        <v>0</v>
      </c>
      <c r="CP677" s="46"/>
      <c r="CQ677" s="46">
        <f t="shared" si="170"/>
        <v>0</v>
      </c>
      <c r="CR677" s="46"/>
      <c r="CS677" s="46">
        <f>IF(C677&lt;&gt;"",IF(VLOOKUP(C677,T_UO[#All],3,FALSE)="PTS",IF(ISBLANK(G677),1,0),IF(ISBLANK(G677),0,1)),0)</f>
        <v>0</v>
      </c>
      <c r="CT677" s="46">
        <f t="shared" si="176"/>
        <v>0</v>
      </c>
      <c r="CU677" s="46"/>
      <c r="CV677" s="46"/>
      <c r="CW677" s="46"/>
      <c r="CX677" s="46"/>
      <c r="CY677" s="46"/>
      <c r="CZ677" s="46"/>
      <c r="DA677" s="46"/>
      <c r="DB677" s="46">
        <f t="shared" si="177"/>
        <v>0</v>
      </c>
      <c r="DC677" s="46">
        <f t="shared" ca="1" si="171"/>
        <v>0</v>
      </c>
      <c r="DD677" s="46"/>
      <c r="DE677" s="46">
        <f t="shared" si="178"/>
        <v>0</v>
      </c>
      <c r="DF677" s="46"/>
      <c r="DG677" s="46"/>
      <c r="DH677" s="46"/>
      <c r="DI677" s="46"/>
      <c r="DJ677" s="46"/>
      <c r="DK677" s="46"/>
      <c r="DL677" s="46"/>
      <c r="DM677" s="46"/>
      <c r="DN677" s="46"/>
      <c r="DO677" s="46"/>
      <c r="DP677" s="46"/>
      <c r="DQ677" s="46"/>
      <c r="DR677" s="46"/>
      <c r="DS677" s="46">
        <f t="array" ref="DS677">IF(MAX(IF($AI677:$CH677&lt;&gt;0,$AI$7:$CH$7))&gt;$S677,1,0)</f>
        <v>0</v>
      </c>
    </row>
    <row r="678" spans="1:123" x14ac:dyDescent="0.25">
      <c r="A678" s="78">
        <v>671</v>
      </c>
      <c r="B678" s="79" t="str">
        <f t="shared" si="172"/>
        <v>K_LE MUT_2023_671</v>
      </c>
      <c r="C678" s="2"/>
      <c r="D678" s="3"/>
      <c r="E678" s="3"/>
      <c r="F678" s="4"/>
      <c r="G678" s="4"/>
      <c r="H678" s="4"/>
      <c r="I678" s="3"/>
      <c r="J678" s="1"/>
      <c r="K678" s="7"/>
      <c r="L678" s="90"/>
      <c r="M678" s="5"/>
      <c r="N678" s="91"/>
      <c r="O678" s="92"/>
      <c r="P678" s="5"/>
      <c r="Q678" s="5"/>
      <c r="R678" s="8"/>
      <c r="S678" s="5"/>
      <c r="T678" s="93"/>
      <c r="U678" s="80"/>
      <c r="V678" s="82"/>
      <c r="W678" s="83"/>
      <c r="X678" s="84" t="str">
        <f t="shared" si="173"/>
        <v xml:space="preserve"> </v>
      </c>
      <c r="Y678" s="85" t="str">
        <f t="shared" si="166"/>
        <v/>
      </c>
      <c r="AA678" s="86" t="str">
        <f t="shared" ca="1" si="167"/>
        <v/>
      </c>
      <c r="AB678" s="121"/>
      <c r="AC678" s="87" t="str">
        <f t="shared" si="165"/>
        <v/>
      </c>
      <c r="AD678" s="88" t="str">
        <f t="shared" si="174"/>
        <v/>
      </c>
      <c r="AE678" s="89" t="str">
        <f>IF(C678&lt;&gt;"",IF(VLOOKUP(C678,T_UO[#All],3,FALSE)="J",AF678+AG678,VLOOKUP(C678,T_UO[#All],4,FALSE)*G678),"")</f>
        <v/>
      </c>
      <c r="AF678" s="89" t="str">
        <f t="shared" si="168"/>
        <v/>
      </c>
      <c r="AG678" s="6"/>
      <c r="AH678" s="81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  <c r="BE678" s="120"/>
      <c r="BF678" s="120"/>
      <c r="BG678" s="120"/>
      <c r="BH678" s="120"/>
      <c r="BI678" s="120"/>
      <c r="BJ678" s="120"/>
      <c r="BK678" s="120"/>
      <c r="BL678" s="120"/>
      <c r="BM678" s="120"/>
      <c r="BN678" s="120"/>
      <c r="BO678" s="120"/>
      <c r="BP678" s="120"/>
      <c r="BQ678" s="120"/>
      <c r="BR678" s="120"/>
      <c r="BS678" s="120"/>
      <c r="BT678" s="120"/>
      <c r="BU678" s="120"/>
      <c r="BV678" s="120"/>
      <c r="BW678" s="120"/>
      <c r="BX678" s="120"/>
      <c r="BY678" s="120"/>
      <c r="BZ678" s="120"/>
      <c r="CA678" s="120"/>
      <c r="CB678" s="120"/>
      <c r="CC678" s="120"/>
      <c r="CD678" s="120"/>
      <c r="CE678" s="120"/>
      <c r="CF678" s="120"/>
      <c r="CG678" s="120"/>
      <c r="CH678" s="120"/>
      <c r="CJ678" s="46"/>
      <c r="CK678" s="46"/>
      <c r="CL678" s="46"/>
      <c r="CN678" s="46">
        <f t="shared" ca="1" si="175"/>
        <v>0</v>
      </c>
      <c r="CO678" s="46">
        <f t="shared" si="169"/>
        <v>0</v>
      </c>
      <c r="CP678" s="46"/>
      <c r="CQ678" s="46">
        <f t="shared" si="170"/>
        <v>0</v>
      </c>
      <c r="CR678" s="46"/>
      <c r="CS678" s="46">
        <f>IF(C678&lt;&gt;"",IF(VLOOKUP(C678,T_UO[#All],3,FALSE)="PTS",IF(ISBLANK(G678),1,0),IF(ISBLANK(G678),0,1)),0)</f>
        <v>0</v>
      </c>
      <c r="CT678" s="46">
        <f t="shared" si="176"/>
        <v>0</v>
      </c>
      <c r="CU678" s="46"/>
      <c r="CV678" s="46"/>
      <c r="CW678" s="46"/>
      <c r="CX678" s="46"/>
      <c r="CY678" s="46"/>
      <c r="CZ678" s="46"/>
      <c r="DA678" s="46"/>
      <c r="DB678" s="46">
        <f t="shared" si="177"/>
        <v>0</v>
      </c>
      <c r="DC678" s="46">
        <f t="shared" ca="1" si="171"/>
        <v>0</v>
      </c>
      <c r="DD678" s="46"/>
      <c r="DE678" s="46">
        <f t="shared" si="178"/>
        <v>0</v>
      </c>
      <c r="DF678" s="46"/>
      <c r="DG678" s="46"/>
      <c r="DH678" s="46"/>
      <c r="DI678" s="46"/>
      <c r="DJ678" s="46"/>
      <c r="DK678" s="46"/>
      <c r="DL678" s="46"/>
      <c r="DM678" s="46"/>
      <c r="DN678" s="46"/>
      <c r="DO678" s="46"/>
      <c r="DP678" s="46"/>
      <c r="DQ678" s="46"/>
      <c r="DR678" s="46"/>
      <c r="DS678" s="46">
        <f t="array" ref="DS678">IF(MAX(IF($AI678:$CH678&lt;&gt;0,$AI$7:$CH$7))&gt;$S678,1,0)</f>
        <v>0</v>
      </c>
    </row>
    <row r="679" spans="1:123" x14ac:dyDescent="0.25">
      <c r="A679" s="78">
        <v>672</v>
      </c>
      <c r="B679" s="79" t="str">
        <f t="shared" si="172"/>
        <v>K_LE MUT_2023_672</v>
      </c>
      <c r="C679" s="2"/>
      <c r="D679" s="3"/>
      <c r="E679" s="3"/>
      <c r="F679" s="4"/>
      <c r="G679" s="4"/>
      <c r="H679" s="4"/>
      <c r="I679" s="3"/>
      <c r="J679" s="1"/>
      <c r="K679" s="7"/>
      <c r="L679" s="90"/>
      <c r="M679" s="5"/>
      <c r="N679" s="91"/>
      <c r="O679" s="92"/>
      <c r="P679" s="5"/>
      <c r="Q679" s="5"/>
      <c r="R679" s="8"/>
      <c r="S679" s="5"/>
      <c r="T679" s="93"/>
      <c r="U679" s="80"/>
      <c r="V679" s="82"/>
      <c r="W679" s="83"/>
      <c r="X679" s="84" t="str">
        <f t="shared" si="173"/>
        <v xml:space="preserve"> </v>
      </c>
      <c r="Y679" s="85" t="str">
        <f t="shared" si="166"/>
        <v/>
      </c>
      <c r="AA679" s="86" t="str">
        <f t="shared" ca="1" si="167"/>
        <v/>
      </c>
      <c r="AB679" s="121"/>
      <c r="AC679" s="87" t="str">
        <f t="shared" si="165"/>
        <v/>
      </c>
      <c r="AD679" s="88" t="str">
        <f t="shared" si="174"/>
        <v/>
      </c>
      <c r="AE679" s="89" t="str">
        <f>IF(C679&lt;&gt;"",IF(VLOOKUP(C679,T_UO[#All],3,FALSE)="J",AF679+AG679,VLOOKUP(C679,T_UO[#All],4,FALSE)*G679),"")</f>
        <v/>
      </c>
      <c r="AF679" s="89" t="str">
        <f t="shared" si="168"/>
        <v/>
      </c>
      <c r="AG679" s="6"/>
      <c r="AH679" s="81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  <c r="AY679" s="120"/>
      <c r="AZ679" s="120"/>
      <c r="BA679" s="120"/>
      <c r="BB679" s="120"/>
      <c r="BC679" s="120"/>
      <c r="BD679" s="120"/>
      <c r="BE679" s="120"/>
      <c r="BF679" s="120"/>
      <c r="BG679" s="120"/>
      <c r="BH679" s="120"/>
      <c r="BI679" s="120"/>
      <c r="BJ679" s="120"/>
      <c r="BK679" s="120"/>
      <c r="BL679" s="120"/>
      <c r="BM679" s="120"/>
      <c r="BN679" s="120"/>
      <c r="BO679" s="120"/>
      <c r="BP679" s="120"/>
      <c r="BQ679" s="120"/>
      <c r="BR679" s="120"/>
      <c r="BS679" s="120"/>
      <c r="BT679" s="120"/>
      <c r="BU679" s="120"/>
      <c r="BV679" s="120"/>
      <c r="BW679" s="120"/>
      <c r="BX679" s="120"/>
      <c r="BY679" s="120"/>
      <c r="BZ679" s="120"/>
      <c r="CA679" s="120"/>
      <c r="CB679" s="120"/>
      <c r="CC679" s="120"/>
      <c r="CD679" s="120"/>
      <c r="CE679" s="120"/>
      <c r="CF679" s="120"/>
      <c r="CG679" s="120"/>
      <c r="CH679" s="120"/>
      <c r="CJ679" s="46"/>
      <c r="CK679" s="46"/>
      <c r="CL679" s="46"/>
      <c r="CN679" s="46">
        <f t="shared" ca="1" si="175"/>
        <v>0</v>
      </c>
      <c r="CO679" s="46">
        <f t="shared" si="169"/>
        <v>0</v>
      </c>
      <c r="CP679" s="46"/>
      <c r="CQ679" s="46">
        <f t="shared" si="170"/>
        <v>0</v>
      </c>
      <c r="CR679" s="46"/>
      <c r="CS679" s="46">
        <f>IF(C679&lt;&gt;"",IF(VLOOKUP(C679,T_UO[#All],3,FALSE)="PTS",IF(ISBLANK(G679),1,0),IF(ISBLANK(G679),0,1)),0)</f>
        <v>0</v>
      </c>
      <c r="CT679" s="46">
        <f t="shared" si="176"/>
        <v>0</v>
      </c>
      <c r="CU679" s="46"/>
      <c r="CV679" s="46"/>
      <c r="CW679" s="46"/>
      <c r="CX679" s="46"/>
      <c r="CY679" s="46"/>
      <c r="CZ679" s="46"/>
      <c r="DA679" s="46"/>
      <c r="DB679" s="46">
        <f t="shared" si="177"/>
        <v>0</v>
      </c>
      <c r="DC679" s="46">
        <f t="shared" ca="1" si="171"/>
        <v>0</v>
      </c>
      <c r="DD679" s="46"/>
      <c r="DE679" s="46">
        <f t="shared" si="178"/>
        <v>0</v>
      </c>
      <c r="DF679" s="46"/>
      <c r="DG679" s="46"/>
      <c r="DH679" s="46"/>
      <c r="DI679" s="46"/>
      <c r="DJ679" s="46"/>
      <c r="DK679" s="46"/>
      <c r="DL679" s="46"/>
      <c r="DM679" s="46"/>
      <c r="DN679" s="46"/>
      <c r="DO679" s="46"/>
      <c r="DP679" s="46"/>
      <c r="DQ679" s="46"/>
      <c r="DR679" s="46"/>
      <c r="DS679" s="46">
        <f t="array" ref="DS679">IF(MAX(IF($AI679:$CH679&lt;&gt;0,$AI$7:$CH$7))&gt;$S679,1,0)</f>
        <v>0</v>
      </c>
    </row>
    <row r="680" spans="1:123" x14ac:dyDescent="0.25">
      <c r="A680" s="78">
        <v>673</v>
      </c>
      <c r="B680" s="79" t="str">
        <f t="shared" si="172"/>
        <v>K_LE MUT_2023_673</v>
      </c>
      <c r="C680" s="2"/>
      <c r="D680" s="3"/>
      <c r="E680" s="3"/>
      <c r="F680" s="4"/>
      <c r="G680" s="4"/>
      <c r="H680" s="4"/>
      <c r="I680" s="3"/>
      <c r="J680" s="1"/>
      <c r="K680" s="7"/>
      <c r="L680" s="90"/>
      <c r="M680" s="5"/>
      <c r="N680" s="91"/>
      <c r="O680" s="92"/>
      <c r="P680" s="5"/>
      <c r="Q680" s="5"/>
      <c r="R680" s="8"/>
      <c r="S680" s="5"/>
      <c r="T680" s="93"/>
      <c r="U680" s="80"/>
      <c r="V680" s="82"/>
      <c r="W680" s="83"/>
      <c r="X680" s="84" t="str">
        <f t="shared" si="173"/>
        <v xml:space="preserve"> </v>
      </c>
      <c r="Y680" s="85" t="str">
        <f t="shared" si="166"/>
        <v/>
      </c>
      <c r="AA680" s="86" t="str">
        <f t="shared" ca="1" si="167"/>
        <v/>
      </c>
      <c r="AB680" s="121"/>
      <c r="AC680" s="87" t="str">
        <f t="shared" si="165"/>
        <v/>
      </c>
      <c r="AD680" s="88" t="str">
        <f t="shared" si="174"/>
        <v/>
      </c>
      <c r="AE680" s="89" t="str">
        <f>IF(C680&lt;&gt;"",IF(VLOOKUP(C680,T_UO[#All],3,FALSE)="J",AF680+AG680,VLOOKUP(C680,T_UO[#All],4,FALSE)*G680),"")</f>
        <v/>
      </c>
      <c r="AF680" s="89" t="str">
        <f t="shared" si="168"/>
        <v/>
      </c>
      <c r="AG680" s="6"/>
      <c r="AH680" s="81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  <c r="AY680" s="120"/>
      <c r="AZ680" s="120"/>
      <c r="BA680" s="120"/>
      <c r="BB680" s="120"/>
      <c r="BC680" s="120"/>
      <c r="BD680" s="120"/>
      <c r="BE680" s="120"/>
      <c r="BF680" s="120"/>
      <c r="BG680" s="120"/>
      <c r="BH680" s="120"/>
      <c r="BI680" s="120"/>
      <c r="BJ680" s="120"/>
      <c r="BK680" s="120"/>
      <c r="BL680" s="120"/>
      <c r="BM680" s="120"/>
      <c r="BN680" s="120"/>
      <c r="BO680" s="120"/>
      <c r="BP680" s="120"/>
      <c r="BQ680" s="120"/>
      <c r="BR680" s="120"/>
      <c r="BS680" s="120"/>
      <c r="BT680" s="120"/>
      <c r="BU680" s="120"/>
      <c r="BV680" s="120"/>
      <c r="BW680" s="120"/>
      <c r="BX680" s="120"/>
      <c r="BY680" s="120"/>
      <c r="BZ680" s="120"/>
      <c r="CA680" s="120"/>
      <c r="CB680" s="120"/>
      <c r="CC680" s="120"/>
      <c r="CD680" s="120"/>
      <c r="CE680" s="120"/>
      <c r="CF680" s="120"/>
      <c r="CG680" s="120"/>
      <c r="CH680" s="120"/>
      <c r="CJ680" s="46"/>
      <c r="CK680" s="46"/>
      <c r="CL680" s="46"/>
      <c r="CN680" s="46">
        <f t="shared" ca="1" si="175"/>
        <v>0</v>
      </c>
      <c r="CO680" s="46">
        <f t="shared" si="169"/>
        <v>0</v>
      </c>
      <c r="CP680" s="46"/>
      <c r="CQ680" s="46">
        <f t="shared" si="170"/>
        <v>0</v>
      </c>
      <c r="CR680" s="46"/>
      <c r="CS680" s="46">
        <f>IF(C680&lt;&gt;"",IF(VLOOKUP(C680,T_UO[#All],3,FALSE)="PTS",IF(ISBLANK(G680),1,0),IF(ISBLANK(G680),0,1)),0)</f>
        <v>0</v>
      </c>
      <c r="CT680" s="46">
        <f t="shared" si="176"/>
        <v>0</v>
      </c>
      <c r="CU680" s="46"/>
      <c r="CV680" s="46"/>
      <c r="CW680" s="46"/>
      <c r="CX680" s="46"/>
      <c r="CY680" s="46"/>
      <c r="CZ680" s="46"/>
      <c r="DA680" s="46"/>
      <c r="DB680" s="46">
        <f t="shared" si="177"/>
        <v>0</v>
      </c>
      <c r="DC680" s="46">
        <f t="shared" ca="1" si="171"/>
        <v>0</v>
      </c>
      <c r="DD680" s="46"/>
      <c r="DE680" s="46">
        <f t="shared" si="178"/>
        <v>0</v>
      </c>
      <c r="DF680" s="46"/>
      <c r="DG680" s="46"/>
      <c r="DH680" s="46"/>
      <c r="DI680" s="46"/>
      <c r="DJ680" s="46"/>
      <c r="DK680" s="46"/>
      <c r="DL680" s="46"/>
      <c r="DM680" s="46"/>
      <c r="DN680" s="46"/>
      <c r="DO680" s="46"/>
      <c r="DP680" s="46"/>
      <c r="DQ680" s="46"/>
      <c r="DR680" s="46"/>
      <c r="DS680" s="46">
        <f t="array" ref="DS680">IF(MAX(IF($AI680:$CH680&lt;&gt;0,$AI$7:$CH$7))&gt;$S680,1,0)</f>
        <v>0</v>
      </c>
    </row>
    <row r="681" spans="1:123" x14ac:dyDescent="0.25">
      <c r="A681" s="78">
        <v>674</v>
      </c>
      <c r="B681" s="79" t="str">
        <f t="shared" si="172"/>
        <v>K_LE MUT_2023_674</v>
      </c>
      <c r="C681" s="2"/>
      <c r="D681" s="3"/>
      <c r="E681" s="3"/>
      <c r="F681" s="4"/>
      <c r="G681" s="4"/>
      <c r="H681" s="4"/>
      <c r="I681" s="3"/>
      <c r="J681" s="1"/>
      <c r="K681" s="7"/>
      <c r="L681" s="90"/>
      <c r="M681" s="5"/>
      <c r="N681" s="91"/>
      <c r="O681" s="92"/>
      <c r="P681" s="5"/>
      <c r="Q681" s="5"/>
      <c r="R681" s="8"/>
      <c r="S681" s="5"/>
      <c r="T681" s="93"/>
      <c r="U681" s="80"/>
      <c r="V681" s="82"/>
      <c r="W681" s="83"/>
      <c r="X681" s="84" t="str">
        <f t="shared" si="173"/>
        <v xml:space="preserve"> </v>
      </c>
      <c r="Y681" s="85" t="str">
        <f t="shared" si="166"/>
        <v/>
      </c>
      <c r="AA681" s="86" t="str">
        <f t="shared" ca="1" si="167"/>
        <v/>
      </c>
      <c r="AB681" s="121"/>
      <c r="AC681" s="87" t="str">
        <f t="shared" si="165"/>
        <v/>
      </c>
      <c r="AD681" s="88" t="str">
        <f t="shared" si="174"/>
        <v/>
      </c>
      <c r="AE681" s="89" t="str">
        <f>IF(C681&lt;&gt;"",IF(VLOOKUP(C681,T_UO[#All],3,FALSE)="J",AF681+AG681,VLOOKUP(C681,T_UO[#All],4,FALSE)*G681),"")</f>
        <v/>
      </c>
      <c r="AF681" s="89" t="str">
        <f t="shared" si="168"/>
        <v/>
      </c>
      <c r="AG681" s="6"/>
      <c r="AH681" s="81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  <c r="AY681" s="120"/>
      <c r="AZ681" s="120"/>
      <c r="BA681" s="120"/>
      <c r="BB681" s="120"/>
      <c r="BC681" s="120"/>
      <c r="BD681" s="120"/>
      <c r="BE681" s="120"/>
      <c r="BF681" s="120"/>
      <c r="BG681" s="120"/>
      <c r="BH681" s="120"/>
      <c r="BI681" s="120"/>
      <c r="BJ681" s="120"/>
      <c r="BK681" s="120"/>
      <c r="BL681" s="120"/>
      <c r="BM681" s="120"/>
      <c r="BN681" s="120"/>
      <c r="BO681" s="120"/>
      <c r="BP681" s="120"/>
      <c r="BQ681" s="120"/>
      <c r="BR681" s="120"/>
      <c r="BS681" s="120"/>
      <c r="BT681" s="120"/>
      <c r="BU681" s="120"/>
      <c r="BV681" s="120"/>
      <c r="BW681" s="120"/>
      <c r="BX681" s="120"/>
      <c r="BY681" s="120"/>
      <c r="BZ681" s="120"/>
      <c r="CA681" s="120"/>
      <c r="CB681" s="120"/>
      <c r="CC681" s="120"/>
      <c r="CD681" s="120"/>
      <c r="CE681" s="120"/>
      <c r="CF681" s="120"/>
      <c r="CG681" s="120"/>
      <c r="CH681" s="120"/>
      <c r="CJ681" s="46"/>
      <c r="CK681" s="46"/>
      <c r="CL681" s="46"/>
      <c r="CN681" s="46">
        <f t="shared" ca="1" si="175"/>
        <v>0</v>
      </c>
      <c r="CO681" s="46">
        <f t="shared" si="169"/>
        <v>0</v>
      </c>
      <c r="CP681" s="46"/>
      <c r="CQ681" s="46">
        <f t="shared" si="170"/>
        <v>0</v>
      </c>
      <c r="CR681" s="46"/>
      <c r="CS681" s="46">
        <f>IF(C681&lt;&gt;"",IF(VLOOKUP(C681,T_UO[#All],3,FALSE)="PTS",IF(ISBLANK(G681),1,0),IF(ISBLANK(G681),0,1)),0)</f>
        <v>0</v>
      </c>
      <c r="CT681" s="46">
        <f t="shared" si="176"/>
        <v>0</v>
      </c>
      <c r="CU681" s="46"/>
      <c r="CV681" s="46"/>
      <c r="CW681" s="46"/>
      <c r="CX681" s="46"/>
      <c r="CY681" s="46"/>
      <c r="CZ681" s="46"/>
      <c r="DA681" s="46"/>
      <c r="DB681" s="46">
        <f t="shared" si="177"/>
        <v>0</v>
      </c>
      <c r="DC681" s="46">
        <f t="shared" ca="1" si="171"/>
        <v>0</v>
      </c>
      <c r="DD681" s="46"/>
      <c r="DE681" s="46">
        <f t="shared" si="178"/>
        <v>0</v>
      </c>
      <c r="DF681" s="46"/>
      <c r="DG681" s="46"/>
      <c r="DH681" s="46"/>
      <c r="DI681" s="46"/>
      <c r="DJ681" s="46"/>
      <c r="DK681" s="46"/>
      <c r="DL681" s="46"/>
      <c r="DM681" s="46"/>
      <c r="DN681" s="46"/>
      <c r="DO681" s="46"/>
      <c r="DP681" s="46"/>
      <c r="DQ681" s="46"/>
      <c r="DR681" s="46"/>
      <c r="DS681" s="46">
        <f t="array" ref="DS681">IF(MAX(IF($AI681:$CH681&lt;&gt;0,$AI$7:$CH$7))&gt;$S681,1,0)</f>
        <v>0</v>
      </c>
    </row>
    <row r="682" spans="1:123" x14ac:dyDescent="0.25">
      <c r="A682" s="78">
        <v>675</v>
      </c>
      <c r="B682" s="79" t="str">
        <f t="shared" si="172"/>
        <v>K_LE MUT_2023_675</v>
      </c>
      <c r="C682" s="2"/>
      <c r="D682" s="3"/>
      <c r="E682" s="3"/>
      <c r="F682" s="4"/>
      <c r="G682" s="4"/>
      <c r="H682" s="4"/>
      <c r="I682" s="3"/>
      <c r="J682" s="1"/>
      <c r="K682" s="7"/>
      <c r="L682" s="90"/>
      <c r="M682" s="5"/>
      <c r="N682" s="91"/>
      <c r="O682" s="92"/>
      <c r="P682" s="5"/>
      <c r="Q682" s="5"/>
      <c r="R682" s="8"/>
      <c r="S682" s="5"/>
      <c r="T682" s="93"/>
      <c r="U682" s="80"/>
      <c r="V682" s="82"/>
      <c r="W682" s="83"/>
      <c r="X682" s="84" t="str">
        <f t="shared" si="173"/>
        <v xml:space="preserve"> </v>
      </c>
      <c r="Y682" s="85" t="str">
        <f t="shared" si="166"/>
        <v/>
      </c>
      <c r="AA682" s="86" t="str">
        <f t="shared" ca="1" si="167"/>
        <v/>
      </c>
      <c r="AB682" s="121"/>
      <c r="AC682" s="87" t="str">
        <f t="shared" si="165"/>
        <v/>
      </c>
      <c r="AD682" s="88" t="str">
        <f t="shared" si="174"/>
        <v/>
      </c>
      <c r="AE682" s="89" t="str">
        <f>IF(C682&lt;&gt;"",IF(VLOOKUP(C682,T_UO[#All],3,FALSE)="J",AF682+AG682,VLOOKUP(C682,T_UO[#All],4,FALSE)*G682),"")</f>
        <v/>
      </c>
      <c r="AF682" s="89" t="str">
        <f t="shared" si="168"/>
        <v/>
      </c>
      <c r="AG682" s="6"/>
      <c r="AH682" s="81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  <c r="AY682" s="120"/>
      <c r="AZ682" s="120"/>
      <c r="BA682" s="120"/>
      <c r="BB682" s="120"/>
      <c r="BC682" s="120"/>
      <c r="BD682" s="120"/>
      <c r="BE682" s="120"/>
      <c r="BF682" s="120"/>
      <c r="BG682" s="120"/>
      <c r="BH682" s="120"/>
      <c r="BI682" s="120"/>
      <c r="BJ682" s="120"/>
      <c r="BK682" s="120"/>
      <c r="BL682" s="120"/>
      <c r="BM682" s="120"/>
      <c r="BN682" s="120"/>
      <c r="BO682" s="120"/>
      <c r="BP682" s="120"/>
      <c r="BQ682" s="120"/>
      <c r="BR682" s="120"/>
      <c r="BS682" s="120"/>
      <c r="BT682" s="120"/>
      <c r="BU682" s="120"/>
      <c r="BV682" s="120"/>
      <c r="BW682" s="120"/>
      <c r="BX682" s="120"/>
      <c r="BY682" s="120"/>
      <c r="BZ682" s="120"/>
      <c r="CA682" s="120"/>
      <c r="CB682" s="120"/>
      <c r="CC682" s="120"/>
      <c r="CD682" s="120"/>
      <c r="CE682" s="120"/>
      <c r="CF682" s="120"/>
      <c r="CG682" s="120"/>
      <c r="CH682" s="120"/>
      <c r="CJ682" s="46"/>
      <c r="CK682" s="46"/>
      <c r="CL682" s="46"/>
      <c r="CN682" s="46">
        <f t="shared" ca="1" si="175"/>
        <v>0</v>
      </c>
      <c r="CO682" s="46">
        <f t="shared" si="169"/>
        <v>0</v>
      </c>
      <c r="CP682" s="46"/>
      <c r="CQ682" s="46">
        <f t="shared" si="170"/>
        <v>0</v>
      </c>
      <c r="CR682" s="46"/>
      <c r="CS682" s="46">
        <f>IF(C682&lt;&gt;"",IF(VLOOKUP(C682,T_UO[#All],3,FALSE)="PTS",IF(ISBLANK(G682),1,0),IF(ISBLANK(G682),0,1)),0)</f>
        <v>0</v>
      </c>
      <c r="CT682" s="46">
        <f t="shared" si="176"/>
        <v>0</v>
      </c>
      <c r="CU682" s="46"/>
      <c r="CV682" s="46"/>
      <c r="CW682" s="46"/>
      <c r="CX682" s="46"/>
      <c r="CY682" s="46"/>
      <c r="CZ682" s="46"/>
      <c r="DA682" s="46"/>
      <c r="DB682" s="46">
        <f t="shared" si="177"/>
        <v>0</v>
      </c>
      <c r="DC682" s="46">
        <f t="shared" ca="1" si="171"/>
        <v>0</v>
      </c>
      <c r="DD682" s="46"/>
      <c r="DE682" s="46">
        <f t="shared" si="178"/>
        <v>0</v>
      </c>
      <c r="DF682" s="46"/>
      <c r="DG682" s="46"/>
      <c r="DH682" s="46"/>
      <c r="DI682" s="46"/>
      <c r="DJ682" s="46"/>
      <c r="DK682" s="46"/>
      <c r="DL682" s="46"/>
      <c r="DM682" s="46"/>
      <c r="DN682" s="46"/>
      <c r="DO682" s="46"/>
      <c r="DP682" s="46"/>
      <c r="DQ682" s="46"/>
      <c r="DR682" s="46"/>
      <c r="DS682" s="46">
        <f t="array" ref="DS682">IF(MAX(IF($AI682:$CH682&lt;&gt;0,$AI$7:$CH$7))&gt;$S682,1,0)</f>
        <v>0</v>
      </c>
    </row>
    <row r="683" spans="1:123" x14ac:dyDescent="0.25">
      <c r="A683" s="78">
        <v>676</v>
      </c>
      <c r="B683" s="79" t="str">
        <f t="shared" si="172"/>
        <v>K_LE MUT_2023_676</v>
      </c>
      <c r="C683" s="2"/>
      <c r="D683" s="3"/>
      <c r="E683" s="3"/>
      <c r="F683" s="4"/>
      <c r="G683" s="4"/>
      <c r="H683" s="4"/>
      <c r="I683" s="3"/>
      <c r="J683" s="1"/>
      <c r="K683" s="7"/>
      <c r="L683" s="90"/>
      <c r="M683" s="5"/>
      <c r="N683" s="91"/>
      <c r="O683" s="92"/>
      <c r="P683" s="5"/>
      <c r="Q683" s="5"/>
      <c r="R683" s="8"/>
      <c r="S683" s="5"/>
      <c r="T683" s="93"/>
      <c r="U683" s="80"/>
      <c r="V683" s="82"/>
      <c r="W683" s="83"/>
      <c r="X683" s="84" t="str">
        <f t="shared" si="173"/>
        <v xml:space="preserve"> </v>
      </c>
      <c r="Y683" s="85" t="str">
        <f t="shared" si="166"/>
        <v/>
      </c>
      <c r="AA683" s="86" t="str">
        <f t="shared" ca="1" si="167"/>
        <v/>
      </c>
      <c r="AB683" s="121"/>
      <c r="AC683" s="87" t="str">
        <f t="shared" si="165"/>
        <v/>
      </c>
      <c r="AD683" s="88" t="str">
        <f t="shared" si="174"/>
        <v/>
      </c>
      <c r="AE683" s="89" t="str">
        <f>IF(C683&lt;&gt;"",IF(VLOOKUP(C683,T_UO[#All],3,FALSE)="J",AF683+AG683,VLOOKUP(C683,T_UO[#All],4,FALSE)*G683),"")</f>
        <v/>
      </c>
      <c r="AF683" s="89" t="str">
        <f t="shared" si="168"/>
        <v/>
      </c>
      <c r="AG683" s="6"/>
      <c r="AH683" s="81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  <c r="AY683" s="120"/>
      <c r="AZ683" s="120"/>
      <c r="BA683" s="120"/>
      <c r="BB683" s="120"/>
      <c r="BC683" s="120"/>
      <c r="BD683" s="120"/>
      <c r="BE683" s="120"/>
      <c r="BF683" s="120"/>
      <c r="BG683" s="120"/>
      <c r="BH683" s="120"/>
      <c r="BI683" s="120"/>
      <c r="BJ683" s="120"/>
      <c r="BK683" s="120"/>
      <c r="BL683" s="120"/>
      <c r="BM683" s="120"/>
      <c r="BN683" s="120"/>
      <c r="BO683" s="120"/>
      <c r="BP683" s="120"/>
      <c r="BQ683" s="120"/>
      <c r="BR683" s="120"/>
      <c r="BS683" s="120"/>
      <c r="BT683" s="120"/>
      <c r="BU683" s="120"/>
      <c r="BV683" s="120"/>
      <c r="BW683" s="120"/>
      <c r="BX683" s="120"/>
      <c r="BY683" s="120"/>
      <c r="BZ683" s="120"/>
      <c r="CA683" s="120"/>
      <c r="CB683" s="120"/>
      <c r="CC683" s="120"/>
      <c r="CD683" s="120"/>
      <c r="CE683" s="120"/>
      <c r="CF683" s="120"/>
      <c r="CG683" s="120"/>
      <c r="CH683" s="120"/>
      <c r="CJ683" s="46"/>
      <c r="CK683" s="46"/>
      <c r="CL683" s="46"/>
      <c r="CN683" s="46">
        <f t="shared" ca="1" si="175"/>
        <v>0</v>
      </c>
      <c r="CO683" s="46">
        <f t="shared" si="169"/>
        <v>0</v>
      </c>
      <c r="CP683" s="46"/>
      <c r="CQ683" s="46">
        <f t="shared" si="170"/>
        <v>0</v>
      </c>
      <c r="CR683" s="46"/>
      <c r="CS683" s="46">
        <f>IF(C683&lt;&gt;"",IF(VLOOKUP(C683,T_UO[#All],3,FALSE)="PTS",IF(ISBLANK(G683),1,0),IF(ISBLANK(G683),0,1)),0)</f>
        <v>0</v>
      </c>
      <c r="CT683" s="46">
        <f t="shared" si="176"/>
        <v>0</v>
      </c>
      <c r="CU683" s="46"/>
      <c r="CV683" s="46"/>
      <c r="CW683" s="46"/>
      <c r="CX683" s="46"/>
      <c r="CY683" s="46"/>
      <c r="CZ683" s="46"/>
      <c r="DA683" s="46"/>
      <c r="DB683" s="46">
        <f t="shared" si="177"/>
        <v>0</v>
      </c>
      <c r="DC683" s="46">
        <f t="shared" ca="1" si="171"/>
        <v>0</v>
      </c>
      <c r="DD683" s="46"/>
      <c r="DE683" s="46">
        <f t="shared" si="178"/>
        <v>0</v>
      </c>
      <c r="DF683" s="46"/>
      <c r="DG683" s="46"/>
      <c r="DH683" s="46"/>
      <c r="DI683" s="46"/>
      <c r="DJ683" s="46"/>
      <c r="DK683" s="46"/>
      <c r="DL683" s="46"/>
      <c r="DM683" s="46"/>
      <c r="DN683" s="46"/>
      <c r="DO683" s="46"/>
      <c r="DP683" s="46"/>
      <c r="DQ683" s="46"/>
      <c r="DR683" s="46"/>
      <c r="DS683" s="46">
        <f t="array" ref="DS683">IF(MAX(IF($AI683:$CH683&lt;&gt;0,$AI$7:$CH$7))&gt;$S683,1,0)</f>
        <v>0</v>
      </c>
    </row>
    <row r="684" spans="1:123" x14ac:dyDescent="0.25">
      <c r="A684" s="78">
        <v>677</v>
      </c>
      <c r="B684" s="79" t="str">
        <f t="shared" si="172"/>
        <v>K_LE MUT_2023_677</v>
      </c>
      <c r="C684" s="2"/>
      <c r="D684" s="3"/>
      <c r="E684" s="3"/>
      <c r="F684" s="4"/>
      <c r="G684" s="4"/>
      <c r="H684" s="4"/>
      <c r="I684" s="3"/>
      <c r="J684" s="1"/>
      <c r="K684" s="7"/>
      <c r="L684" s="90"/>
      <c r="M684" s="5"/>
      <c r="N684" s="91"/>
      <c r="O684" s="92"/>
      <c r="P684" s="5"/>
      <c r="Q684" s="5"/>
      <c r="R684" s="8"/>
      <c r="S684" s="5"/>
      <c r="T684" s="93"/>
      <c r="U684" s="80"/>
      <c r="V684" s="82"/>
      <c r="W684" s="83"/>
      <c r="X684" s="84" t="str">
        <f t="shared" si="173"/>
        <v xml:space="preserve"> </v>
      </c>
      <c r="Y684" s="85" t="str">
        <f t="shared" si="166"/>
        <v/>
      </c>
      <c r="AA684" s="86" t="str">
        <f t="shared" ca="1" si="167"/>
        <v/>
      </c>
      <c r="AB684" s="121"/>
      <c r="AC684" s="87" t="str">
        <f t="shared" si="165"/>
        <v/>
      </c>
      <c r="AD684" s="88" t="str">
        <f t="shared" si="174"/>
        <v/>
      </c>
      <c r="AE684" s="89" t="str">
        <f>IF(C684&lt;&gt;"",IF(VLOOKUP(C684,T_UO[#All],3,FALSE)="J",AF684+AG684,VLOOKUP(C684,T_UO[#All],4,FALSE)*G684),"")</f>
        <v/>
      </c>
      <c r="AF684" s="89" t="str">
        <f t="shared" si="168"/>
        <v/>
      </c>
      <c r="AG684" s="6"/>
      <c r="AH684" s="81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  <c r="AY684" s="120"/>
      <c r="AZ684" s="120"/>
      <c r="BA684" s="120"/>
      <c r="BB684" s="120"/>
      <c r="BC684" s="120"/>
      <c r="BD684" s="120"/>
      <c r="BE684" s="120"/>
      <c r="BF684" s="120"/>
      <c r="BG684" s="120"/>
      <c r="BH684" s="120"/>
      <c r="BI684" s="120"/>
      <c r="BJ684" s="120"/>
      <c r="BK684" s="120"/>
      <c r="BL684" s="120"/>
      <c r="BM684" s="120"/>
      <c r="BN684" s="120"/>
      <c r="BO684" s="120"/>
      <c r="BP684" s="120"/>
      <c r="BQ684" s="120"/>
      <c r="BR684" s="120"/>
      <c r="BS684" s="120"/>
      <c r="BT684" s="120"/>
      <c r="BU684" s="120"/>
      <c r="BV684" s="120"/>
      <c r="BW684" s="120"/>
      <c r="BX684" s="120"/>
      <c r="BY684" s="120"/>
      <c r="BZ684" s="120"/>
      <c r="CA684" s="120"/>
      <c r="CB684" s="120"/>
      <c r="CC684" s="120"/>
      <c r="CD684" s="120"/>
      <c r="CE684" s="120"/>
      <c r="CF684" s="120"/>
      <c r="CG684" s="120"/>
      <c r="CH684" s="120"/>
      <c r="CJ684" s="46"/>
      <c r="CK684" s="46"/>
      <c r="CL684" s="46"/>
      <c r="CN684" s="46">
        <f t="shared" ca="1" si="175"/>
        <v>0</v>
      </c>
      <c r="CO684" s="46">
        <f t="shared" si="169"/>
        <v>0</v>
      </c>
      <c r="CP684" s="46"/>
      <c r="CQ684" s="46">
        <f t="shared" si="170"/>
        <v>0</v>
      </c>
      <c r="CR684" s="46"/>
      <c r="CS684" s="46">
        <f>IF(C684&lt;&gt;"",IF(VLOOKUP(C684,T_UO[#All],3,FALSE)="PTS",IF(ISBLANK(G684),1,0),IF(ISBLANK(G684),0,1)),0)</f>
        <v>0</v>
      </c>
      <c r="CT684" s="46">
        <f t="shared" si="176"/>
        <v>0</v>
      </c>
      <c r="CU684" s="46"/>
      <c r="CV684" s="46"/>
      <c r="CW684" s="46"/>
      <c r="CX684" s="46"/>
      <c r="CY684" s="46"/>
      <c r="CZ684" s="46"/>
      <c r="DA684" s="46"/>
      <c r="DB684" s="46">
        <f t="shared" si="177"/>
        <v>0</v>
      </c>
      <c r="DC684" s="46">
        <f t="shared" ca="1" si="171"/>
        <v>0</v>
      </c>
      <c r="DD684" s="46"/>
      <c r="DE684" s="46">
        <f t="shared" si="178"/>
        <v>0</v>
      </c>
      <c r="DF684" s="46"/>
      <c r="DG684" s="46"/>
      <c r="DH684" s="46"/>
      <c r="DI684" s="46"/>
      <c r="DJ684" s="46"/>
      <c r="DK684" s="46"/>
      <c r="DL684" s="46"/>
      <c r="DM684" s="46"/>
      <c r="DN684" s="46"/>
      <c r="DO684" s="46"/>
      <c r="DP684" s="46"/>
      <c r="DQ684" s="46"/>
      <c r="DR684" s="46"/>
      <c r="DS684" s="46">
        <f t="array" ref="DS684">IF(MAX(IF($AI684:$CH684&lt;&gt;0,$AI$7:$CH$7))&gt;$S684,1,0)</f>
        <v>0</v>
      </c>
    </row>
    <row r="685" spans="1:123" x14ac:dyDescent="0.25">
      <c r="A685" s="78">
        <v>678</v>
      </c>
      <c r="B685" s="79" t="str">
        <f t="shared" si="172"/>
        <v>K_LE MUT_2023_678</v>
      </c>
      <c r="C685" s="2"/>
      <c r="D685" s="3"/>
      <c r="E685" s="3"/>
      <c r="F685" s="4"/>
      <c r="G685" s="4"/>
      <c r="H685" s="4"/>
      <c r="I685" s="3"/>
      <c r="J685" s="1"/>
      <c r="K685" s="7"/>
      <c r="L685" s="90"/>
      <c r="M685" s="5"/>
      <c r="N685" s="91"/>
      <c r="O685" s="92"/>
      <c r="P685" s="5"/>
      <c r="Q685" s="5"/>
      <c r="R685" s="8"/>
      <c r="S685" s="5"/>
      <c r="T685" s="93"/>
      <c r="U685" s="80"/>
      <c r="V685" s="82"/>
      <c r="W685" s="83"/>
      <c r="X685" s="84" t="str">
        <f t="shared" si="173"/>
        <v xml:space="preserve"> </v>
      </c>
      <c r="Y685" s="85" t="str">
        <f t="shared" si="166"/>
        <v/>
      </c>
      <c r="AA685" s="86" t="str">
        <f t="shared" ca="1" si="167"/>
        <v/>
      </c>
      <c r="AB685" s="121"/>
      <c r="AC685" s="87" t="str">
        <f t="shared" si="165"/>
        <v/>
      </c>
      <c r="AD685" s="88" t="str">
        <f t="shared" si="174"/>
        <v/>
      </c>
      <c r="AE685" s="89" t="str">
        <f>IF(C685&lt;&gt;"",IF(VLOOKUP(C685,T_UO[#All],3,FALSE)="J",AF685+AG685,VLOOKUP(C685,T_UO[#All],4,FALSE)*G685),"")</f>
        <v/>
      </c>
      <c r="AF685" s="89" t="str">
        <f t="shared" si="168"/>
        <v/>
      </c>
      <c r="AG685" s="6"/>
      <c r="AH685" s="81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  <c r="AY685" s="120"/>
      <c r="AZ685" s="120"/>
      <c r="BA685" s="120"/>
      <c r="BB685" s="120"/>
      <c r="BC685" s="120"/>
      <c r="BD685" s="120"/>
      <c r="BE685" s="120"/>
      <c r="BF685" s="120"/>
      <c r="BG685" s="120"/>
      <c r="BH685" s="120"/>
      <c r="BI685" s="120"/>
      <c r="BJ685" s="120"/>
      <c r="BK685" s="120"/>
      <c r="BL685" s="120"/>
      <c r="BM685" s="120"/>
      <c r="BN685" s="120"/>
      <c r="BO685" s="120"/>
      <c r="BP685" s="120"/>
      <c r="BQ685" s="120"/>
      <c r="BR685" s="120"/>
      <c r="BS685" s="120"/>
      <c r="BT685" s="120"/>
      <c r="BU685" s="120"/>
      <c r="BV685" s="120"/>
      <c r="BW685" s="120"/>
      <c r="BX685" s="120"/>
      <c r="BY685" s="120"/>
      <c r="BZ685" s="120"/>
      <c r="CA685" s="120"/>
      <c r="CB685" s="120"/>
      <c r="CC685" s="120"/>
      <c r="CD685" s="120"/>
      <c r="CE685" s="120"/>
      <c r="CF685" s="120"/>
      <c r="CG685" s="120"/>
      <c r="CH685" s="120"/>
      <c r="CJ685" s="46"/>
      <c r="CK685" s="46"/>
      <c r="CL685" s="46"/>
      <c r="CN685" s="46">
        <f t="shared" ca="1" si="175"/>
        <v>0</v>
      </c>
      <c r="CO685" s="46">
        <f t="shared" si="169"/>
        <v>0</v>
      </c>
      <c r="CP685" s="46"/>
      <c r="CQ685" s="46">
        <f t="shared" si="170"/>
        <v>0</v>
      </c>
      <c r="CR685" s="46"/>
      <c r="CS685" s="46">
        <f>IF(C685&lt;&gt;"",IF(VLOOKUP(C685,T_UO[#All],3,FALSE)="PTS",IF(ISBLANK(G685),1,0),IF(ISBLANK(G685),0,1)),0)</f>
        <v>0</v>
      </c>
      <c r="CT685" s="46">
        <f t="shared" si="176"/>
        <v>0</v>
      </c>
      <c r="CU685" s="46"/>
      <c r="CV685" s="46"/>
      <c r="CW685" s="46"/>
      <c r="CX685" s="46"/>
      <c r="CY685" s="46"/>
      <c r="CZ685" s="46"/>
      <c r="DA685" s="46"/>
      <c r="DB685" s="46">
        <f t="shared" si="177"/>
        <v>0</v>
      </c>
      <c r="DC685" s="46">
        <f t="shared" ca="1" si="171"/>
        <v>0</v>
      </c>
      <c r="DD685" s="46"/>
      <c r="DE685" s="46">
        <f t="shared" si="178"/>
        <v>0</v>
      </c>
      <c r="DF685" s="46"/>
      <c r="DG685" s="46"/>
      <c r="DH685" s="46"/>
      <c r="DI685" s="46"/>
      <c r="DJ685" s="46"/>
      <c r="DK685" s="46"/>
      <c r="DL685" s="46"/>
      <c r="DM685" s="46"/>
      <c r="DN685" s="46"/>
      <c r="DO685" s="46"/>
      <c r="DP685" s="46"/>
      <c r="DQ685" s="46"/>
      <c r="DR685" s="46"/>
      <c r="DS685" s="46">
        <f t="array" ref="DS685">IF(MAX(IF($AI685:$CH685&lt;&gt;0,$AI$7:$CH$7))&gt;$S685,1,0)</f>
        <v>0</v>
      </c>
    </row>
    <row r="686" spans="1:123" x14ac:dyDescent="0.25">
      <c r="A686" s="78">
        <v>679</v>
      </c>
      <c r="B686" s="79" t="str">
        <f t="shared" si="172"/>
        <v>K_LE MUT_2023_679</v>
      </c>
      <c r="C686" s="2"/>
      <c r="D686" s="3"/>
      <c r="E686" s="3"/>
      <c r="F686" s="4"/>
      <c r="G686" s="4"/>
      <c r="H686" s="4"/>
      <c r="I686" s="3"/>
      <c r="J686" s="1"/>
      <c r="K686" s="7"/>
      <c r="L686" s="90"/>
      <c r="M686" s="5"/>
      <c r="N686" s="91"/>
      <c r="O686" s="92"/>
      <c r="P686" s="5"/>
      <c r="Q686" s="5"/>
      <c r="R686" s="8"/>
      <c r="S686" s="5"/>
      <c r="T686" s="93"/>
      <c r="U686" s="80"/>
      <c r="V686" s="82"/>
      <c r="W686" s="83"/>
      <c r="X686" s="84" t="str">
        <f t="shared" si="173"/>
        <v xml:space="preserve"> </v>
      </c>
      <c r="Y686" s="85" t="str">
        <f t="shared" si="166"/>
        <v/>
      </c>
      <c r="AA686" s="86" t="str">
        <f t="shared" ca="1" si="167"/>
        <v/>
      </c>
      <c r="AB686" s="121"/>
      <c r="AC686" s="87" t="str">
        <f t="shared" si="165"/>
        <v/>
      </c>
      <c r="AD686" s="88" t="str">
        <f t="shared" si="174"/>
        <v/>
      </c>
      <c r="AE686" s="89" t="str">
        <f>IF(C686&lt;&gt;"",IF(VLOOKUP(C686,T_UO[#All],3,FALSE)="J",AF686+AG686,VLOOKUP(C686,T_UO[#All],4,FALSE)*G686),"")</f>
        <v/>
      </c>
      <c r="AF686" s="89" t="str">
        <f t="shared" si="168"/>
        <v/>
      </c>
      <c r="AG686" s="6"/>
      <c r="AH686" s="81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  <c r="AY686" s="120"/>
      <c r="AZ686" s="120"/>
      <c r="BA686" s="120"/>
      <c r="BB686" s="120"/>
      <c r="BC686" s="120"/>
      <c r="BD686" s="120"/>
      <c r="BE686" s="120"/>
      <c r="BF686" s="120"/>
      <c r="BG686" s="120"/>
      <c r="BH686" s="120"/>
      <c r="BI686" s="120"/>
      <c r="BJ686" s="120"/>
      <c r="BK686" s="120"/>
      <c r="BL686" s="120"/>
      <c r="BM686" s="120"/>
      <c r="BN686" s="120"/>
      <c r="BO686" s="120"/>
      <c r="BP686" s="120"/>
      <c r="BQ686" s="120"/>
      <c r="BR686" s="120"/>
      <c r="BS686" s="120"/>
      <c r="BT686" s="120"/>
      <c r="BU686" s="120"/>
      <c r="BV686" s="120"/>
      <c r="BW686" s="120"/>
      <c r="BX686" s="120"/>
      <c r="BY686" s="120"/>
      <c r="BZ686" s="120"/>
      <c r="CA686" s="120"/>
      <c r="CB686" s="120"/>
      <c r="CC686" s="120"/>
      <c r="CD686" s="120"/>
      <c r="CE686" s="120"/>
      <c r="CF686" s="120"/>
      <c r="CG686" s="120"/>
      <c r="CH686" s="120"/>
      <c r="CJ686" s="46"/>
      <c r="CK686" s="46"/>
      <c r="CL686" s="46"/>
      <c r="CN686" s="46">
        <f t="shared" ca="1" si="175"/>
        <v>0</v>
      </c>
      <c r="CO686" s="46">
        <f t="shared" si="169"/>
        <v>0</v>
      </c>
      <c r="CP686" s="46"/>
      <c r="CQ686" s="46">
        <f t="shared" si="170"/>
        <v>0</v>
      </c>
      <c r="CR686" s="46"/>
      <c r="CS686" s="46">
        <f>IF(C686&lt;&gt;"",IF(VLOOKUP(C686,T_UO[#All],3,FALSE)="PTS",IF(ISBLANK(G686),1,0),IF(ISBLANK(G686),0,1)),0)</f>
        <v>0</v>
      </c>
      <c r="CT686" s="46">
        <f t="shared" si="176"/>
        <v>0</v>
      </c>
      <c r="CU686" s="46"/>
      <c r="CV686" s="46"/>
      <c r="CW686" s="46"/>
      <c r="CX686" s="46"/>
      <c r="CY686" s="46"/>
      <c r="CZ686" s="46"/>
      <c r="DA686" s="46"/>
      <c r="DB686" s="46">
        <f t="shared" si="177"/>
        <v>0</v>
      </c>
      <c r="DC686" s="46">
        <f t="shared" ca="1" si="171"/>
        <v>0</v>
      </c>
      <c r="DD686" s="46"/>
      <c r="DE686" s="46">
        <f t="shared" si="178"/>
        <v>0</v>
      </c>
      <c r="DF686" s="46"/>
      <c r="DG686" s="46"/>
      <c r="DH686" s="46"/>
      <c r="DI686" s="46"/>
      <c r="DJ686" s="46"/>
      <c r="DK686" s="46"/>
      <c r="DL686" s="46"/>
      <c r="DM686" s="46"/>
      <c r="DN686" s="46"/>
      <c r="DO686" s="46"/>
      <c r="DP686" s="46"/>
      <c r="DQ686" s="46"/>
      <c r="DR686" s="46"/>
      <c r="DS686" s="46">
        <f t="array" ref="DS686">IF(MAX(IF($AI686:$CH686&lt;&gt;0,$AI$7:$CH$7))&gt;$S686,1,0)</f>
        <v>0</v>
      </c>
    </row>
    <row r="687" spans="1:123" x14ac:dyDescent="0.25">
      <c r="A687" s="78">
        <v>680</v>
      </c>
      <c r="B687" s="79" t="str">
        <f t="shared" si="172"/>
        <v>K_LE MUT_2023_680</v>
      </c>
      <c r="C687" s="2"/>
      <c r="D687" s="3"/>
      <c r="E687" s="3"/>
      <c r="F687" s="4"/>
      <c r="G687" s="4"/>
      <c r="H687" s="4"/>
      <c r="I687" s="3"/>
      <c r="J687" s="1"/>
      <c r="K687" s="7"/>
      <c r="L687" s="90"/>
      <c r="M687" s="5"/>
      <c r="N687" s="91"/>
      <c r="O687" s="92"/>
      <c r="P687" s="5"/>
      <c r="Q687" s="5"/>
      <c r="R687" s="8"/>
      <c r="S687" s="5"/>
      <c r="T687" s="93"/>
      <c r="U687" s="80"/>
      <c r="V687" s="82"/>
      <c r="W687" s="83"/>
      <c r="X687" s="84" t="str">
        <f t="shared" si="173"/>
        <v xml:space="preserve"> </v>
      </c>
      <c r="Y687" s="85" t="str">
        <f t="shared" si="166"/>
        <v/>
      </c>
      <c r="AA687" s="86" t="str">
        <f t="shared" ca="1" si="167"/>
        <v/>
      </c>
      <c r="AB687" s="121"/>
      <c r="AC687" s="87" t="str">
        <f t="shared" si="165"/>
        <v/>
      </c>
      <c r="AD687" s="88" t="str">
        <f t="shared" si="174"/>
        <v/>
      </c>
      <c r="AE687" s="89" t="str">
        <f>IF(C687&lt;&gt;"",IF(VLOOKUP(C687,T_UO[#All],3,FALSE)="J",AF687+AG687,VLOOKUP(C687,T_UO[#All],4,FALSE)*G687),"")</f>
        <v/>
      </c>
      <c r="AF687" s="89" t="str">
        <f t="shared" si="168"/>
        <v/>
      </c>
      <c r="AG687" s="6"/>
      <c r="AH687" s="81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  <c r="BE687" s="120"/>
      <c r="BF687" s="120"/>
      <c r="BG687" s="120"/>
      <c r="BH687" s="120"/>
      <c r="BI687" s="120"/>
      <c r="BJ687" s="120"/>
      <c r="BK687" s="120"/>
      <c r="BL687" s="120"/>
      <c r="BM687" s="120"/>
      <c r="BN687" s="120"/>
      <c r="BO687" s="120"/>
      <c r="BP687" s="120"/>
      <c r="BQ687" s="120"/>
      <c r="BR687" s="120"/>
      <c r="BS687" s="120"/>
      <c r="BT687" s="120"/>
      <c r="BU687" s="120"/>
      <c r="BV687" s="120"/>
      <c r="BW687" s="120"/>
      <c r="BX687" s="120"/>
      <c r="BY687" s="120"/>
      <c r="BZ687" s="120"/>
      <c r="CA687" s="120"/>
      <c r="CB687" s="120"/>
      <c r="CC687" s="120"/>
      <c r="CD687" s="120"/>
      <c r="CE687" s="120"/>
      <c r="CF687" s="120"/>
      <c r="CG687" s="120"/>
      <c r="CH687" s="120"/>
      <c r="CJ687" s="46"/>
      <c r="CK687" s="46"/>
      <c r="CL687" s="46"/>
      <c r="CN687" s="46">
        <f t="shared" ca="1" si="175"/>
        <v>0</v>
      </c>
      <c r="CO687" s="46">
        <f t="shared" si="169"/>
        <v>0</v>
      </c>
      <c r="CP687" s="46"/>
      <c r="CQ687" s="46">
        <f t="shared" si="170"/>
        <v>0</v>
      </c>
      <c r="CR687" s="46"/>
      <c r="CS687" s="46">
        <f>IF(C687&lt;&gt;"",IF(VLOOKUP(C687,T_UO[#All],3,FALSE)="PTS",IF(ISBLANK(G687),1,0),IF(ISBLANK(G687),0,1)),0)</f>
        <v>0</v>
      </c>
      <c r="CT687" s="46">
        <f t="shared" si="176"/>
        <v>0</v>
      </c>
      <c r="CU687" s="46"/>
      <c r="CV687" s="46"/>
      <c r="CW687" s="46"/>
      <c r="CX687" s="46"/>
      <c r="CY687" s="46"/>
      <c r="CZ687" s="46"/>
      <c r="DA687" s="46"/>
      <c r="DB687" s="46">
        <f t="shared" si="177"/>
        <v>0</v>
      </c>
      <c r="DC687" s="46">
        <f t="shared" ca="1" si="171"/>
        <v>0</v>
      </c>
      <c r="DD687" s="46"/>
      <c r="DE687" s="46">
        <f t="shared" si="178"/>
        <v>0</v>
      </c>
      <c r="DF687" s="46"/>
      <c r="DG687" s="46"/>
      <c r="DH687" s="46"/>
      <c r="DI687" s="46"/>
      <c r="DJ687" s="46"/>
      <c r="DK687" s="46"/>
      <c r="DL687" s="46"/>
      <c r="DM687" s="46"/>
      <c r="DN687" s="46"/>
      <c r="DO687" s="46"/>
      <c r="DP687" s="46"/>
      <c r="DQ687" s="46"/>
      <c r="DR687" s="46"/>
      <c r="DS687" s="46">
        <f t="array" ref="DS687">IF(MAX(IF($AI687:$CH687&lt;&gt;0,$AI$7:$CH$7))&gt;$S687,1,0)</f>
        <v>0</v>
      </c>
    </row>
    <row r="688" spans="1:123" x14ac:dyDescent="0.25">
      <c r="A688" s="78">
        <v>681</v>
      </c>
      <c r="B688" s="79" t="str">
        <f t="shared" si="172"/>
        <v>K_LE MUT_2023_681</v>
      </c>
      <c r="C688" s="2"/>
      <c r="D688" s="3"/>
      <c r="E688" s="3"/>
      <c r="F688" s="4"/>
      <c r="G688" s="4"/>
      <c r="H688" s="4"/>
      <c r="I688" s="3"/>
      <c r="J688" s="1"/>
      <c r="K688" s="7"/>
      <c r="L688" s="90"/>
      <c r="M688" s="5"/>
      <c r="N688" s="91"/>
      <c r="O688" s="92"/>
      <c r="P688" s="5"/>
      <c r="Q688" s="5"/>
      <c r="R688" s="8"/>
      <c r="S688" s="5"/>
      <c r="T688" s="93"/>
      <c r="U688" s="80"/>
      <c r="V688" s="82"/>
      <c r="W688" s="83"/>
      <c r="X688" s="84" t="str">
        <f t="shared" si="173"/>
        <v xml:space="preserve"> </v>
      </c>
      <c r="Y688" s="85" t="str">
        <f t="shared" si="166"/>
        <v/>
      </c>
      <c r="AA688" s="86" t="str">
        <f t="shared" ca="1" si="167"/>
        <v/>
      </c>
      <c r="AB688" s="121"/>
      <c r="AC688" s="87" t="str">
        <f t="shared" si="165"/>
        <v/>
      </c>
      <c r="AD688" s="88" t="str">
        <f t="shared" si="174"/>
        <v/>
      </c>
      <c r="AE688" s="89" t="str">
        <f>IF(C688&lt;&gt;"",IF(VLOOKUP(C688,T_UO[#All],3,FALSE)="J",AF688+AG688,VLOOKUP(C688,T_UO[#All],4,FALSE)*G688),"")</f>
        <v/>
      </c>
      <c r="AF688" s="89" t="str">
        <f t="shared" si="168"/>
        <v/>
      </c>
      <c r="AG688" s="6"/>
      <c r="AH688" s="81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  <c r="AY688" s="120"/>
      <c r="AZ688" s="120"/>
      <c r="BA688" s="120"/>
      <c r="BB688" s="120"/>
      <c r="BC688" s="120"/>
      <c r="BD688" s="120"/>
      <c r="BE688" s="120"/>
      <c r="BF688" s="120"/>
      <c r="BG688" s="120"/>
      <c r="BH688" s="120"/>
      <c r="BI688" s="120"/>
      <c r="BJ688" s="120"/>
      <c r="BK688" s="120"/>
      <c r="BL688" s="120"/>
      <c r="BM688" s="120"/>
      <c r="BN688" s="120"/>
      <c r="BO688" s="120"/>
      <c r="BP688" s="120"/>
      <c r="BQ688" s="120"/>
      <c r="BR688" s="120"/>
      <c r="BS688" s="120"/>
      <c r="BT688" s="120"/>
      <c r="BU688" s="120"/>
      <c r="BV688" s="120"/>
      <c r="BW688" s="120"/>
      <c r="BX688" s="120"/>
      <c r="BY688" s="120"/>
      <c r="BZ688" s="120"/>
      <c r="CA688" s="120"/>
      <c r="CB688" s="120"/>
      <c r="CC688" s="120"/>
      <c r="CD688" s="120"/>
      <c r="CE688" s="120"/>
      <c r="CF688" s="120"/>
      <c r="CG688" s="120"/>
      <c r="CH688" s="120"/>
      <c r="CJ688" s="46"/>
      <c r="CK688" s="46"/>
      <c r="CL688" s="46"/>
      <c r="CN688" s="46">
        <f t="shared" ca="1" si="175"/>
        <v>0</v>
      </c>
      <c r="CO688" s="46">
        <f t="shared" si="169"/>
        <v>0</v>
      </c>
      <c r="CP688" s="46"/>
      <c r="CQ688" s="46">
        <f t="shared" si="170"/>
        <v>0</v>
      </c>
      <c r="CR688" s="46"/>
      <c r="CS688" s="46">
        <f>IF(C688&lt;&gt;"",IF(VLOOKUP(C688,T_UO[#All],3,FALSE)="PTS",IF(ISBLANK(G688),1,0),IF(ISBLANK(G688),0,1)),0)</f>
        <v>0</v>
      </c>
      <c r="CT688" s="46">
        <f t="shared" si="176"/>
        <v>0</v>
      </c>
      <c r="CU688" s="46"/>
      <c r="CV688" s="46"/>
      <c r="CW688" s="46"/>
      <c r="CX688" s="46"/>
      <c r="CY688" s="46"/>
      <c r="CZ688" s="46"/>
      <c r="DA688" s="46"/>
      <c r="DB688" s="46">
        <f t="shared" si="177"/>
        <v>0</v>
      </c>
      <c r="DC688" s="46">
        <f t="shared" ca="1" si="171"/>
        <v>0</v>
      </c>
      <c r="DD688" s="46"/>
      <c r="DE688" s="46">
        <f t="shared" si="178"/>
        <v>0</v>
      </c>
      <c r="DF688" s="46"/>
      <c r="DG688" s="46"/>
      <c r="DH688" s="46"/>
      <c r="DI688" s="46"/>
      <c r="DJ688" s="46"/>
      <c r="DK688" s="46"/>
      <c r="DL688" s="46"/>
      <c r="DM688" s="46"/>
      <c r="DN688" s="46"/>
      <c r="DO688" s="46"/>
      <c r="DP688" s="46"/>
      <c r="DQ688" s="46"/>
      <c r="DR688" s="46"/>
      <c r="DS688" s="46">
        <f t="array" ref="DS688">IF(MAX(IF($AI688:$CH688&lt;&gt;0,$AI$7:$CH$7))&gt;$S688,1,0)</f>
        <v>0</v>
      </c>
    </row>
    <row r="689" spans="1:123" x14ac:dyDescent="0.25">
      <c r="A689" s="78">
        <v>682</v>
      </c>
      <c r="B689" s="79" t="str">
        <f t="shared" si="172"/>
        <v>K_LE MUT_2023_682</v>
      </c>
      <c r="C689" s="2"/>
      <c r="D689" s="3"/>
      <c r="E689" s="3"/>
      <c r="F689" s="4"/>
      <c r="G689" s="4"/>
      <c r="H689" s="4"/>
      <c r="I689" s="3"/>
      <c r="J689" s="1"/>
      <c r="K689" s="7"/>
      <c r="L689" s="90"/>
      <c r="M689" s="5"/>
      <c r="N689" s="91"/>
      <c r="O689" s="92"/>
      <c r="P689" s="5"/>
      <c r="Q689" s="5"/>
      <c r="R689" s="8"/>
      <c r="S689" s="5"/>
      <c r="T689" s="93"/>
      <c r="U689" s="80"/>
      <c r="V689" s="82"/>
      <c r="W689" s="83"/>
      <c r="X689" s="84" t="str">
        <f t="shared" si="173"/>
        <v xml:space="preserve"> </v>
      </c>
      <c r="Y689" s="85" t="str">
        <f t="shared" si="166"/>
        <v/>
      </c>
      <c r="AA689" s="86" t="str">
        <f t="shared" ca="1" si="167"/>
        <v/>
      </c>
      <c r="AB689" s="121"/>
      <c r="AC689" s="87" t="str">
        <f t="shared" si="165"/>
        <v/>
      </c>
      <c r="AD689" s="88" t="str">
        <f t="shared" si="174"/>
        <v/>
      </c>
      <c r="AE689" s="89" t="str">
        <f>IF(C689&lt;&gt;"",IF(VLOOKUP(C689,T_UO[#All],3,FALSE)="J",AF689+AG689,VLOOKUP(C689,T_UO[#All],4,FALSE)*G689),"")</f>
        <v/>
      </c>
      <c r="AF689" s="89" t="str">
        <f t="shared" si="168"/>
        <v/>
      </c>
      <c r="AG689" s="6"/>
      <c r="AH689" s="81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  <c r="AY689" s="120"/>
      <c r="AZ689" s="120"/>
      <c r="BA689" s="120"/>
      <c r="BB689" s="120"/>
      <c r="BC689" s="120"/>
      <c r="BD689" s="120"/>
      <c r="BE689" s="120"/>
      <c r="BF689" s="120"/>
      <c r="BG689" s="120"/>
      <c r="BH689" s="120"/>
      <c r="BI689" s="120"/>
      <c r="BJ689" s="120"/>
      <c r="BK689" s="120"/>
      <c r="BL689" s="120"/>
      <c r="BM689" s="120"/>
      <c r="BN689" s="120"/>
      <c r="BO689" s="120"/>
      <c r="BP689" s="120"/>
      <c r="BQ689" s="120"/>
      <c r="BR689" s="120"/>
      <c r="BS689" s="120"/>
      <c r="BT689" s="120"/>
      <c r="BU689" s="120"/>
      <c r="BV689" s="120"/>
      <c r="BW689" s="120"/>
      <c r="BX689" s="120"/>
      <c r="BY689" s="120"/>
      <c r="BZ689" s="120"/>
      <c r="CA689" s="120"/>
      <c r="CB689" s="120"/>
      <c r="CC689" s="120"/>
      <c r="CD689" s="120"/>
      <c r="CE689" s="120"/>
      <c r="CF689" s="120"/>
      <c r="CG689" s="120"/>
      <c r="CH689" s="120"/>
      <c r="CJ689" s="46"/>
      <c r="CK689" s="46"/>
      <c r="CL689" s="46"/>
      <c r="CN689" s="46">
        <f t="shared" ca="1" si="175"/>
        <v>0</v>
      </c>
      <c r="CO689" s="46">
        <f t="shared" si="169"/>
        <v>0</v>
      </c>
      <c r="CP689" s="46"/>
      <c r="CQ689" s="46">
        <f t="shared" si="170"/>
        <v>0</v>
      </c>
      <c r="CR689" s="46"/>
      <c r="CS689" s="46">
        <f>IF(C689&lt;&gt;"",IF(VLOOKUP(C689,T_UO[#All],3,FALSE)="PTS",IF(ISBLANK(G689),1,0),IF(ISBLANK(G689),0,1)),0)</f>
        <v>0</v>
      </c>
      <c r="CT689" s="46">
        <f t="shared" si="176"/>
        <v>0</v>
      </c>
      <c r="CU689" s="46"/>
      <c r="CV689" s="46"/>
      <c r="CW689" s="46"/>
      <c r="CX689" s="46"/>
      <c r="CY689" s="46"/>
      <c r="CZ689" s="46"/>
      <c r="DA689" s="46"/>
      <c r="DB689" s="46">
        <f t="shared" si="177"/>
        <v>0</v>
      </c>
      <c r="DC689" s="46">
        <f t="shared" ca="1" si="171"/>
        <v>0</v>
      </c>
      <c r="DD689" s="46"/>
      <c r="DE689" s="46">
        <f t="shared" si="178"/>
        <v>0</v>
      </c>
      <c r="DF689" s="46"/>
      <c r="DG689" s="46"/>
      <c r="DH689" s="46"/>
      <c r="DI689" s="46"/>
      <c r="DJ689" s="46"/>
      <c r="DK689" s="46"/>
      <c r="DL689" s="46"/>
      <c r="DM689" s="46"/>
      <c r="DN689" s="46"/>
      <c r="DO689" s="46"/>
      <c r="DP689" s="46"/>
      <c r="DQ689" s="46"/>
      <c r="DR689" s="46"/>
      <c r="DS689" s="46">
        <f t="array" ref="DS689">IF(MAX(IF($AI689:$CH689&lt;&gt;0,$AI$7:$CH$7))&gt;$S689,1,0)</f>
        <v>0</v>
      </c>
    </row>
    <row r="690" spans="1:123" x14ac:dyDescent="0.25">
      <c r="A690" s="78">
        <v>683</v>
      </c>
      <c r="B690" s="79" t="str">
        <f t="shared" si="172"/>
        <v>K_LE MUT_2023_683</v>
      </c>
      <c r="C690" s="2"/>
      <c r="D690" s="3"/>
      <c r="E690" s="3"/>
      <c r="F690" s="4"/>
      <c r="G690" s="4"/>
      <c r="H690" s="4"/>
      <c r="I690" s="3"/>
      <c r="J690" s="1"/>
      <c r="K690" s="7"/>
      <c r="L690" s="90"/>
      <c r="M690" s="5"/>
      <c r="N690" s="91"/>
      <c r="O690" s="92"/>
      <c r="P690" s="5"/>
      <c r="Q690" s="5"/>
      <c r="R690" s="8"/>
      <c r="S690" s="5"/>
      <c r="T690" s="93"/>
      <c r="U690" s="80"/>
      <c r="V690" s="82"/>
      <c r="W690" s="83"/>
      <c r="X690" s="84" t="str">
        <f t="shared" si="173"/>
        <v xml:space="preserve"> </v>
      </c>
      <c r="Y690" s="85" t="str">
        <f t="shared" si="166"/>
        <v/>
      </c>
      <c r="AA690" s="86" t="str">
        <f t="shared" ca="1" si="167"/>
        <v/>
      </c>
      <c r="AB690" s="121"/>
      <c r="AC690" s="87" t="str">
        <f t="shared" ref="AC690:AC753" si="179">IF(C690&lt;&gt;"",(AF690+AG690)/AE690,"")</f>
        <v/>
      </c>
      <c r="AD690" s="88" t="str">
        <f t="shared" si="174"/>
        <v/>
      </c>
      <c r="AE690" s="89" t="str">
        <f>IF(C690&lt;&gt;"",IF(VLOOKUP(C690,T_UO[#All],3,FALSE)="J",AF690+AG690,VLOOKUP(C690,T_UO[#All],4,FALSE)*G690),"")</f>
        <v/>
      </c>
      <c r="AF690" s="89" t="str">
        <f t="shared" si="168"/>
        <v/>
      </c>
      <c r="AG690" s="6"/>
      <c r="AH690" s="81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  <c r="AY690" s="120"/>
      <c r="AZ690" s="120"/>
      <c r="BA690" s="120"/>
      <c r="BB690" s="120"/>
      <c r="BC690" s="120"/>
      <c r="BD690" s="120"/>
      <c r="BE690" s="120"/>
      <c r="BF690" s="120"/>
      <c r="BG690" s="120"/>
      <c r="BH690" s="120"/>
      <c r="BI690" s="120"/>
      <c r="BJ690" s="120"/>
      <c r="BK690" s="120"/>
      <c r="BL690" s="120"/>
      <c r="BM690" s="120"/>
      <c r="BN690" s="120"/>
      <c r="BO690" s="120"/>
      <c r="BP690" s="120"/>
      <c r="BQ690" s="120"/>
      <c r="BR690" s="120"/>
      <c r="BS690" s="120"/>
      <c r="BT690" s="120"/>
      <c r="BU690" s="120"/>
      <c r="BV690" s="120"/>
      <c r="BW690" s="120"/>
      <c r="BX690" s="120"/>
      <c r="BY690" s="120"/>
      <c r="BZ690" s="120"/>
      <c r="CA690" s="120"/>
      <c r="CB690" s="120"/>
      <c r="CC690" s="120"/>
      <c r="CD690" s="120"/>
      <c r="CE690" s="120"/>
      <c r="CF690" s="120"/>
      <c r="CG690" s="120"/>
      <c r="CH690" s="120"/>
      <c r="CJ690" s="46"/>
      <c r="CK690" s="46"/>
      <c r="CL690" s="46"/>
      <c r="CN690" s="46">
        <f t="shared" ca="1" si="175"/>
        <v>0</v>
      </c>
      <c r="CO690" s="46">
        <f t="shared" si="169"/>
        <v>0</v>
      </c>
      <c r="CP690" s="46"/>
      <c r="CQ690" s="46">
        <f t="shared" si="170"/>
        <v>0</v>
      </c>
      <c r="CR690" s="46"/>
      <c r="CS690" s="46">
        <f>IF(C690&lt;&gt;"",IF(VLOOKUP(C690,T_UO[#All],3,FALSE)="PTS",IF(ISBLANK(G690),1,0),IF(ISBLANK(G690),0,1)),0)</f>
        <v>0</v>
      </c>
      <c r="CT690" s="46">
        <f t="shared" si="176"/>
        <v>0</v>
      </c>
      <c r="CU690" s="46"/>
      <c r="CV690" s="46"/>
      <c r="CW690" s="46"/>
      <c r="CX690" s="46"/>
      <c r="CY690" s="46"/>
      <c r="CZ690" s="46"/>
      <c r="DA690" s="46"/>
      <c r="DB690" s="46">
        <f t="shared" si="177"/>
        <v>0</v>
      </c>
      <c r="DC690" s="46">
        <f t="shared" ca="1" si="171"/>
        <v>0</v>
      </c>
      <c r="DD690" s="46"/>
      <c r="DE690" s="46">
        <f t="shared" si="178"/>
        <v>0</v>
      </c>
      <c r="DF690" s="46"/>
      <c r="DG690" s="46"/>
      <c r="DH690" s="46"/>
      <c r="DI690" s="46"/>
      <c r="DJ690" s="46"/>
      <c r="DK690" s="46"/>
      <c r="DL690" s="46"/>
      <c r="DM690" s="46"/>
      <c r="DN690" s="46"/>
      <c r="DO690" s="46"/>
      <c r="DP690" s="46"/>
      <c r="DQ690" s="46"/>
      <c r="DR690" s="46"/>
      <c r="DS690" s="46">
        <f t="array" ref="DS690">IF(MAX(IF($AI690:$CH690&lt;&gt;0,$AI$7:$CH$7))&gt;$S690,1,0)</f>
        <v>0</v>
      </c>
    </row>
    <row r="691" spans="1:123" x14ac:dyDescent="0.25">
      <c r="A691" s="78">
        <v>684</v>
      </c>
      <c r="B691" s="79" t="str">
        <f t="shared" si="172"/>
        <v>K_LE MUT_2023_684</v>
      </c>
      <c r="C691" s="2"/>
      <c r="D691" s="3"/>
      <c r="E691" s="3"/>
      <c r="F691" s="4"/>
      <c r="G691" s="4"/>
      <c r="H691" s="4"/>
      <c r="I691" s="3"/>
      <c r="J691" s="1"/>
      <c r="K691" s="7"/>
      <c r="L691" s="90"/>
      <c r="M691" s="5"/>
      <c r="N691" s="91"/>
      <c r="O691" s="92"/>
      <c r="P691" s="5"/>
      <c r="Q691" s="5"/>
      <c r="R691" s="8"/>
      <c r="S691" s="5"/>
      <c r="T691" s="93"/>
      <c r="U691" s="80"/>
      <c r="V691" s="82"/>
      <c r="W691" s="83"/>
      <c r="X691" s="84" t="str">
        <f t="shared" si="173"/>
        <v xml:space="preserve"> </v>
      </c>
      <c r="Y691" s="85" t="str">
        <f t="shared" si="166"/>
        <v/>
      </c>
      <c r="AA691" s="86" t="str">
        <f t="shared" ca="1" si="167"/>
        <v/>
      </c>
      <c r="AB691" s="121"/>
      <c r="AC691" s="87" t="str">
        <f t="shared" si="179"/>
        <v/>
      </c>
      <c r="AD691" s="88" t="str">
        <f t="shared" si="174"/>
        <v/>
      </c>
      <c r="AE691" s="89" t="str">
        <f>IF(C691&lt;&gt;"",IF(VLOOKUP(C691,T_UO[#All],3,FALSE)="J",AF691+AG691,VLOOKUP(C691,T_UO[#All],4,FALSE)*G691),"")</f>
        <v/>
      </c>
      <c r="AF691" s="89" t="str">
        <f t="shared" si="168"/>
        <v/>
      </c>
      <c r="AG691" s="6"/>
      <c r="AH691" s="81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  <c r="AY691" s="120"/>
      <c r="AZ691" s="120"/>
      <c r="BA691" s="120"/>
      <c r="BB691" s="120"/>
      <c r="BC691" s="120"/>
      <c r="BD691" s="120"/>
      <c r="BE691" s="120"/>
      <c r="BF691" s="120"/>
      <c r="BG691" s="120"/>
      <c r="BH691" s="120"/>
      <c r="BI691" s="120"/>
      <c r="BJ691" s="120"/>
      <c r="BK691" s="120"/>
      <c r="BL691" s="120"/>
      <c r="BM691" s="120"/>
      <c r="BN691" s="120"/>
      <c r="BO691" s="120"/>
      <c r="BP691" s="120"/>
      <c r="BQ691" s="120"/>
      <c r="BR691" s="120"/>
      <c r="BS691" s="120"/>
      <c r="BT691" s="120"/>
      <c r="BU691" s="120"/>
      <c r="BV691" s="120"/>
      <c r="BW691" s="120"/>
      <c r="BX691" s="120"/>
      <c r="BY691" s="120"/>
      <c r="BZ691" s="120"/>
      <c r="CA691" s="120"/>
      <c r="CB691" s="120"/>
      <c r="CC691" s="120"/>
      <c r="CD691" s="120"/>
      <c r="CE691" s="120"/>
      <c r="CF691" s="120"/>
      <c r="CG691" s="120"/>
      <c r="CH691" s="120"/>
      <c r="CJ691" s="46"/>
      <c r="CK691" s="46"/>
      <c r="CL691" s="46"/>
      <c r="CN691" s="46">
        <f t="shared" ca="1" si="175"/>
        <v>0</v>
      </c>
      <c r="CO691" s="46">
        <f t="shared" si="169"/>
        <v>0</v>
      </c>
      <c r="CP691" s="46"/>
      <c r="CQ691" s="46">
        <f t="shared" si="170"/>
        <v>0</v>
      </c>
      <c r="CR691" s="46"/>
      <c r="CS691" s="46">
        <f>IF(C691&lt;&gt;"",IF(VLOOKUP(C691,T_UO[#All],3,FALSE)="PTS",IF(ISBLANK(G691),1,0),IF(ISBLANK(G691),0,1)),0)</f>
        <v>0</v>
      </c>
      <c r="CT691" s="46">
        <f t="shared" si="176"/>
        <v>0</v>
      </c>
      <c r="CU691" s="46"/>
      <c r="CV691" s="46"/>
      <c r="CW691" s="46"/>
      <c r="CX691" s="46"/>
      <c r="CY691" s="46"/>
      <c r="CZ691" s="46"/>
      <c r="DA691" s="46"/>
      <c r="DB691" s="46">
        <f t="shared" si="177"/>
        <v>0</v>
      </c>
      <c r="DC691" s="46">
        <f t="shared" ca="1" si="171"/>
        <v>0</v>
      </c>
      <c r="DD691" s="46"/>
      <c r="DE691" s="46">
        <f t="shared" si="178"/>
        <v>0</v>
      </c>
      <c r="DF691" s="46"/>
      <c r="DG691" s="46"/>
      <c r="DH691" s="46"/>
      <c r="DI691" s="46"/>
      <c r="DJ691" s="46"/>
      <c r="DK691" s="46"/>
      <c r="DL691" s="46"/>
      <c r="DM691" s="46"/>
      <c r="DN691" s="46"/>
      <c r="DO691" s="46"/>
      <c r="DP691" s="46"/>
      <c r="DQ691" s="46"/>
      <c r="DR691" s="46"/>
      <c r="DS691" s="46">
        <f t="array" ref="DS691">IF(MAX(IF($AI691:$CH691&lt;&gt;0,$AI$7:$CH$7))&gt;$S691,1,0)</f>
        <v>0</v>
      </c>
    </row>
    <row r="692" spans="1:123" x14ac:dyDescent="0.25">
      <c r="A692" s="78">
        <v>685</v>
      </c>
      <c r="B692" s="79" t="str">
        <f t="shared" si="172"/>
        <v>K_LE MUT_2023_685</v>
      </c>
      <c r="C692" s="2"/>
      <c r="D692" s="3"/>
      <c r="E692" s="3"/>
      <c r="F692" s="4"/>
      <c r="G692" s="4"/>
      <c r="H692" s="4"/>
      <c r="I692" s="3"/>
      <c r="J692" s="1"/>
      <c r="K692" s="7"/>
      <c r="L692" s="90"/>
      <c r="M692" s="5"/>
      <c r="N692" s="91"/>
      <c r="O692" s="92"/>
      <c r="P692" s="5"/>
      <c r="Q692" s="5"/>
      <c r="R692" s="8"/>
      <c r="S692" s="5"/>
      <c r="T692" s="93"/>
      <c r="U692" s="80"/>
      <c r="V692" s="82"/>
      <c r="W692" s="83"/>
      <c r="X692" s="84" t="str">
        <f t="shared" si="173"/>
        <v xml:space="preserve"> </v>
      </c>
      <c r="Y692" s="85" t="str">
        <f t="shared" si="166"/>
        <v/>
      </c>
      <c r="AA692" s="86" t="str">
        <f t="shared" ca="1" si="167"/>
        <v/>
      </c>
      <c r="AB692" s="121"/>
      <c r="AC692" s="87" t="str">
        <f t="shared" si="179"/>
        <v/>
      </c>
      <c r="AD692" s="88" t="str">
        <f t="shared" si="174"/>
        <v/>
      </c>
      <c r="AE692" s="89" t="str">
        <f>IF(C692&lt;&gt;"",IF(VLOOKUP(C692,T_UO[#All],3,FALSE)="J",AF692+AG692,VLOOKUP(C692,T_UO[#All],4,FALSE)*G692),"")</f>
        <v/>
      </c>
      <c r="AF692" s="89" t="str">
        <f t="shared" si="168"/>
        <v/>
      </c>
      <c r="AG692" s="6"/>
      <c r="AH692" s="81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  <c r="AY692" s="120"/>
      <c r="AZ692" s="120"/>
      <c r="BA692" s="120"/>
      <c r="BB692" s="120"/>
      <c r="BC692" s="120"/>
      <c r="BD692" s="120"/>
      <c r="BE692" s="120"/>
      <c r="BF692" s="120"/>
      <c r="BG692" s="120"/>
      <c r="BH692" s="120"/>
      <c r="BI692" s="120"/>
      <c r="BJ692" s="120"/>
      <c r="BK692" s="120"/>
      <c r="BL692" s="120"/>
      <c r="BM692" s="120"/>
      <c r="BN692" s="120"/>
      <c r="BO692" s="120"/>
      <c r="BP692" s="120"/>
      <c r="BQ692" s="120"/>
      <c r="BR692" s="120"/>
      <c r="BS692" s="120"/>
      <c r="BT692" s="120"/>
      <c r="BU692" s="120"/>
      <c r="BV692" s="120"/>
      <c r="BW692" s="120"/>
      <c r="BX692" s="120"/>
      <c r="BY692" s="120"/>
      <c r="BZ692" s="120"/>
      <c r="CA692" s="120"/>
      <c r="CB692" s="120"/>
      <c r="CC692" s="120"/>
      <c r="CD692" s="120"/>
      <c r="CE692" s="120"/>
      <c r="CF692" s="120"/>
      <c r="CG692" s="120"/>
      <c r="CH692" s="120"/>
      <c r="CJ692" s="46"/>
      <c r="CK692" s="46"/>
      <c r="CL692" s="46"/>
      <c r="CN692" s="46">
        <f t="shared" ca="1" si="175"/>
        <v>0</v>
      </c>
      <c r="CO692" s="46">
        <f t="shared" si="169"/>
        <v>0</v>
      </c>
      <c r="CP692" s="46"/>
      <c r="CQ692" s="46">
        <f t="shared" si="170"/>
        <v>0</v>
      </c>
      <c r="CR692" s="46"/>
      <c r="CS692" s="46">
        <f>IF(C692&lt;&gt;"",IF(VLOOKUP(C692,T_UO[#All],3,FALSE)="PTS",IF(ISBLANK(G692),1,0),IF(ISBLANK(G692),0,1)),0)</f>
        <v>0</v>
      </c>
      <c r="CT692" s="46">
        <f t="shared" si="176"/>
        <v>0</v>
      </c>
      <c r="CU692" s="46"/>
      <c r="CV692" s="46"/>
      <c r="CW692" s="46"/>
      <c r="CX692" s="46"/>
      <c r="CY692" s="46"/>
      <c r="CZ692" s="46"/>
      <c r="DA692" s="46"/>
      <c r="DB692" s="46">
        <f t="shared" si="177"/>
        <v>0</v>
      </c>
      <c r="DC692" s="46">
        <f t="shared" ca="1" si="171"/>
        <v>0</v>
      </c>
      <c r="DD692" s="46"/>
      <c r="DE692" s="46">
        <f t="shared" si="178"/>
        <v>0</v>
      </c>
      <c r="DF692" s="46"/>
      <c r="DG692" s="46"/>
      <c r="DH692" s="46"/>
      <c r="DI692" s="46"/>
      <c r="DJ692" s="46"/>
      <c r="DK692" s="46"/>
      <c r="DL692" s="46"/>
      <c r="DM692" s="46"/>
      <c r="DN692" s="46"/>
      <c r="DO692" s="46"/>
      <c r="DP692" s="46"/>
      <c r="DQ692" s="46"/>
      <c r="DR692" s="46"/>
      <c r="DS692" s="46">
        <f t="array" ref="DS692">IF(MAX(IF($AI692:$CH692&lt;&gt;0,$AI$7:$CH$7))&gt;$S692,1,0)</f>
        <v>0</v>
      </c>
    </row>
    <row r="693" spans="1:123" x14ac:dyDescent="0.25">
      <c r="A693" s="78">
        <v>686</v>
      </c>
      <c r="B693" s="79" t="str">
        <f t="shared" si="172"/>
        <v>K_LE MUT_2023_686</v>
      </c>
      <c r="C693" s="2"/>
      <c r="D693" s="3"/>
      <c r="E693" s="3"/>
      <c r="F693" s="4"/>
      <c r="G693" s="4"/>
      <c r="H693" s="4"/>
      <c r="I693" s="3"/>
      <c r="J693" s="1"/>
      <c r="K693" s="7"/>
      <c r="L693" s="90"/>
      <c r="M693" s="5"/>
      <c r="N693" s="91"/>
      <c r="O693" s="92"/>
      <c r="P693" s="5"/>
      <c r="Q693" s="5"/>
      <c r="R693" s="8"/>
      <c r="S693" s="5"/>
      <c r="T693" s="93"/>
      <c r="U693" s="80"/>
      <c r="V693" s="82"/>
      <c r="W693" s="83"/>
      <c r="X693" s="84" t="str">
        <f t="shared" si="173"/>
        <v xml:space="preserve"> </v>
      </c>
      <c r="Y693" s="85" t="str">
        <f t="shared" si="166"/>
        <v/>
      </c>
      <c r="AA693" s="86" t="str">
        <f t="shared" ca="1" si="167"/>
        <v/>
      </c>
      <c r="AB693" s="121"/>
      <c r="AC693" s="87" t="str">
        <f t="shared" si="179"/>
        <v/>
      </c>
      <c r="AD693" s="88" t="str">
        <f t="shared" si="174"/>
        <v/>
      </c>
      <c r="AE693" s="89" t="str">
        <f>IF(C693&lt;&gt;"",IF(VLOOKUP(C693,T_UO[#All],3,FALSE)="J",AF693+AG693,VLOOKUP(C693,T_UO[#All],4,FALSE)*G693),"")</f>
        <v/>
      </c>
      <c r="AF693" s="89" t="str">
        <f t="shared" si="168"/>
        <v/>
      </c>
      <c r="AG693" s="6"/>
      <c r="AH693" s="81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  <c r="AY693" s="120"/>
      <c r="AZ693" s="120"/>
      <c r="BA693" s="120"/>
      <c r="BB693" s="120"/>
      <c r="BC693" s="120"/>
      <c r="BD693" s="120"/>
      <c r="BE693" s="120"/>
      <c r="BF693" s="120"/>
      <c r="BG693" s="120"/>
      <c r="BH693" s="120"/>
      <c r="BI693" s="120"/>
      <c r="BJ693" s="120"/>
      <c r="BK693" s="120"/>
      <c r="BL693" s="120"/>
      <c r="BM693" s="120"/>
      <c r="BN693" s="120"/>
      <c r="BO693" s="120"/>
      <c r="BP693" s="120"/>
      <c r="BQ693" s="120"/>
      <c r="BR693" s="120"/>
      <c r="BS693" s="120"/>
      <c r="BT693" s="120"/>
      <c r="BU693" s="120"/>
      <c r="BV693" s="120"/>
      <c r="BW693" s="120"/>
      <c r="BX693" s="120"/>
      <c r="BY693" s="120"/>
      <c r="BZ693" s="120"/>
      <c r="CA693" s="120"/>
      <c r="CB693" s="120"/>
      <c r="CC693" s="120"/>
      <c r="CD693" s="120"/>
      <c r="CE693" s="120"/>
      <c r="CF693" s="120"/>
      <c r="CG693" s="120"/>
      <c r="CH693" s="120"/>
      <c r="CJ693" s="46"/>
      <c r="CK693" s="46"/>
      <c r="CL693" s="46"/>
      <c r="CN693" s="46">
        <f t="shared" ca="1" si="175"/>
        <v>0</v>
      </c>
      <c r="CO693" s="46">
        <f t="shared" si="169"/>
        <v>0</v>
      </c>
      <c r="CP693" s="46"/>
      <c r="CQ693" s="46">
        <f t="shared" si="170"/>
        <v>0</v>
      </c>
      <c r="CR693" s="46"/>
      <c r="CS693" s="46">
        <f>IF(C693&lt;&gt;"",IF(VLOOKUP(C693,T_UO[#All],3,FALSE)="PTS",IF(ISBLANK(G693),1,0),IF(ISBLANK(G693),0,1)),0)</f>
        <v>0</v>
      </c>
      <c r="CT693" s="46">
        <f t="shared" si="176"/>
        <v>0</v>
      </c>
      <c r="CU693" s="46"/>
      <c r="CV693" s="46"/>
      <c r="CW693" s="46"/>
      <c r="CX693" s="46"/>
      <c r="CY693" s="46"/>
      <c r="CZ693" s="46"/>
      <c r="DA693" s="46"/>
      <c r="DB693" s="46">
        <f t="shared" si="177"/>
        <v>0</v>
      </c>
      <c r="DC693" s="46">
        <f t="shared" ca="1" si="171"/>
        <v>0</v>
      </c>
      <c r="DD693" s="46"/>
      <c r="DE693" s="46">
        <f t="shared" si="178"/>
        <v>0</v>
      </c>
      <c r="DF693" s="46"/>
      <c r="DG693" s="46"/>
      <c r="DH693" s="46"/>
      <c r="DI693" s="46"/>
      <c r="DJ693" s="46"/>
      <c r="DK693" s="46"/>
      <c r="DL693" s="46"/>
      <c r="DM693" s="46"/>
      <c r="DN693" s="46"/>
      <c r="DO693" s="46"/>
      <c r="DP693" s="46"/>
      <c r="DQ693" s="46"/>
      <c r="DR693" s="46"/>
      <c r="DS693" s="46">
        <f t="array" ref="DS693">IF(MAX(IF($AI693:$CH693&lt;&gt;0,$AI$7:$CH$7))&gt;$S693,1,0)</f>
        <v>0</v>
      </c>
    </row>
    <row r="694" spans="1:123" x14ac:dyDescent="0.25">
      <c r="A694" s="78">
        <v>687</v>
      </c>
      <c r="B694" s="79" t="str">
        <f t="shared" si="172"/>
        <v>K_LE MUT_2023_687</v>
      </c>
      <c r="C694" s="2"/>
      <c r="D694" s="3"/>
      <c r="E694" s="3"/>
      <c r="F694" s="4"/>
      <c r="G694" s="4"/>
      <c r="H694" s="4"/>
      <c r="I694" s="3"/>
      <c r="J694" s="1"/>
      <c r="K694" s="7"/>
      <c r="L694" s="90"/>
      <c r="M694" s="5"/>
      <c r="N694" s="91"/>
      <c r="O694" s="92"/>
      <c r="P694" s="5"/>
      <c r="Q694" s="5"/>
      <c r="R694" s="8"/>
      <c r="S694" s="5"/>
      <c r="T694" s="93"/>
      <c r="U694" s="80"/>
      <c r="V694" s="82"/>
      <c r="W694" s="83"/>
      <c r="X694" s="84" t="str">
        <f t="shared" si="173"/>
        <v xml:space="preserve"> </v>
      </c>
      <c r="Y694" s="85" t="str">
        <f t="shared" si="166"/>
        <v/>
      </c>
      <c r="AA694" s="86" t="str">
        <f t="shared" ca="1" si="167"/>
        <v/>
      </c>
      <c r="AB694" s="121"/>
      <c r="AC694" s="87" t="str">
        <f t="shared" si="179"/>
        <v/>
      </c>
      <c r="AD694" s="88" t="str">
        <f t="shared" si="174"/>
        <v/>
      </c>
      <c r="AE694" s="89" t="str">
        <f>IF(C694&lt;&gt;"",IF(VLOOKUP(C694,T_UO[#All],3,FALSE)="J",AF694+AG694,VLOOKUP(C694,T_UO[#All],4,FALSE)*G694),"")</f>
        <v/>
      </c>
      <c r="AF694" s="89" t="str">
        <f t="shared" si="168"/>
        <v/>
      </c>
      <c r="AG694" s="6"/>
      <c r="AH694" s="81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  <c r="BF694" s="120"/>
      <c r="BG694" s="120"/>
      <c r="BH694" s="120"/>
      <c r="BI694" s="120"/>
      <c r="BJ694" s="120"/>
      <c r="BK694" s="120"/>
      <c r="BL694" s="120"/>
      <c r="BM694" s="120"/>
      <c r="BN694" s="120"/>
      <c r="BO694" s="120"/>
      <c r="BP694" s="120"/>
      <c r="BQ694" s="120"/>
      <c r="BR694" s="120"/>
      <c r="BS694" s="120"/>
      <c r="BT694" s="120"/>
      <c r="BU694" s="120"/>
      <c r="BV694" s="120"/>
      <c r="BW694" s="120"/>
      <c r="BX694" s="120"/>
      <c r="BY694" s="120"/>
      <c r="BZ694" s="120"/>
      <c r="CA694" s="120"/>
      <c r="CB694" s="120"/>
      <c r="CC694" s="120"/>
      <c r="CD694" s="120"/>
      <c r="CE694" s="120"/>
      <c r="CF694" s="120"/>
      <c r="CG694" s="120"/>
      <c r="CH694" s="120"/>
      <c r="CJ694" s="46"/>
      <c r="CK694" s="46"/>
      <c r="CL694" s="46"/>
      <c r="CN694" s="46">
        <f t="shared" ca="1" si="175"/>
        <v>0</v>
      </c>
      <c r="CO694" s="46">
        <f t="shared" si="169"/>
        <v>0</v>
      </c>
      <c r="CP694" s="46"/>
      <c r="CQ694" s="46">
        <f t="shared" si="170"/>
        <v>0</v>
      </c>
      <c r="CR694" s="46"/>
      <c r="CS694" s="46">
        <f>IF(C694&lt;&gt;"",IF(VLOOKUP(C694,T_UO[#All],3,FALSE)="PTS",IF(ISBLANK(G694),1,0),IF(ISBLANK(G694),0,1)),0)</f>
        <v>0</v>
      </c>
      <c r="CT694" s="46">
        <f t="shared" si="176"/>
        <v>0</v>
      </c>
      <c r="CU694" s="46"/>
      <c r="CV694" s="46"/>
      <c r="CW694" s="46"/>
      <c r="CX694" s="46"/>
      <c r="CY694" s="46"/>
      <c r="CZ694" s="46"/>
      <c r="DA694" s="46"/>
      <c r="DB694" s="46">
        <f t="shared" si="177"/>
        <v>0</v>
      </c>
      <c r="DC694" s="46">
        <f t="shared" ca="1" si="171"/>
        <v>0</v>
      </c>
      <c r="DD694" s="46"/>
      <c r="DE694" s="46">
        <f t="shared" si="178"/>
        <v>0</v>
      </c>
      <c r="DF694" s="46"/>
      <c r="DG694" s="46"/>
      <c r="DH694" s="46"/>
      <c r="DI694" s="46"/>
      <c r="DJ694" s="46"/>
      <c r="DK694" s="46"/>
      <c r="DL694" s="46"/>
      <c r="DM694" s="46"/>
      <c r="DN694" s="46"/>
      <c r="DO694" s="46"/>
      <c r="DP694" s="46"/>
      <c r="DQ694" s="46"/>
      <c r="DR694" s="46"/>
      <c r="DS694" s="46">
        <f t="array" ref="DS694">IF(MAX(IF($AI694:$CH694&lt;&gt;0,$AI$7:$CH$7))&gt;$S694,1,0)</f>
        <v>0</v>
      </c>
    </row>
    <row r="695" spans="1:123" x14ac:dyDescent="0.25">
      <c r="A695" s="78">
        <v>688</v>
      </c>
      <c r="B695" s="79" t="str">
        <f t="shared" si="172"/>
        <v>K_LE MUT_2023_688</v>
      </c>
      <c r="C695" s="2"/>
      <c r="D695" s="3"/>
      <c r="E695" s="3"/>
      <c r="F695" s="4"/>
      <c r="G695" s="4"/>
      <c r="H695" s="4"/>
      <c r="I695" s="3"/>
      <c r="J695" s="1"/>
      <c r="K695" s="7"/>
      <c r="L695" s="90"/>
      <c r="M695" s="5"/>
      <c r="N695" s="91"/>
      <c r="O695" s="92"/>
      <c r="P695" s="5"/>
      <c r="Q695" s="5"/>
      <c r="R695" s="8"/>
      <c r="S695" s="5"/>
      <c r="T695" s="93"/>
      <c r="U695" s="80"/>
      <c r="V695" s="82"/>
      <c r="W695" s="83"/>
      <c r="X695" s="84" t="str">
        <f t="shared" si="173"/>
        <v xml:space="preserve"> </v>
      </c>
      <c r="Y695" s="85" t="str">
        <f t="shared" si="166"/>
        <v/>
      </c>
      <c r="AA695" s="86" t="str">
        <f t="shared" ca="1" si="167"/>
        <v/>
      </c>
      <c r="AB695" s="121"/>
      <c r="AC695" s="87" t="str">
        <f t="shared" si="179"/>
        <v/>
      </c>
      <c r="AD695" s="88" t="str">
        <f t="shared" si="174"/>
        <v/>
      </c>
      <c r="AE695" s="89" t="str">
        <f>IF(C695&lt;&gt;"",IF(VLOOKUP(C695,T_UO[#All],3,FALSE)="J",AF695+AG695,VLOOKUP(C695,T_UO[#All],4,FALSE)*G695),"")</f>
        <v/>
      </c>
      <c r="AF695" s="89" t="str">
        <f t="shared" si="168"/>
        <v/>
      </c>
      <c r="AG695" s="6"/>
      <c r="AH695" s="81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  <c r="AY695" s="120"/>
      <c r="AZ695" s="120"/>
      <c r="BA695" s="120"/>
      <c r="BB695" s="120"/>
      <c r="BC695" s="120"/>
      <c r="BD695" s="120"/>
      <c r="BE695" s="120"/>
      <c r="BF695" s="120"/>
      <c r="BG695" s="120"/>
      <c r="BH695" s="120"/>
      <c r="BI695" s="120"/>
      <c r="BJ695" s="120"/>
      <c r="BK695" s="120"/>
      <c r="BL695" s="120"/>
      <c r="BM695" s="120"/>
      <c r="BN695" s="120"/>
      <c r="BO695" s="120"/>
      <c r="BP695" s="120"/>
      <c r="BQ695" s="120"/>
      <c r="BR695" s="120"/>
      <c r="BS695" s="120"/>
      <c r="BT695" s="120"/>
      <c r="BU695" s="120"/>
      <c r="BV695" s="120"/>
      <c r="BW695" s="120"/>
      <c r="BX695" s="120"/>
      <c r="BY695" s="120"/>
      <c r="BZ695" s="120"/>
      <c r="CA695" s="120"/>
      <c r="CB695" s="120"/>
      <c r="CC695" s="120"/>
      <c r="CD695" s="120"/>
      <c r="CE695" s="120"/>
      <c r="CF695" s="120"/>
      <c r="CG695" s="120"/>
      <c r="CH695" s="120"/>
      <c r="CJ695" s="46"/>
      <c r="CK695" s="46"/>
      <c r="CL695" s="46"/>
      <c r="CN695" s="46">
        <f t="shared" ca="1" si="175"/>
        <v>0</v>
      </c>
      <c r="CO695" s="46">
        <f t="shared" si="169"/>
        <v>0</v>
      </c>
      <c r="CP695" s="46"/>
      <c r="CQ695" s="46">
        <f t="shared" si="170"/>
        <v>0</v>
      </c>
      <c r="CR695" s="46"/>
      <c r="CS695" s="46">
        <f>IF(C695&lt;&gt;"",IF(VLOOKUP(C695,T_UO[#All],3,FALSE)="PTS",IF(ISBLANK(G695),1,0),IF(ISBLANK(G695),0,1)),0)</f>
        <v>0</v>
      </c>
      <c r="CT695" s="46">
        <f t="shared" si="176"/>
        <v>0</v>
      </c>
      <c r="CU695" s="46"/>
      <c r="CV695" s="46"/>
      <c r="CW695" s="46"/>
      <c r="CX695" s="46"/>
      <c r="CY695" s="46"/>
      <c r="CZ695" s="46"/>
      <c r="DA695" s="46"/>
      <c r="DB695" s="46">
        <f t="shared" si="177"/>
        <v>0</v>
      </c>
      <c r="DC695" s="46">
        <f t="shared" ca="1" si="171"/>
        <v>0</v>
      </c>
      <c r="DD695" s="46"/>
      <c r="DE695" s="46">
        <f t="shared" si="178"/>
        <v>0</v>
      </c>
      <c r="DF695" s="46"/>
      <c r="DG695" s="46"/>
      <c r="DH695" s="46"/>
      <c r="DI695" s="46"/>
      <c r="DJ695" s="46"/>
      <c r="DK695" s="46"/>
      <c r="DL695" s="46"/>
      <c r="DM695" s="46"/>
      <c r="DN695" s="46"/>
      <c r="DO695" s="46"/>
      <c r="DP695" s="46"/>
      <c r="DQ695" s="46"/>
      <c r="DR695" s="46"/>
      <c r="DS695" s="46">
        <f t="array" ref="DS695">IF(MAX(IF($AI695:$CH695&lt;&gt;0,$AI$7:$CH$7))&gt;$S695,1,0)</f>
        <v>0</v>
      </c>
    </row>
    <row r="696" spans="1:123" x14ac:dyDescent="0.25">
      <c r="A696" s="78">
        <v>689</v>
      </c>
      <c r="B696" s="79" t="str">
        <f t="shared" si="172"/>
        <v>K_LE MUT_2023_689</v>
      </c>
      <c r="C696" s="2"/>
      <c r="D696" s="3"/>
      <c r="E696" s="3"/>
      <c r="F696" s="4"/>
      <c r="G696" s="4"/>
      <c r="H696" s="4"/>
      <c r="I696" s="3"/>
      <c r="J696" s="1"/>
      <c r="K696" s="7"/>
      <c r="L696" s="90"/>
      <c r="M696" s="5"/>
      <c r="N696" s="91"/>
      <c r="O696" s="92"/>
      <c r="P696" s="5"/>
      <c r="Q696" s="5"/>
      <c r="R696" s="8"/>
      <c r="S696" s="5"/>
      <c r="T696" s="93"/>
      <c r="U696" s="80"/>
      <c r="V696" s="82"/>
      <c r="W696" s="83"/>
      <c r="X696" s="84" t="str">
        <f t="shared" si="173"/>
        <v xml:space="preserve"> </v>
      </c>
      <c r="Y696" s="85" t="str">
        <f t="shared" si="166"/>
        <v/>
      </c>
      <c r="AA696" s="86" t="str">
        <f t="shared" ca="1" si="167"/>
        <v/>
      </c>
      <c r="AB696" s="121"/>
      <c r="AC696" s="87" t="str">
        <f t="shared" si="179"/>
        <v/>
      </c>
      <c r="AD696" s="88" t="str">
        <f t="shared" si="174"/>
        <v/>
      </c>
      <c r="AE696" s="89" t="str">
        <f>IF(C696&lt;&gt;"",IF(VLOOKUP(C696,T_UO[#All],3,FALSE)="J",AF696+AG696,VLOOKUP(C696,T_UO[#All],4,FALSE)*G696),"")</f>
        <v/>
      </c>
      <c r="AF696" s="89" t="str">
        <f t="shared" si="168"/>
        <v/>
      </c>
      <c r="AG696" s="6"/>
      <c r="AH696" s="81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  <c r="AY696" s="120"/>
      <c r="AZ696" s="120"/>
      <c r="BA696" s="120"/>
      <c r="BB696" s="120"/>
      <c r="BC696" s="120"/>
      <c r="BD696" s="120"/>
      <c r="BE696" s="120"/>
      <c r="BF696" s="120"/>
      <c r="BG696" s="120"/>
      <c r="BH696" s="120"/>
      <c r="BI696" s="120"/>
      <c r="BJ696" s="120"/>
      <c r="BK696" s="120"/>
      <c r="BL696" s="120"/>
      <c r="BM696" s="120"/>
      <c r="BN696" s="120"/>
      <c r="BO696" s="120"/>
      <c r="BP696" s="120"/>
      <c r="BQ696" s="120"/>
      <c r="BR696" s="120"/>
      <c r="BS696" s="120"/>
      <c r="BT696" s="120"/>
      <c r="BU696" s="120"/>
      <c r="BV696" s="120"/>
      <c r="BW696" s="120"/>
      <c r="BX696" s="120"/>
      <c r="BY696" s="120"/>
      <c r="BZ696" s="120"/>
      <c r="CA696" s="120"/>
      <c r="CB696" s="120"/>
      <c r="CC696" s="120"/>
      <c r="CD696" s="120"/>
      <c r="CE696" s="120"/>
      <c r="CF696" s="120"/>
      <c r="CG696" s="120"/>
      <c r="CH696" s="120"/>
      <c r="CJ696" s="46"/>
      <c r="CK696" s="46"/>
      <c r="CL696" s="46"/>
      <c r="CN696" s="46">
        <f t="shared" ca="1" si="175"/>
        <v>0</v>
      </c>
      <c r="CO696" s="46">
        <f t="shared" si="169"/>
        <v>0</v>
      </c>
      <c r="CP696" s="46"/>
      <c r="CQ696" s="46">
        <f t="shared" si="170"/>
        <v>0</v>
      </c>
      <c r="CR696" s="46"/>
      <c r="CS696" s="46">
        <f>IF(C696&lt;&gt;"",IF(VLOOKUP(C696,T_UO[#All],3,FALSE)="PTS",IF(ISBLANK(G696),1,0),IF(ISBLANK(G696),0,1)),0)</f>
        <v>0</v>
      </c>
      <c r="CT696" s="46">
        <f t="shared" si="176"/>
        <v>0</v>
      </c>
      <c r="CU696" s="46"/>
      <c r="CV696" s="46"/>
      <c r="CW696" s="46"/>
      <c r="CX696" s="46"/>
      <c r="CY696" s="46"/>
      <c r="CZ696" s="46"/>
      <c r="DA696" s="46"/>
      <c r="DB696" s="46">
        <f t="shared" si="177"/>
        <v>0</v>
      </c>
      <c r="DC696" s="46">
        <f t="shared" ca="1" si="171"/>
        <v>0</v>
      </c>
      <c r="DD696" s="46"/>
      <c r="DE696" s="46">
        <f t="shared" si="178"/>
        <v>0</v>
      </c>
      <c r="DF696" s="46"/>
      <c r="DG696" s="46"/>
      <c r="DH696" s="46"/>
      <c r="DI696" s="46"/>
      <c r="DJ696" s="46"/>
      <c r="DK696" s="46"/>
      <c r="DL696" s="46"/>
      <c r="DM696" s="46"/>
      <c r="DN696" s="46"/>
      <c r="DO696" s="46"/>
      <c r="DP696" s="46"/>
      <c r="DQ696" s="46"/>
      <c r="DR696" s="46"/>
      <c r="DS696" s="46">
        <f t="array" ref="DS696">IF(MAX(IF($AI696:$CH696&lt;&gt;0,$AI$7:$CH$7))&gt;$S696,1,0)</f>
        <v>0</v>
      </c>
    </row>
    <row r="697" spans="1:123" x14ac:dyDescent="0.25">
      <c r="A697" s="78">
        <v>690</v>
      </c>
      <c r="B697" s="79" t="str">
        <f t="shared" si="172"/>
        <v>K_LE MUT_2023_690</v>
      </c>
      <c r="C697" s="2"/>
      <c r="D697" s="3"/>
      <c r="E697" s="3"/>
      <c r="F697" s="4"/>
      <c r="G697" s="4"/>
      <c r="H697" s="4"/>
      <c r="I697" s="3"/>
      <c r="J697" s="1"/>
      <c r="K697" s="7"/>
      <c r="L697" s="90"/>
      <c r="M697" s="5"/>
      <c r="N697" s="91"/>
      <c r="O697" s="92"/>
      <c r="P697" s="5"/>
      <c r="Q697" s="5"/>
      <c r="R697" s="8"/>
      <c r="S697" s="5"/>
      <c r="T697" s="93"/>
      <c r="U697" s="80"/>
      <c r="V697" s="82"/>
      <c r="W697" s="83"/>
      <c r="X697" s="84" t="str">
        <f t="shared" si="173"/>
        <v xml:space="preserve"> </v>
      </c>
      <c r="Y697" s="85" t="str">
        <f t="shared" si="166"/>
        <v/>
      </c>
      <c r="AA697" s="86" t="str">
        <f t="shared" ca="1" si="167"/>
        <v/>
      </c>
      <c r="AB697" s="121"/>
      <c r="AC697" s="87" t="str">
        <f t="shared" si="179"/>
        <v/>
      </c>
      <c r="AD697" s="88" t="str">
        <f t="shared" si="174"/>
        <v/>
      </c>
      <c r="AE697" s="89" t="str">
        <f>IF(C697&lt;&gt;"",IF(VLOOKUP(C697,T_UO[#All],3,FALSE)="J",AF697+AG697,VLOOKUP(C697,T_UO[#All],4,FALSE)*G697),"")</f>
        <v/>
      </c>
      <c r="AF697" s="89" t="str">
        <f t="shared" si="168"/>
        <v/>
      </c>
      <c r="AG697" s="6"/>
      <c r="AH697" s="81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  <c r="AY697" s="120"/>
      <c r="AZ697" s="120"/>
      <c r="BA697" s="120"/>
      <c r="BB697" s="120"/>
      <c r="BC697" s="120"/>
      <c r="BD697" s="120"/>
      <c r="BE697" s="120"/>
      <c r="BF697" s="120"/>
      <c r="BG697" s="120"/>
      <c r="BH697" s="120"/>
      <c r="BI697" s="120"/>
      <c r="BJ697" s="120"/>
      <c r="BK697" s="120"/>
      <c r="BL697" s="120"/>
      <c r="BM697" s="120"/>
      <c r="BN697" s="120"/>
      <c r="BO697" s="120"/>
      <c r="BP697" s="120"/>
      <c r="BQ697" s="120"/>
      <c r="BR697" s="120"/>
      <c r="BS697" s="120"/>
      <c r="BT697" s="120"/>
      <c r="BU697" s="120"/>
      <c r="BV697" s="120"/>
      <c r="BW697" s="120"/>
      <c r="BX697" s="120"/>
      <c r="BY697" s="120"/>
      <c r="BZ697" s="120"/>
      <c r="CA697" s="120"/>
      <c r="CB697" s="120"/>
      <c r="CC697" s="120"/>
      <c r="CD697" s="120"/>
      <c r="CE697" s="120"/>
      <c r="CF697" s="120"/>
      <c r="CG697" s="120"/>
      <c r="CH697" s="120"/>
      <c r="CJ697" s="46"/>
      <c r="CK697" s="46"/>
      <c r="CL697" s="46"/>
      <c r="CN697" s="46">
        <f t="shared" ca="1" si="175"/>
        <v>0</v>
      </c>
      <c r="CO697" s="46">
        <f t="shared" si="169"/>
        <v>0</v>
      </c>
      <c r="CP697" s="46"/>
      <c r="CQ697" s="46">
        <f t="shared" si="170"/>
        <v>0</v>
      </c>
      <c r="CR697" s="46"/>
      <c r="CS697" s="46">
        <f>IF(C697&lt;&gt;"",IF(VLOOKUP(C697,T_UO[#All],3,FALSE)="PTS",IF(ISBLANK(G697),1,0),IF(ISBLANK(G697),0,1)),0)</f>
        <v>0</v>
      </c>
      <c r="CT697" s="46">
        <f t="shared" si="176"/>
        <v>0</v>
      </c>
      <c r="CU697" s="46"/>
      <c r="CV697" s="46"/>
      <c r="CW697" s="46"/>
      <c r="CX697" s="46"/>
      <c r="CY697" s="46"/>
      <c r="CZ697" s="46"/>
      <c r="DA697" s="46"/>
      <c r="DB697" s="46">
        <f t="shared" si="177"/>
        <v>0</v>
      </c>
      <c r="DC697" s="46">
        <f t="shared" ca="1" si="171"/>
        <v>0</v>
      </c>
      <c r="DD697" s="46"/>
      <c r="DE697" s="46">
        <f t="shared" si="178"/>
        <v>0</v>
      </c>
      <c r="DF697" s="46"/>
      <c r="DG697" s="46"/>
      <c r="DH697" s="46"/>
      <c r="DI697" s="46"/>
      <c r="DJ697" s="46"/>
      <c r="DK697" s="46"/>
      <c r="DL697" s="46"/>
      <c r="DM697" s="46"/>
      <c r="DN697" s="46"/>
      <c r="DO697" s="46"/>
      <c r="DP697" s="46"/>
      <c r="DQ697" s="46"/>
      <c r="DR697" s="46"/>
      <c r="DS697" s="46">
        <f t="array" ref="DS697">IF(MAX(IF($AI697:$CH697&lt;&gt;0,$AI$7:$CH$7))&gt;$S697,1,0)</f>
        <v>0</v>
      </c>
    </row>
    <row r="698" spans="1:123" x14ac:dyDescent="0.25">
      <c r="A698" s="78">
        <v>691</v>
      </c>
      <c r="B698" s="79" t="str">
        <f t="shared" si="172"/>
        <v>K_LE MUT_2023_691</v>
      </c>
      <c r="C698" s="2"/>
      <c r="D698" s="3"/>
      <c r="E698" s="3"/>
      <c r="F698" s="4"/>
      <c r="G698" s="4"/>
      <c r="H698" s="4"/>
      <c r="I698" s="3"/>
      <c r="J698" s="1"/>
      <c r="K698" s="7"/>
      <c r="L698" s="90"/>
      <c r="M698" s="5"/>
      <c r="N698" s="91"/>
      <c r="O698" s="92"/>
      <c r="P698" s="5"/>
      <c r="Q698" s="5"/>
      <c r="R698" s="8"/>
      <c r="S698" s="5"/>
      <c r="T698" s="93"/>
      <c r="U698" s="80"/>
      <c r="V698" s="82"/>
      <c r="W698" s="83"/>
      <c r="X698" s="84" t="str">
        <f t="shared" si="173"/>
        <v xml:space="preserve"> </v>
      </c>
      <c r="Y698" s="85" t="str">
        <f t="shared" si="166"/>
        <v/>
      </c>
      <c r="AA698" s="86" t="str">
        <f t="shared" ca="1" si="167"/>
        <v/>
      </c>
      <c r="AB698" s="121"/>
      <c r="AC698" s="87" t="str">
        <f t="shared" si="179"/>
        <v/>
      </c>
      <c r="AD698" s="88" t="str">
        <f t="shared" si="174"/>
        <v/>
      </c>
      <c r="AE698" s="89" t="str">
        <f>IF(C698&lt;&gt;"",IF(VLOOKUP(C698,T_UO[#All],3,FALSE)="J",AF698+AG698,VLOOKUP(C698,T_UO[#All],4,FALSE)*G698),"")</f>
        <v/>
      </c>
      <c r="AF698" s="89" t="str">
        <f t="shared" si="168"/>
        <v/>
      </c>
      <c r="AG698" s="6"/>
      <c r="AH698" s="81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  <c r="AY698" s="120"/>
      <c r="AZ698" s="120"/>
      <c r="BA698" s="120"/>
      <c r="BB698" s="120"/>
      <c r="BC698" s="120"/>
      <c r="BD698" s="120"/>
      <c r="BE698" s="120"/>
      <c r="BF698" s="120"/>
      <c r="BG698" s="120"/>
      <c r="BH698" s="120"/>
      <c r="BI698" s="120"/>
      <c r="BJ698" s="120"/>
      <c r="BK698" s="120"/>
      <c r="BL698" s="120"/>
      <c r="BM698" s="120"/>
      <c r="BN698" s="120"/>
      <c r="BO698" s="120"/>
      <c r="BP698" s="120"/>
      <c r="BQ698" s="120"/>
      <c r="BR698" s="120"/>
      <c r="BS698" s="120"/>
      <c r="BT698" s="120"/>
      <c r="BU698" s="120"/>
      <c r="BV698" s="120"/>
      <c r="BW698" s="120"/>
      <c r="BX698" s="120"/>
      <c r="BY698" s="120"/>
      <c r="BZ698" s="120"/>
      <c r="CA698" s="120"/>
      <c r="CB698" s="120"/>
      <c r="CC698" s="120"/>
      <c r="CD698" s="120"/>
      <c r="CE698" s="120"/>
      <c r="CF698" s="120"/>
      <c r="CG698" s="120"/>
      <c r="CH698" s="120"/>
      <c r="CJ698" s="46"/>
      <c r="CK698" s="46"/>
      <c r="CL698" s="46"/>
      <c r="CN698" s="46">
        <f t="shared" ca="1" si="175"/>
        <v>0</v>
      </c>
      <c r="CO698" s="46">
        <f t="shared" si="169"/>
        <v>0</v>
      </c>
      <c r="CP698" s="46"/>
      <c r="CQ698" s="46">
        <f t="shared" si="170"/>
        <v>0</v>
      </c>
      <c r="CR698" s="46"/>
      <c r="CS698" s="46">
        <f>IF(C698&lt;&gt;"",IF(VLOOKUP(C698,T_UO[#All],3,FALSE)="PTS",IF(ISBLANK(G698),1,0),IF(ISBLANK(G698),0,1)),0)</f>
        <v>0</v>
      </c>
      <c r="CT698" s="46">
        <f t="shared" si="176"/>
        <v>0</v>
      </c>
      <c r="CU698" s="46"/>
      <c r="CV698" s="46"/>
      <c r="CW698" s="46"/>
      <c r="CX698" s="46"/>
      <c r="CY698" s="46"/>
      <c r="CZ698" s="46"/>
      <c r="DA698" s="46"/>
      <c r="DB698" s="46">
        <f t="shared" si="177"/>
        <v>0</v>
      </c>
      <c r="DC698" s="46">
        <f t="shared" ca="1" si="171"/>
        <v>0</v>
      </c>
      <c r="DD698" s="46"/>
      <c r="DE698" s="46">
        <f t="shared" si="178"/>
        <v>0</v>
      </c>
      <c r="DF698" s="46"/>
      <c r="DG698" s="46"/>
      <c r="DH698" s="46"/>
      <c r="DI698" s="46"/>
      <c r="DJ698" s="46"/>
      <c r="DK698" s="46"/>
      <c r="DL698" s="46"/>
      <c r="DM698" s="46"/>
      <c r="DN698" s="46"/>
      <c r="DO698" s="46"/>
      <c r="DP698" s="46"/>
      <c r="DQ698" s="46"/>
      <c r="DR698" s="46"/>
      <c r="DS698" s="46">
        <f t="array" ref="DS698">IF(MAX(IF($AI698:$CH698&lt;&gt;0,$AI$7:$CH$7))&gt;$S698,1,0)</f>
        <v>0</v>
      </c>
    </row>
    <row r="699" spans="1:123" x14ac:dyDescent="0.25">
      <c r="A699" s="78">
        <v>692</v>
      </c>
      <c r="B699" s="79" t="str">
        <f t="shared" si="172"/>
        <v>K_LE MUT_2023_692</v>
      </c>
      <c r="C699" s="2"/>
      <c r="D699" s="3"/>
      <c r="E699" s="3"/>
      <c r="F699" s="4"/>
      <c r="G699" s="4"/>
      <c r="H699" s="4"/>
      <c r="I699" s="3"/>
      <c r="J699" s="1"/>
      <c r="K699" s="7"/>
      <c r="L699" s="90"/>
      <c r="M699" s="5"/>
      <c r="N699" s="91"/>
      <c r="O699" s="92"/>
      <c r="P699" s="5"/>
      <c r="Q699" s="5"/>
      <c r="R699" s="8"/>
      <c r="S699" s="5"/>
      <c r="T699" s="93"/>
      <c r="U699" s="80"/>
      <c r="V699" s="82"/>
      <c r="W699" s="83"/>
      <c r="X699" s="84" t="str">
        <f t="shared" si="173"/>
        <v xml:space="preserve"> </v>
      </c>
      <c r="Y699" s="85" t="str">
        <f t="shared" si="166"/>
        <v/>
      </c>
      <c r="AA699" s="86" t="str">
        <f t="shared" ca="1" si="167"/>
        <v/>
      </c>
      <c r="AB699" s="121"/>
      <c r="AC699" s="87" t="str">
        <f t="shared" si="179"/>
        <v/>
      </c>
      <c r="AD699" s="88" t="str">
        <f t="shared" si="174"/>
        <v/>
      </c>
      <c r="AE699" s="89" t="str">
        <f>IF(C699&lt;&gt;"",IF(VLOOKUP(C699,T_UO[#All],3,FALSE)="J",AF699+AG699,VLOOKUP(C699,T_UO[#All],4,FALSE)*G699),"")</f>
        <v/>
      </c>
      <c r="AF699" s="89" t="str">
        <f t="shared" si="168"/>
        <v/>
      </c>
      <c r="AG699" s="6"/>
      <c r="AH699" s="81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  <c r="AY699" s="120"/>
      <c r="AZ699" s="120"/>
      <c r="BA699" s="120"/>
      <c r="BB699" s="120"/>
      <c r="BC699" s="120"/>
      <c r="BD699" s="120"/>
      <c r="BE699" s="120"/>
      <c r="BF699" s="120"/>
      <c r="BG699" s="120"/>
      <c r="BH699" s="120"/>
      <c r="BI699" s="120"/>
      <c r="BJ699" s="120"/>
      <c r="BK699" s="120"/>
      <c r="BL699" s="120"/>
      <c r="BM699" s="120"/>
      <c r="BN699" s="120"/>
      <c r="BO699" s="120"/>
      <c r="BP699" s="120"/>
      <c r="BQ699" s="120"/>
      <c r="BR699" s="120"/>
      <c r="BS699" s="120"/>
      <c r="BT699" s="120"/>
      <c r="BU699" s="120"/>
      <c r="BV699" s="120"/>
      <c r="BW699" s="120"/>
      <c r="BX699" s="120"/>
      <c r="BY699" s="120"/>
      <c r="BZ699" s="120"/>
      <c r="CA699" s="120"/>
      <c r="CB699" s="120"/>
      <c r="CC699" s="120"/>
      <c r="CD699" s="120"/>
      <c r="CE699" s="120"/>
      <c r="CF699" s="120"/>
      <c r="CG699" s="120"/>
      <c r="CH699" s="120"/>
      <c r="CJ699" s="46"/>
      <c r="CK699" s="46"/>
      <c r="CL699" s="46"/>
      <c r="CN699" s="46">
        <f t="shared" ca="1" si="175"/>
        <v>0</v>
      </c>
      <c r="CO699" s="46">
        <f t="shared" si="169"/>
        <v>0</v>
      </c>
      <c r="CP699" s="46"/>
      <c r="CQ699" s="46">
        <f t="shared" si="170"/>
        <v>0</v>
      </c>
      <c r="CR699" s="46"/>
      <c r="CS699" s="46">
        <f>IF(C699&lt;&gt;"",IF(VLOOKUP(C699,T_UO[#All],3,FALSE)="PTS",IF(ISBLANK(G699),1,0),IF(ISBLANK(G699),0,1)),0)</f>
        <v>0</v>
      </c>
      <c r="CT699" s="46">
        <f t="shared" si="176"/>
        <v>0</v>
      </c>
      <c r="CU699" s="46"/>
      <c r="CV699" s="46"/>
      <c r="CW699" s="46"/>
      <c r="CX699" s="46"/>
      <c r="CY699" s="46"/>
      <c r="CZ699" s="46"/>
      <c r="DA699" s="46"/>
      <c r="DB699" s="46">
        <f t="shared" si="177"/>
        <v>0</v>
      </c>
      <c r="DC699" s="46">
        <f t="shared" ca="1" si="171"/>
        <v>0</v>
      </c>
      <c r="DD699" s="46"/>
      <c r="DE699" s="46">
        <f t="shared" si="178"/>
        <v>0</v>
      </c>
      <c r="DF699" s="46"/>
      <c r="DG699" s="46"/>
      <c r="DH699" s="46"/>
      <c r="DI699" s="46"/>
      <c r="DJ699" s="46"/>
      <c r="DK699" s="46"/>
      <c r="DL699" s="46"/>
      <c r="DM699" s="46"/>
      <c r="DN699" s="46"/>
      <c r="DO699" s="46"/>
      <c r="DP699" s="46"/>
      <c r="DQ699" s="46"/>
      <c r="DR699" s="46"/>
      <c r="DS699" s="46">
        <f t="array" ref="DS699">IF(MAX(IF($AI699:$CH699&lt;&gt;0,$AI$7:$CH$7))&gt;$S699,1,0)</f>
        <v>0</v>
      </c>
    </row>
    <row r="700" spans="1:123" x14ac:dyDescent="0.25">
      <c r="A700" s="78">
        <v>693</v>
      </c>
      <c r="B700" s="79" t="str">
        <f t="shared" si="172"/>
        <v>K_LE MUT_2023_693</v>
      </c>
      <c r="C700" s="2"/>
      <c r="D700" s="3"/>
      <c r="E700" s="3"/>
      <c r="F700" s="4"/>
      <c r="G700" s="4"/>
      <c r="H700" s="4"/>
      <c r="I700" s="3"/>
      <c r="J700" s="1"/>
      <c r="K700" s="7"/>
      <c r="L700" s="90"/>
      <c r="M700" s="5"/>
      <c r="N700" s="91"/>
      <c r="O700" s="92"/>
      <c r="P700" s="5"/>
      <c r="Q700" s="5"/>
      <c r="R700" s="8"/>
      <c r="S700" s="5"/>
      <c r="T700" s="93"/>
      <c r="U700" s="80"/>
      <c r="V700" s="82"/>
      <c r="W700" s="83"/>
      <c r="X700" s="84" t="str">
        <f t="shared" si="173"/>
        <v xml:space="preserve"> </v>
      </c>
      <c r="Y700" s="85" t="str">
        <f t="shared" si="166"/>
        <v/>
      </c>
      <c r="AA700" s="86" t="str">
        <f t="shared" ca="1" si="167"/>
        <v/>
      </c>
      <c r="AB700" s="121"/>
      <c r="AC700" s="87" t="str">
        <f t="shared" si="179"/>
        <v/>
      </c>
      <c r="AD700" s="88" t="str">
        <f t="shared" si="174"/>
        <v/>
      </c>
      <c r="AE700" s="89" t="str">
        <f>IF(C700&lt;&gt;"",IF(VLOOKUP(C700,T_UO[#All],3,FALSE)="J",AF700+AG700,VLOOKUP(C700,T_UO[#All],4,FALSE)*G700),"")</f>
        <v/>
      </c>
      <c r="AF700" s="89" t="str">
        <f t="shared" si="168"/>
        <v/>
      </c>
      <c r="AG700" s="6"/>
      <c r="AH700" s="81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  <c r="AY700" s="120"/>
      <c r="AZ700" s="120"/>
      <c r="BA700" s="120"/>
      <c r="BB700" s="120"/>
      <c r="BC700" s="120"/>
      <c r="BD700" s="120"/>
      <c r="BE700" s="120"/>
      <c r="BF700" s="120"/>
      <c r="BG700" s="120"/>
      <c r="BH700" s="120"/>
      <c r="BI700" s="120"/>
      <c r="BJ700" s="120"/>
      <c r="BK700" s="120"/>
      <c r="BL700" s="120"/>
      <c r="BM700" s="120"/>
      <c r="BN700" s="120"/>
      <c r="BO700" s="120"/>
      <c r="BP700" s="120"/>
      <c r="BQ700" s="120"/>
      <c r="BR700" s="120"/>
      <c r="BS700" s="120"/>
      <c r="BT700" s="120"/>
      <c r="BU700" s="120"/>
      <c r="BV700" s="120"/>
      <c r="BW700" s="120"/>
      <c r="BX700" s="120"/>
      <c r="BY700" s="120"/>
      <c r="BZ700" s="120"/>
      <c r="CA700" s="120"/>
      <c r="CB700" s="120"/>
      <c r="CC700" s="120"/>
      <c r="CD700" s="120"/>
      <c r="CE700" s="120"/>
      <c r="CF700" s="120"/>
      <c r="CG700" s="120"/>
      <c r="CH700" s="120"/>
      <c r="CJ700" s="46"/>
      <c r="CK700" s="46"/>
      <c r="CL700" s="46"/>
      <c r="CN700" s="46">
        <f t="shared" ca="1" si="175"/>
        <v>0</v>
      </c>
      <c r="CO700" s="46">
        <f t="shared" si="169"/>
        <v>0</v>
      </c>
      <c r="CP700" s="46"/>
      <c r="CQ700" s="46">
        <f t="shared" si="170"/>
        <v>0</v>
      </c>
      <c r="CR700" s="46"/>
      <c r="CS700" s="46">
        <f>IF(C700&lt;&gt;"",IF(VLOOKUP(C700,T_UO[#All],3,FALSE)="PTS",IF(ISBLANK(G700),1,0),IF(ISBLANK(G700),0,1)),0)</f>
        <v>0</v>
      </c>
      <c r="CT700" s="46">
        <f t="shared" si="176"/>
        <v>0</v>
      </c>
      <c r="CU700" s="46"/>
      <c r="CV700" s="46"/>
      <c r="CW700" s="46"/>
      <c r="CX700" s="46"/>
      <c r="CY700" s="46"/>
      <c r="CZ700" s="46"/>
      <c r="DA700" s="46"/>
      <c r="DB700" s="46">
        <f t="shared" si="177"/>
        <v>0</v>
      </c>
      <c r="DC700" s="46">
        <f t="shared" ca="1" si="171"/>
        <v>0</v>
      </c>
      <c r="DD700" s="46"/>
      <c r="DE700" s="46">
        <f t="shared" si="178"/>
        <v>0</v>
      </c>
      <c r="DF700" s="46"/>
      <c r="DG700" s="46"/>
      <c r="DH700" s="46"/>
      <c r="DI700" s="46"/>
      <c r="DJ700" s="46"/>
      <c r="DK700" s="46"/>
      <c r="DL700" s="46"/>
      <c r="DM700" s="46"/>
      <c r="DN700" s="46"/>
      <c r="DO700" s="46"/>
      <c r="DP700" s="46"/>
      <c r="DQ700" s="46"/>
      <c r="DR700" s="46"/>
      <c r="DS700" s="46">
        <f t="array" ref="DS700">IF(MAX(IF($AI700:$CH700&lt;&gt;0,$AI$7:$CH$7))&gt;$S700,1,0)</f>
        <v>0</v>
      </c>
    </row>
    <row r="701" spans="1:123" x14ac:dyDescent="0.25">
      <c r="A701" s="78">
        <v>694</v>
      </c>
      <c r="B701" s="79" t="str">
        <f t="shared" si="172"/>
        <v>K_LE MUT_2023_694</v>
      </c>
      <c r="C701" s="2"/>
      <c r="D701" s="3"/>
      <c r="E701" s="3"/>
      <c r="F701" s="4"/>
      <c r="G701" s="4"/>
      <c r="H701" s="4"/>
      <c r="I701" s="3"/>
      <c r="J701" s="1"/>
      <c r="K701" s="7"/>
      <c r="L701" s="90"/>
      <c r="M701" s="5"/>
      <c r="N701" s="91"/>
      <c r="O701" s="92"/>
      <c r="P701" s="5"/>
      <c r="Q701" s="5"/>
      <c r="R701" s="8"/>
      <c r="S701" s="5"/>
      <c r="T701" s="93"/>
      <c r="U701" s="80"/>
      <c r="V701" s="82"/>
      <c r="W701" s="83"/>
      <c r="X701" s="84" t="str">
        <f t="shared" si="173"/>
        <v xml:space="preserve"> </v>
      </c>
      <c r="Y701" s="85" t="str">
        <f t="shared" si="166"/>
        <v/>
      </c>
      <c r="AA701" s="86" t="str">
        <f t="shared" ca="1" si="167"/>
        <v/>
      </c>
      <c r="AB701" s="121"/>
      <c r="AC701" s="87" t="str">
        <f t="shared" si="179"/>
        <v/>
      </c>
      <c r="AD701" s="88" t="str">
        <f t="shared" si="174"/>
        <v/>
      </c>
      <c r="AE701" s="89" t="str">
        <f>IF(C701&lt;&gt;"",IF(VLOOKUP(C701,T_UO[#All],3,FALSE)="J",AF701+AG701,VLOOKUP(C701,T_UO[#All],4,FALSE)*G701),"")</f>
        <v/>
      </c>
      <c r="AF701" s="89" t="str">
        <f t="shared" si="168"/>
        <v/>
      </c>
      <c r="AG701" s="6"/>
      <c r="AH701" s="81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  <c r="AY701" s="120"/>
      <c r="AZ701" s="120"/>
      <c r="BA701" s="120"/>
      <c r="BB701" s="120"/>
      <c r="BC701" s="120"/>
      <c r="BD701" s="120"/>
      <c r="BE701" s="120"/>
      <c r="BF701" s="120"/>
      <c r="BG701" s="120"/>
      <c r="BH701" s="120"/>
      <c r="BI701" s="120"/>
      <c r="BJ701" s="120"/>
      <c r="BK701" s="120"/>
      <c r="BL701" s="120"/>
      <c r="BM701" s="120"/>
      <c r="BN701" s="120"/>
      <c r="BO701" s="120"/>
      <c r="BP701" s="120"/>
      <c r="BQ701" s="120"/>
      <c r="BR701" s="120"/>
      <c r="BS701" s="120"/>
      <c r="BT701" s="120"/>
      <c r="BU701" s="120"/>
      <c r="BV701" s="120"/>
      <c r="BW701" s="120"/>
      <c r="BX701" s="120"/>
      <c r="BY701" s="120"/>
      <c r="BZ701" s="120"/>
      <c r="CA701" s="120"/>
      <c r="CB701" s="120"/>
      <c r="CC701" s="120"/>
      <c r="CD701" s="120"/>
      <c r="CE701" s="120"/>
      <c r="CF701" s="120"/>
      <c r="CG701" s="120"/>
      <c r="CH701" s="120"/>
      <c r="CJ701" s="46"/>
      <c r="CK701" s="46"/>
      <c r="CL701" s="46"/>
      <c r="CN701" s="46">
        <f t="shared" ca="1" si="175"/>
        <v>0</v>
      </c>
      <c r="CO701" s="46">
        <f t="shared" si="169"/>
        <v>0</v>
      </c>
      <c r="CP701" s="46"/>
      <c r="CQ701" s="46">
        <f t="shared" si="170"/>
        <v>0</v>
      </c>
      <c r="CR701" s="46"/>
      <c r="CS701" s="46">
        <f>IF(C701&lt;&gt;"",IF(VLOOKUP(C701,T_UO[#All],3,FALSE)="PTS",IF(ISBLANK(G701),1,0),IF(ISBLANK(G701),0,1)),0)</f>
        <v>0</v>
      </c>
      <c r="CT701" s="46">
        <f t="shared" si="176"/>
        <v>0</v>
      </c>
      <c r="CU701" s="46"/>
      <c r="CV701" s="46"/>
      <c r="CW701" s="46"/>
      <c r="CX701" s="46"/>
      <c r="CY701" s="46"/>
      <c r="CZ701" s="46"/>
      <c r="DA701" s="46"/>
      <c r="DB701" s="46">
        <f t="shared" si="177"/>
        <v>0</v>
      </c>
      <c r="DC701" s="46">
        <f t="shared" ca="1" si="171"/>
        <v>0</v>
      </c>
      <c r="DD701" s="46"/>
      <c r="DE701" s="46">
        <f t="shared" si="178"/>
        <v>0</v>
      </c>
      <c r="DF701" s="46"/>
      <c r="DG701" s="46"/>
      <c r="DH701" s="46"/>
      <c r="DI701" s="46"/>
      <c r="DJ701" s="46"/>
      <c r="DK701" s="46"/>
      <c r="DL701" s="46"/>
      <c r="DM701" s="46"/>
      <c r="DN701" s="46"/>
      <c r="DO701" s="46"/>
      <c r="DP701" s="46"/>
      <c r="DQ701" s="46"/>
      <c r="DR701" s="46"/>
      <c r="DS701" s="46">
        <f t="array" ref="DS701">IF(MAX(IF($AI701:$CH701&lt;&gt;0,$AI$7:$CH$7))&gt;$S701,1,0)</f>
        <v>0</v>
      </c>
    </row>
    <row r="702" spans="1:123" x14ac:dyDescent="0.25">
      <c r="A702" s="78">
        <v>695</v>
      </c>
      <c r="B702" s="79" t="str">
        <f t="shared" si="172"/>
        <v>K_LE MUT_2023_695</v>
      </c>
      <c r="C702" s="2"/>
      <c r="D702" s="3"/>
      <c r="E702" s="3"/>
      <c r="F702" s="4"/>
      <c r="G702" s="4"/>
      <c r="H702" s="4"/>
      <c r="I702" s="3"/>
      <c r="J702" s="1"/>
      <c r="K702" s="7"/>
      <c r="L702" s="90"/>
      <c r="M702" s="5"/>
      <c r="N702" s="91"/>
      <c r="O702" s="92"/>
      <c r="P702" s="5"/>
      <c r="Q702" s="5"/>
      <c r="R702" s="8"/>
      <c r="S702" s="5"/>
      <c r="T702" s="93"/>
      <c r="U702" s="80"/>
      <c r="V702" s="82"/>
      <c r="W702" s="83"/>
      <c r="X702" s="84" t="str">
        <f t="shared" si="173"/>
        <v xml:space="preserve"> </v>
      </c>
      <c r="Y702" s="85" t="str">
        <f t="shared" si="166"/>
        <v/>
      </c>
      <c r="AA702" s="86" t="str">
        <f t="shared" ca="1" si="167"/>
        <v/>
      </c>
      <c r="AB702" s="121"/>
      <c r="AC702" s="87" t="str">
        <f t="shared" si="179"/>
        <v/>
      </c>
      <c r="AD702" s="88" t="str">
        <f t="shared" si="174"/>
        <v/>
      </c>
      <c r="AE702" s="89" t="str">
        <f>IF(C702&lt;&gt;"",IF(VLOOKUP(C702,T_UO[#All],3,FALSE)="J",AF702+AG702,VLOOKUP(C702,T_UO[#All],4,FALSE)*G702),"")</f>
        <v/>
      </c>
      <c r="AF702" s="89" t="str">
        <f t="shared" si="168"/>
        <v/>
      </c>
      <c r="AG702" s="6"/>
      <c r="AH702" s="81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  <c r="AY702" s="120"/>
      <c r="AZ702" s="120"/>
      <c r="BA702" s="120"/>
      <c r="BB702" s="120"/>
      <c r="BC702" s="120"/>
      <c r="BD702" s="120"/>
      <c r="BE702" s="120"/>
      <c r="BF702" s="120"/>
      <c r="BG702" s="120"/>
      <c r="BH702" s="120"/>
      <c r="BI702" s="120"/>
      <c r="BJ702" s="120"/>
      <c r="BK702" s="120"/>
      <c r="BL702" s="120"/>
      <c r="BM702" s="120"/>
      <c r="BN702" s="120"/>
      <c r="BO702" s="120"/>
      <c r="BP702" s="120"/>
      <c r="BQ702" s="120"/>
      <c r="BR702" s="120"/>
      <c r="BS702" s="120"/>
      <c r="BT702" s="120"/>
      <c r="BU702" s="120"/>
      <c r="BV702" s="120"/>
      <c r="BW702" s="120"/>
      <c r="BX702" s="120"/>
      <c r="BY702" s="120"/>
      <c r="BZ702" s="120"/>
      <c r="CA702" s="120"/>
      <c r="CB702" s="120"/>
      <c r="CC702" s="120"/>
      <c r="CD702" s="120"/>
      <c r="CE702" s="120"/>
      <c r="CF702" s="120"/>
      <c r="CG702" s="120"/>
      <c r="CH702" s="120"/>
      <c r="CJ702" s="46"/>
      <c r="CK702" s="46"/>
      <c r="CL702" s="46"/>
      <c r="CN702" s="46">
        <f t="shared" ca="1" si="175"/>
        <v>0</v>
      </c>
      <c r="CO702" s="46">
        <f t="shared" si="169"/>
        <v>0</v>
      </c>
      <c r="CP702" s="46"/>
      <c r="CQ702" s="46">
        <f t="shared" si="170"/>
        <v>0</v>
      </c>
      <c r="CR702" s="46"/>
      <c r="CS702" s="46">
        <f>IF(C702&lt;&gt;"",IF(VLOOKUP(C702,T_UO[#All],3,FALSE)="PTS",IF(ISBLANK(G702),1,0),IF(ISBLANK(G702),0,1)),0)</f>
        <v>0</v>
      </c>
      <c r="CT702" s="46">
        <f t="shared" si="176"/>
        <v>0</v>
      </c>
      <c r="CU702" s="46"/>
      <c r="CV702" s="46"/>
      <c r="CW702" s="46"/>
      <c r="CX702" s="46"/>
      <c r="CY702" s="46"/>
      <c r="CZ702" s="46"/>
      <c r="DA702" s="46"/>
      <c r="DB702" s="46">
        <f t="shared" si="177"/>
        <v>0</v>
      </c>
      <c r="DC702" s="46">
        <f t="shared" ca="1" si="171"/>
        <v>0</v>
      </c>
      <c r="DD702" s="46"/>
      <c r="DE702" s="46">
        <f t="shared" si="178"/>
        <v>0</v>
      </c>
      <c r="DF702" s="46"/>
      <c r="DG702" s="46"/>
      <c r="DH702" s="46"/>
      <c r="DI702" s="46"/>
      <c r="DJ702" s="46"/>
      <c r="DK702" s="46"/>
      <c r="DL702" s="46"/>
      <c r="DM702" s="46"/>
      <c r="DN702" s="46"/>
      <c r="DO702" s="46"/>
      <c r="DP702" s="46"/>
      <c r="DQ702" s="46"/>
      <c r="DR702" s="46"/>
      <c r="DS702" s="46">
        <f t="array" ref="DS702">IF(MAX(IF($AI702:$CH702&lt;&gt;0,$AI$7:$CH$7))&gt;$S702,1,0)</f>
        <v>0</v>
      </c>
    </row>
    <row r="703" spans="1:123" x14ac:dyDescent="0.25">
      <c r="A703" s="78">
        <v>696</v>
      </c>
      <c r="B703" s="79" t="str">
        <f t="shared" si="172"/>
        <v>K_LE MUT_2023_696</v>
      </c>
      <c r="C703" s="2"/>
      <c r="D703" s="3"/>
      <c r="E703" s="3"/>
      <c r="F703" s="4"/>
      <c r="G703" s="4"/>
      <c r="H703" s="4"/>
      <c r="I703" s="3"/>
      <c r="J703" s="1"/>
      <c r="K703" s="7"/>
      <c r="L703" s="90"/>
      <c r="M703" s="5"/>
      <c r="N703" s="91"/>
      <c r="O703" s="92"/>
      <c r="P703" s="5"/>
      <c r="Q703" s="5"/>
      <c r="R703" s="8"/>
      <c r="S703" s="5"/>
      <c r="T703" s="93"/>
      <c r="U703" s="80"/>
      <c r="V703" s="82"/>
      <c r="W703" s="83"/>
      <c r="X703" s="84" t="str">
        <f t="shared" si="173"/>
        <v xml:space="preserve"> </v>
      </c>
      <c r="Y703" s="85" t="str">
        <f t="shared" si="166"/>
        <v/>
      </c>
      <c r="AA703" s="86" t="str">
        <f t="shared" ca="1" si="167"/>
        <v/>
      </c>
      <c r="AB703" s="121"/>
      <c r="AC703" s="87" t="str">
        <f t="shared" si="179"/>
        <v/>
      </c>
      <c r="AD703" s="88" t="str">
        <f t="shared" si="174"/>
        <v/>
      </c>
      <c r="AE703" s="89" t="str">
        <f>IF(C703&lt;&gt;"",IF(VLOOKUP(C703,T_UO[#All],3,FALSE)="J",AF703+AG703,VLOOKUP(C703,T_UO[#All],4,FALSE)*G703),"")</f>
        <v/>
      </c>
      <c r="AF703" s="89" t="str">
        <f t="shared" si="168"/>
        <v/>
      </c>
      <c r="AG703" s="6"/>
      <c r="AH703" s="81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  <c r="AY703" s="120"/>
      <c r="AZ703" s="120"/>
      <c r="BA703" s="120"/>
      <c r="BB703" s="120"/>
      <c r="BC703" s="120"/>
      <c r="BD703" s="120"/>
      <c r="BE703" s="120"/>
      <c r="BF703" s="120"/>
      <c r="BG703" s="120"/>
      <c r="BH703" s="120"/>
      <c r="BI703" s="120"/>
      <c r="BJ703" s="120"/>
      <c r="BK703" s="120"/>
      <c r="BL703" s="120"/>
      <c r="BM703" s="120"/>
      <c r="BN703" s="120"/>
      <c r="BO703" s="120"/>
      <c r="BP703" s="120"/>
      <c r="BQ703" s="120"/>
      <c r="BR703" s="120"/>
      <c r="BS703" s="120"/>
      <c r="BT703" s="120"/>
      <c r="BU703" s="120"/>
      <c r="BV703" s="120"/>
      <c r="BW703" s="120"/>
      <c r="BX703" s="120"/>
      <c r="BY703" s="120"/>
      <c r="BZ703" s="120"/>
      <c r="CA703" s="120"/>
      <c r="CB703" s="120"/>
      <c r="CC703" s="120"/>
      <c r="CD703" s="120"/>
      <c r="CE703" s="120"/>
      <c r="CF703" s="120"/>
      <c r="CG703" s="120"/>
      <c r="CH703" s="120"/>
      <c r="CJ703" s="46"/>
      <c r="CK703" s="46"/>
      <c r="CL703" s="46"/>
      <c r="CN703" s="46">
        <f t="shared" ca="1" si="175"/>
        <v>0</v>
      </c>
      <c r="CO703" s="46">
        <f t="shared" si="169"/>
        <v>0</v>
      </c>
      <c r="CP703" s="46"/>
      <c r="CQ703" s="46">
        <f t="shared" si="170"/>
        <v>0</v>
      </c>
      <c r="CR703" s="46"/>
      <c r="CS703" s="46">
        <f>IF(C703&lt;&gt;"",IF(VLOOKUP(C703,T_UO[#All],3,FALSE)="PTS",IF(ISBLANK(G703),1,0),IF(ISBLANK(G703),0,1)),0)</f>
        <v>0</v>
      </c>
      <c r="CT703" s="46">
        <f t="shared" si="176"/>
        <v>0</v>
      </c>
      <c r="CU703" s="46"/>
      <c r="CV703" s="46"/>
      <c r="CW703" s="46"/>
      <c r="CX703" s="46"/>
      <c r="CY703" s="46"/>
      <c r="CZ703" s="46"/>
      <c r="DA703" s="46"/>
      <c r="DB703" s="46">
        <f t="shared" si="177"/>
        <v>0</v>
      </c>
      <c r="DC703" s="46">
        <f t="shared" ca="1" si="171"/>
        <v>0</v>
      </c>
      <c r="DD703" s="46"/>
      <c r="DE703" s="46">
        <f t="shared" si="178"/>
        <v>0</v>
      </c>
      <c r="DF703" s="46"/>
      <c r="DG703" s="46"/>
      <c r="DH703" s="46"/>
      <c r="DI703" s="46"/>
      <c r="DJ703" s="46"/>
      <c r="DK703" s="46"/>
      <c r="DL703" s="46"/>
      <c r="DM703" s="46"/>
      <c r="DN703" s="46"/>
      <c r="DO703" s="46"/>
      <c r="DP703" s="46"/>
      <c r="DQ703" s="46"/>
      <c r="DR703" s="46"/>
      <c r="DS703" s="46">
        <f t="array" ref="DS703">IF(MAX(IF($AI703:$CH703&lt;&gt;0,$AI$7:$CH$7))&gt;$S703,1,0)</f>
        <v>0</v>
      </c>
    </row>
    <row r="704" spans="1:123" x14ac:dyDescent="0.25">
      <c r="A704" s="78">
        <v>697</v>
      </c>
      <c r="B704" s="79" t="str">
        <f t="shared" si="172"/>
        <v>K_LE MUT_2023_697</v>
      </c>
      <c r="C704" s="2"/>
      <c r="D704" s="3"/>
      <c r="E704" s="3"/>
      <c r="F704" s="4"/>
      <c r="G704" s="4"/>
      <c r="H704" s="4"/>
      <c r="I704" s="3"/>
      <c r="J704" s="1"/>
      <c r="K704" s="7"/>
      <c r="L704" s="90"/>
      <c r="M704" s="5"/>
      <c r="N704" s="91"/>
      <c r="O704" s="92"/>
      <c r="P704" s="5"/>
      <c r="Q704" s="5"/>
      <c r="R704" s="8"/>
      <c r="S704" s="5"/>
      <c r="T704" s="93"/>
      <c r="U704" s="80"/>
      <c r="V704" s="82"/>
      <c r="W704" s="83"/>
      <c r="X704" s="84" t="str">
        <f t="shared" si="173"/>
        <v xml:space="preserve"> </v>
      </c>
      <c r="Y704" s="85" t="str">
        <f t="shared" si="166"/>
        <v/>
      </c>
      <c r="AA704" s="86" t="str">
        <f t="shared" ca="1" si="167"/>
        <v/>
      </c>
      <c r="AB704" s="121"/>
      <c r="AC704" s="87" t="str">
        <f t="shared" si="179"/>
        <v/>
      </c>
      <c r="AD704" s="88" t="str">
        <f t="shared" si="174"/>
        <v/>
      </c>
      <c r="AE704" s="89" t="str">
        <f>IF(C704&lt;&gt;"",IF(VLOOKUP(C704,T_UO[#All],3,FALSE)="J",AF704+AG704,VLOOKUP(C704,T_UO[#All],4,FALSE)*G704),"")</f>
        <v/>
      </c>
      <c r="AF704" s="89" t="str">
        <f t="shared" si="168"/>
        <v/>
      </c>
      <c r="AG704" s="6"/>
      <c r="AH704" s="81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  <c r="AY704" s="120"/>
      <c r="AZ704" s="120"/>
      <c r="BA704" s="120"/>
      <c r="BB704" s="120"/>
      <c r="BC704" s="120"/>
      <c r="BD704" s="120"/>
      <c r="BE704" s="120"/>
      <c r="BF704" s="120"/>
      <c r="BG704" s="120"/>
      <c r="BH704" s="120"/>
      <c r="BI704" s="120"/>
      <c r="BJ704" s="120"/>
      <c r="BK704" s="120"/>
      <c r="BL704" s="120"/>
      <c r="BM704" s="120"/>
      <c r="BN704" s="120"/>
      <c r="BO704" s="120"/>
      <c r="BP704" s="120"/>
      <c r="BQ704" s="120"/>
      <c r="BR704" s="120"/>
      <c r="BS704" s="120"/>
      <c r="BT704" s="120"/>
      <c r="BU704" s="120"/>
      <c r="BV704" s="120"/>
      <c r="BW704" s="120"/>
      <c r="BX704" s="120"/>
      <c r="BY704" s="120"/>
      <c r="BZ704" s="120"/>
      <c r="CA704" s="120"/>
      <c r="CB704" s="120"/>
      <c r="CC704" s="120"/>
      <c r="CD704" s="120"/>
      <c r="CE704" s="120"/>
      <c r="CF704" s="120"/>
      <c r="CG704" s="120"/>
      <c r="CH704" s="120"/>
      <c r="CJ704" s="46"/>
      <c r="CK704" s="46"/>
      <c r="CL704" s="46"/>
      <c r="CN704" s="46">
        <f t="shared" ca="1" si="175"/>
        <v>0</v>
      </c>
      <c r="CO704" s="46">
        <f t="shared" si="169"/>
        <v>0</v>
      </c>
      <c r="CP704" s="46"/>
      <c r="CQ704" s="46">
        <f t="shared" si="170"/>
        <v>0</v>
      </c>
      <c r="CR704" s="46"/>
      <c r="CS704" s="46">
        <f>IF(C704&lt;&gt;"",IF(VLOOKUP(C704,T_UO[#All],3,FALSE)="PTS",IF(ISBLANK(G704),1,0),IF(ISBLANK(G704),0,1)),0)</f>
        <v>0</v>
      </c>
      <c r="CT704" s="46">
        <f t="shared" si="176"/>
        <v>0</v>
      </c>
      <c r="CU704" s="46"/>
      <c r="CV704" s="46"/>
      <c r="CW704" s="46"/>
      <c r="CX704" s="46"/>
      <c r="CY704" s="46"/>
      <c r="CZ704" s="46"/>
      <c r="DA704" s="46"/>
      <c r="DB704" s="46">
        <f t="shared" si="177"/>
        <v>0</v>
      </c>
      <c r="DC704" s="46">
        <f t="shared" ca="1" si="171"/>
        <v>0</v>
      </c>
      <c r="DD704" s="46"/>
      <c r="DE704" s="46">
        <f t="shared" si="178"/>
        <v>0</v>
      </c>
      <c r="DF704" s="46"/>
      <c r="DG704" s="46"/>
      <c r="DH704" s="46"/>
      <c r="DI704" s="46"/>
      <c r="DJ704" s="46"/>
      <c r="DK704" s="46"/>
      <c r="DL704" s="46"/>
      <c r="DM704" s="46"/>
      <c r="DN704" s="46"/>
      <c r="DO704" s="46"/>
      <c r="DP704" s="46"/>
      <c r="DQ704" s="46"/>
      <c r="DR704" s="46"/>
      <c r="DS704" s="46">
        <f t="array" ref="DS704">IF(MAX(IF($AI704:$CH704&lt;&gt;0,$AI$7:$CH$7))&gt;$S704,1,0)</f>
        <v>0</v>
      </c>
    </row>
    <row r="705" spans="1:123" x14ac:dyDescent="0.25">
      <c r="A705" s="78">
        <v>698</v>
      </c>
      <c r="B705" s="79" t="str">
        <f t="shared" si="172"/>
        <v>K_LE MUT_2023_698</v>
      </c>
      <c r="C705" s="2"/>
      <c r="D705" s="3"/>
      <c r="E705" s="3"/>
      <c r="F705" s="4"/>
      <c r="G705" s="4"/>
      <c r="H705" s="4"/>
      <c r="I705" s="3"/>
      <c r="J705" s="1"/>
      <c r="K705" s="7"/>
      <c r="L705" s="90"/>
      <c r="M705" s="5"/>
      <c r="N705" s="91"/>
      <c r="O705" s="92"/>
      <c r="P705" s="5"/>
      <c r="Q705" s="5"/>
      <c r="R705" s="8"/>
      <c r="S705" s="5"/>
      <c r="T705" s="93"/>
      <c r="U705" s="80"/>
      <c r="V705" s="82"/>
      <c r="W705" s="83"/>
      <c r="X705" s="84" t="str">
        <f t="shared" si="173"/>
        <v xml:space="preserve"> </v>
      </c>
      <c r="Y705" s="85" t="str">
        <f t="shared" si="166"/>
        <v/>
      </c>
      <c r="AA705" s="86" t="str">
        <f t="shared" ca="1" si="167"/>
        <v/>
      </c>
      <c r="AB705" s="121"/>
      <c r="AC705" s="87" t="str">
        <f t="shared" si="179"/>
        <v/>
      </c>
      <c r="AD705" s="88" t="str">
        <f t="shared" si="174"/>
        <v/>
      </c>
      <c r="AE705" s="89" t="str">
        <f>IF(C705&lt;&gt;"",IF(VLOOKUP(C705,T_UO[#All],3,FALSE)="J",AF705+AG705,VLOOKUP(C705,T_UO[#All],4,FALSE)*G705),"")</f>
        <v/>
      </c>
      <c r="AF705" s="89" t="str">
        <f t="shared" si="168"/>
        <v/>
      </c>
      <c r="AG705" s="6"/>
      <c r="AH705" s="81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  <c r="AY705" s="120"/>
      <c r="AZ705" s="120"/>
      <c r="BA705" s="120"/>
      <c r="BB705" s="120"/>
      <c r="BC705" s="120"/>
      <c r="BD705" s="120"/>
      <c r="BE705" s="120"/>
      <c r="BF705" s="120"/>
      <c r="BG705" s="120"/>
      <c r="BH705" s="120"/>
      <c r="BI705" s="120"/>
      <c r="BJ705" s="120"/>
      <c r="BK705" s="120"/>
      <c r="BL705" s="120"/>
      <c r="BM705" s="120"/>
      <c r="BN705" s="120"/>
      <c r="BO705" s="120"/>
      <c r="BP705" s="120"/>
      <c r="BQ705" s="120"/>
      <c r="BR705" s="120"/>
      <c r="BS705" s="120"/>
      <c r="BT705" s="120"/>
      <c r="BU705" s="120"/>
      <c r="BV705" s="120"/>
      <c r="BW705" s="120"/>
      <c r="BX705" s="120"/>
      <c r="BY705" s="120"/>
      <c r="BZ705" s="120"/>
      <c r="CA705" s="120"/>
      <c r="CB705" s="120"/>
      <c r="CC705" s="120"/>
      <c r="CD705" s="120"/>
      <c r="CE705" s="120"/>
      <c r="CF705" s="120"/>
      <c r="CG705" s="120"/>
      <c r="CH705" s="120"/>
      <c r="CJ705" s="46"/>
      <c r="CK705" s="46"/>
      <c r="CL705" s="46"/>
      <c r="CN705" s="46">
        <f t="shared" ca="1" si="175"/>
        <v>0</v>
      </c>
      <c r="CO705" s="46">
        <f t="shared" si="169"/>
        <v>0</v>
      </c>
      <c r="CP705" s="46"/>
      <c r="CQ705" s="46">
        <f t="shared" si="170"/>
        <v>0</v>
      </c>
      <c r="CR705" s="46"/>
      <c r="CS705" s="46">
        <f>IF(C705&lt;&gt;"",IF(VLOOKUP(C705,T_UO[#All],3,FALSE)="PTS",IF(ISBLANK(G705),1,0),IF(ISBLANK(G705),0,1)),0)</f>
        <v>0</v>
      </c>
      <c r="CT705" s="46">
        <f t="shared" si="176"/>
        <v>0</v>
      </c>
      <c r="CU705" s="46"/>
      <c r="CV705" s="46"/>
      <c r="CW705" s="46"/>
      <c r="CX705" s="46"/>
      <c r="CY705" s="46"/>
      <c r="CZ705" s="46"/>
      <c r="DA705" s="46"/>
      <c r="DB705" s="46">
        <f t="shared" si="177"/>
        <v>0</v>
      </c>
      <c r="DC705" s="46">
        <f t="shared" ca="1" si="171"/>
        <v>0</v>
      </c>
      <c r="DD705" s="46"/>
      <c r="DE705" s="46">
        <f t="shared" si="178"/>
        <v>0</v>
      </c>
      <c r="DF705" s="46"/>
      <c r="DG705" s="46"/>
      <c r="DH705" s="46"/>
      <c r="DI705" s="46"/>
      <c r="DJ705" s="46"/>
      <c r="DK705" s="46"/>
      <c r="DL705" s="46"/>
      <c r="DM705" s="46"/>
      <c r="DN705" s="46"/>
      <c r="DO705" s="46"/>
      <c r="DP705" s="46"/>
      <c r="DQ705" s="46"/>
      <c r="DR705" s="46"/>
      <c r="DS705" s="46">
        <f t="array" ref="DS705">IF(MAX(IF($AI705:$CH705&lt;&gt;0,$AI$7:$CH$7))&gt;$S705,1,0)</f>
        <v>0</v>
      </c>
    </row>
    <row r="706" spans="1:123" x14ac:dyDescent="0.25">
      <c r="A706" s="78">
        <v>699</v>
      </c>
      <c r="B706" s="79" t="str">
        <f t="shared" si="172"/>
        <v>K_LE MUT_2023_699</v>
      </c>
      <c r="C706" s="2"/>
      <c r="D706" s="3"/>
      <c r="E706" s="3"/>
      <c r="F706" s="4"/>
      <c r="G706" s="4"/>
      <c r="H706" s="4"/>
      <c r="I706" s="3"/>
      <c r="J706" s="1"/>
      <c r="K706" s="7"/>
      <c r="L706" s="90"/>
      <c r="M706" s="5"/>
      <c r="N706" s="91"/>
      <c r="O706" s="92"/>
      <c r="P706" s="5"/>
      <c r="Q706" s="5"/>
      <c r="R706" s="8"/>
      <c r="S706" s="5"/>
      <c r="T706" s="93"/>
      <c r="U706" s="80"/>
      <c r="V706" s="82"/>
      <c r="W706" s="83"/>
      <c r="X706" s="84" t="str">
        <f t="shared" si="173"/>
        <v xml:space="preserve"> </v>
      </c>
      <c r="Y706" s="85" t="str">
        <f t="shared" si="166"/>
        <v/>
      </c>
      <c r="AA706" s="86" t="str">
        <f t="shared" ca="1" si="167"/>
        <v/>
      </c>
      <c r="AB706" s="121"/>
      <c r="AC706" s="87" t="str">
        <f t="shared" si="179"/>
        <v/>
      </c>
      <c r="AD706" s="88" t="str">
        <f t="shared" si="174"/>
        <v/>
      </c>
      <c r="AE706" s="89" t="str">
        <f>IF(C706&lt;&gt;"",IF(VLOOKUP(C706,T_UO[#All],3,FALSE)="J",AF706+AG706,VLOOKUP(C706,T_UO[#All],4,FALSE)*G706),"")</f>
        <v/>
      </c>
      <c r="AF706" s="89" t="str">
        <f t="shared" si="168"/>
        <v/>
      </c>
      <c r="AG706" s="6"/>
      <c r="AH706" s="81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  <c r="AY706" s="120"/>
      <c r="AZ706" s="120"/>
      <c r="BA706" s="120"/>
      <c r="BB706" s="120"/>
      <c r="BC706" s="120"/>
      <c r="BD706" s="120"/>
      <c r="BE706" s="120"/>
      <c r="BF706" s="120"/>
      <c r="BG706" s="120"/>
      <c r="BH706" s="120"/>
      <c r="BI706" s="120"/>
      <c r="BJ706" s="120"/>
      <c r="BK706" s="120"/>
      <c r="BL706" s="120"/>
      <c r="BM706" s="120"/>
      <c r="BN706" s="120"/>
      <c r="BO706" s="120"/>
      <c r="BP706" s="120"/>
      <c r="BQ706" s="120"/>
      <c r="BR706" s="120"/>
      <c r="BS706" s="120"/>
      <c r="BT706" s="120"/>
      <c r="BU706" s="120"/>
      <c r="BV706" s="120"/>
      <c r="BW706" s="120"/>
      <c r="BX706" s="120"/>
      <c r="BY706" s="120"/>
      <c r="BZ706" s="120"/>
      <c r="CA706" s="120"/>
      <c r="CB706" s="120"/>
      <c r="CC706" s="120"/>
      <c r="CD706" s="120"/>
      <c r="CE706" s="120"/>
      <c r="CF706" s="120"/>
      <c r="CG706" s="120"/>
      <c r="CH706" s="120"/>
      <c r="CJ706" s="46"/>
      <c r="CK706" s="46"/>
      <c r="CL706" s="46"/>
      <c r="CN706" s="46">
        <f t="shared" ca="1" si="175"/>
        <v>0</v>
      </c>
      <c r="CO706" s="46">
        <f t="shared" si="169"/>
        <v>0</v>
      </c>
      <c r="CP706" s="46"/>
      <c r="CQ706" s="46">
        <f t="shared" si="170"/>
        <v>0</v>
      </c>
      <c r="CR706" s="46"/>
      <c r="CS706" s="46">
        <f>IF(C706&lt;&gt;"",IF(VLOOKUP(C706,T_UO[#All],3,FALSE)="PTS",IF(ISBLANK(G706),1,0),IF(ISBLANK(G706),0,1)),0)</f>
        <v>0</v>
      </c>
      <c r="CT706" s="46">
        <f t="shared" si="176"/>
        <v>0</v>
      </c>
      <c r="CU706" s="46"/>
      <c r="CV706" s="46"/>
      <c r="CW706" s="46"/>
      <c r="CX706" s="46"/>
      <c r="CY706" s="46"/>
      <c r="CZ706" s="46"/>
      <c r="DA706" s="46"/>
      <c r="DB706" s="46">
        <f t="shared" si="177"/>
        <v>0</v>
      </c>
      <c r="DC706" s="46">
        <f t="shared" ca="1" si="171"/>
        <v>0</v>
      </c>
      <c r="DD706" s="46"/>
      <c r="DE706" s="46">
        <f t="shared" si="178"/>
        <v>0</v>
      </c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>
        <f t="array" ref="DS706">IF(MAX(IF($AI706:$CH706&lt;&gt;0,$AI$7:$CH$7))&gt;$S706,1,0)</f>
        <v>0</v>
      </c>
    </row>
    <row r="707" spans="1:123" x14ac:dyDescent="0.25">
      <c r="A707" s="78">
        <v>700</v>
      </c>
      <c r="B707" s="79" t="str">
        <f t="shared" si="172"/>
        <v>K_LE MUT_2023_700</v>
      </c>
      <c r="C707" s="2"/>
      <c r="D707" s="3"/>
      <c r="E707" s="3"/>
      <c r="F707" s="4"/>
      <c r="G707" s="4"/>
      <c r="H707" s="4"/>
      <c r="I707" s="3"/>
      <c r="J707" s="1"/>
      <c r="K707" s="7"/>
      <c r="L707" s="90"/>
      <c r="M707" s="5"/>
      <c r="N707" s="91"/>
      <c r="O707" s="92"/>
      <c r="P707" s="5"/>
      <c r="Q707" s="5"/>
      <c r="R707" s="8"/>
      <c r="S707" s="5"/>
      <c r="T707" s="93"/>
      <c r="U707" s="80"/>
      <c r="V707" s="82"/>
      <c r="W707" s="83"/>
      <c r="X707" s="84" t="str">
        <f t="shared" si="173"/>
        <v xml:space="preserve"> </v>
      </c>
      <c r="Y707" s="85" t="str">
        <f t="shared" si="166"/>
        <v/>
      </c>
      <c r="AA707" s="86" t="str">
        <f t="shared" ca="1" si="167"/>
        <v/>
      </c>
      <c r="AB707" s="121"/>
      <c r="AC707" s="87" t="str">
        <f t="shared" si="179"/>
        <v/>
      </c>
      <c r="AD707" s="88" t="str">
        <f t="shared" si="174"/>
        <v/>
      </c>
      <c r="AE707" s="89" t="str">
        <f>IF(C707&lt;&gt;"",IF(VLOOKUP(C707,T_UO[#All],3,FALSE)="J",AF707+AG707,VLOOKUP(C707,T_UO[#All],4,FALSE)*G707),"")</f>
        <v/>
      </c>
      <c r="AF707" s="89" t="str">
        <f t="shared" si="168"/>
        <v/>
      </c>
      <c r="AG707" s="6"/>
      <c r="AH707" s="81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  <c r="BE707" s="120"/>
      <c r="BF707" s="120"/>
      <c r="BG707" s="120"/>
      <c r="BH707" s="120"/>
      <c r="BI707" s="120"/>
      <c r="BJ707" s="120"/>
      <c r="BK707" s="120"/>
      <c r="BL707" s="120"/>
      <c r="BM707" s="120"/>
      <c r="BN707" s="120"/>
      <c r="BO707" s="120"/>
      <c r="BP707" s="120"/>
      <c r="BQ707" s="120"/>
      <c r="BR707" s="120"/>
      <c r="BS707" s="120"/>
      <c r="BT707" s="120"/>
      <c r="BU707" s="120"/>
      <c r="BV707" s="120"/>
      <c r="BW707" s="120"/>
      <c r="BX707" s="120"/>
      <c r="BY707" s="120"/>
      <c r="BZ707" s="120"/>
      <c r="CA707" s="120"/>
      <c r="CB707" s="120"/>
      <c r="CC707" s="120"/>
      <c r="CD707" s="120"/>
      <c r="CE707" s="120"/>
      <c r="CF707" s="120"/>
      <c r="CG707" s="120"/>
      <c r="CH707" s="120"/>
      <c r="CJ707" s="46"/>
      <c r="CK707" s="46"/>
      <c r="CL707" s="46"/>
      <c r="CN707" s="46">
        <f t="shared" ca="1" si="175"/>
        <v>0</v>
      </c>
      <c r="CO707" s="46">
        <f t="shared" si="169"/>
        <v>0</v>
      </c>
      <c r="CP707" s="46"/>
      <c r="CQ707" s="46">
        <f t="shared" si="170"/>
        <v>0</v>
      </c>
      <c r="CR707" s="46"/>
      <c r="CS707" s="46">
        <f>IF(C707&lt;&gt;"",IF(VLOOKUP(C707,T_UO[#All],3,FALSE)="PTS",IF(ISBLANK(G707),1,0),IF(ISBLANK(G707),0,1)),0)</f>
        <v>0</v>
      </c>
      <c r="CT707" s="46">
        <f t="shared" si="176"/>
        <v>0</v>
      </c>
      <c r="CU707" s="46"/>
      <c r="CV707" s="46"/>
      <c r="CW707" s="46"/>
      <c r="CX707" s="46"/>
      <c r="CY707" s="46"/>
      <c r="CZ707" s="46"/>
      <c r="DA707" s="46"/>
      <c r="DB707" s="46">
        <f t="shared" si="177"/>
        <v>0</v>
      </c>
      <c r="DC707" s="46">
        <f t="shared" ca="1" si="171"/>
        <v>0</v>
      </c>
      <c r="DD707" s="46"/>
      <c r="DE707" s="46">
        <f t="shared" si="178"/>
        <v>0</v>
      </c>
      <c r="DF707" s="46"/>
      <c r="DG707" s="46"/>
      <c r="DH707" s="46"/>
      <c r="DI707" s="46"/>
      <c r="DJ707" s="46"/>
      <c r="DK707" s="46"/>
      <c r="DL707" s="46"/>
      <c r="DM707" s="46"/>
      <c r="DN707" s="46"/>
      <c r="DO707" s="46"/>
      <c r="DP707" s="46"/>
      <c r="DQ707" s="46"/>
      <c r="DR707" s="46"/>
      <c r="DS707" s="46">
        <f t="array" ref="DS707">IF(MAX(IF($AI707:$CH707&lt;&gt;0,$AI$7:$CH$7))&gt;$S707,1,0)</f>
        <v>0</v>
      </c>
    </row>
    <row r="708" spans="1:123" x14ac:dyDescent="0.25">
      <c r="A708" s="78">
        <v>701</v>
      </c>
      <c r="B708" s="79" t="str">
        <f t="shared" si="172"/>
        <v>K_LE MUT_2023_701</v>
      </c>
      <c r="C708" s="2"/>
      <c r="D708" s="3"/>
      <c r="E708" s="3"/>
      <c r="F708" s="4"/>
      <c r="G708" s="4"/>
      <c r="H708" s="4"/>
      <c r="I708" s="3"/>
      <c r="J708" s="1"/>
      <c r="K708" s="7"/>
      <c r="L708" s="90"/>
      <c r="M708" s="5"/>
      <c r="N708" s="91"/>
      <c r="O708" s="92"/>
      <c r="P708" s="5"/>
      <c r="Q708" s="5"/>
      <c r="R708" s="8"/>
      <c r="S708" s="5"/>
      <c r="T708" s="93"/>
      <c r="U708" s="80"/>
      <c r="V708" s="82"/>
      <c r="W708" s="83"/>
      <c r="X708" s="84" t="str">
        <f t="shared" si="173"/>
        <v xml:space="preserve"> </v>
      </c>
      <c r="Y708" s="85" t="str">
        <f t="shared" si="166"/>
        <v/>
      </c>
      <c r="AA708" s="86" t="str">
        <f t="shared" ca="1" si="167"/>
        <v/>
      </c>
      <c r="AB708" s="121"/>
      <c r="AC708" s="87" t="str">
        <f t="shared" si="179"/>
        <v/>
      </c>
      <c r="AD708" s="88" t="str">
        <f t="shared" si="174"/>
        <v/>
      </c>
      <c r="AE708" s="89" t="str">
        <f>IF(C708&lt;&gt;"",IF(VLOOKUP(C708,T_UO[#All],3,FALSE)="J",AF708+AG708,VLOOKUP(C708,T_UO[#All],4,FALSE)*G708),"")</f>
        <v/>
      </c>
      <c r="AF708" s="89" t="str">
        <f t="shared" si="168"/>
        <v/>
      </c>
      <c r="AG708" s="6"/>
      <c r="AH708" s="81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  <c r="AY708" s="120"/>
      <c r="AZ708" s="120"/>
      <c r="BA708" s="120"/>
      <c r="BB708" s="120"/>
      <c r="BC708" s="120"/>
      <c r="BD708" s="120"/>
      <c r="BE708" s="120"/>
      <c r="BF708" s="120"/>
      <c r="BG708" s="120"/>
      <c r="BH708" s="120"/>
      <c r="BI708" s="120"/>
      <c r="BJ708" s="120"/>
      <c r="BK708" s="120"/>
      <c r="BL708" s="120"/>
      <c r="BM708" s="120"/>
      <c r="BN708" s="120"/>
      <c r="BO708" s="120"/>
      <c r="BP708" s="120"/>
      <c r="BQ708" s="120"/>
      <c r="BR708" s="120"/>
      <c r="BS708" s="120"/>
      <c r="BT708" s="120"/>
      <c r="BU708" s="120"/>
      <c r="BV708" s="120"/>
      <c r="BW708" s="120"/>
      <c r="BX708" s="120"/>
      <c r="BY708" s="120"/>
      <c r="BZ708" s="120"/>
      <c r="CA708" s="120"/>
      <c r="CB708" s="120"/>
      <c r="CC708" s="120"/>
      <c r="CD708" s="120"/>
      <c r="CE708" s="120"/>
      <c r="CF708" s="120"/>
      <c r="CG708" s="120"/>
      <c r="CH708" s="120"/>
      <c r="CJ708" s="46"/>
      <c r="CK708" s="46"/>
      <c r="CL708" s="46"/>
      <c r="CN708" s="46">
        <f t="shared" ca="1" si="175"/>
        <v>0</v>
      </c>
      <c r="CO708" s="46">
        <f t="shared" si="169"/>
        <v>0</v>
      </c>
      <c r="CP708" s="46"/>
      <c r="CQ708" s="46">
        <f t="shared" si="170"/>
        <v>0</v>
      </c>
      <c r="CR708" s="46"/>
      <c r="CS708" s="46">
        <f>IF(C708&lt;&gt;"",IF(VLOOKUP(C708,T_UO[#All],3,FALSE)="PTS",IF(ISBLANK(G708),1,0),IF(ISBLANK(G708),0,1)),0)</f>
        <v>0</v>
      </c>
      <c r="CT708" s="46">
        <f t="shared" si="176"/>
        <v>0</v>
      </c>
      <c r="CU708" s="46"/>
      <c r="CV708" s="46"/>
      <c r="CW708" s="46"/>
      <c r="CX708" s="46"/>
      <c r="CY708" s="46"/>
      <c r="CZ708" s="46"/>
      <c r="DA708" s="46"/>
      <c r="DB708" s="46">
        <f t="shared" si="177"/>
        <v>0</v>
      </c>
      <c r="DC708" s="46">
        <f t="shared" ca="1" si="171"/>
        <v>0</v>
      </c>
      <c r="DD708" s="46"/>
      <c r="DE708" s="46">
        <f t="shared" si="178"/>
        <v>0</v>
      </c>
      <c r="DF708" s="46"/>
      <c r="DG708" s="46"/>
      <c r="DH708" s="46"/>
      <c r="DI708" s="46"/>
      <c r="DJ708" s="46"/>
      <c r="DK708" s="46"/>
      <c r="DL708" s="46"/>
      <c r="DM708" s="46"/>
      <c r="DN708" s="46"/>
      <c r="DO708" s="46"/>
      <c r="DP708" s="46"/>
      <c r="DQ708" s="46"/>
      <c r="DR708" s="46"/>
      <c r="DS708" s="46">
        <f t="array" ref="DS708">IF(MAX(IF($AI708:$CH708&lt;&gt;0,$AI$7:$CH$7))&gt;$S708,1,0)</f>
        <v>0</v>
      </c>
    </row>
    <row r="709" spans="1:123" x14ac:dyDescent="0.25">
      <c r="A709" s="78">
        <v>702</v>
      </c>
      <c r="B709" s="79" t="str">
        <f t="shared" si="172"/>
        <v>K_LE MUT_2023_702</v>
      </c>
      <c r="C709" s="2"/>
      <c r="D709" s="3"/>
      <c r="E709" s="3"/>
      <c r="F709" s="4"/>
      <c r="G709" s="4"/>
      <c r="H709" s="4"/>
      <c r="I709" s="3"/>
      <c r="J709" s="1"/>
      <c r="K709" s="7"/>
      <c r="L709" s="90"/>
      <c r="M709" s="5"/>
      <c r="N709" s="91"/>
      <c r="O709" s="92"/>
      <c r="P709" s="5"/>
      <c r="Q709" s="5"/>
      <c r="R709" s="8"/>
      <c r="S709" s="5"/>
      <c r="T709" s="93"/>
      <c r="U709" s="80"/>
      <c r="V709" s="82"/>
      <c r="W709" s="83"/>
      <c r="X709" s="84" t="str">
        <f t="shared" si="173"/>
        <v xml:space="preserve"> </v>
      </c>
      <c r="Y709" s="85" t="str">
        <f t="shared" si="166"/>
        <v/>
      </c>
      <c r="AA709" s="86" t="str">
        <f t="shared" ca="1" si="167"/>
        <v/>
      </c>
      <c r="AB709" s="121"/>
      <c r="AC709" s="87" t="str">
        <f t="shared" si="179"/>
        <v/>
      </c>
      <c r="AD709" s="88" t="str">
        <f t="shared" si="174"/>
        <v/>
      </c>
      <c r="AE709" s="89" t="str">
        <f>IF(C709&lt;&gt;"",IF(VLOOKUP(C709,T_UO[#All],3,FALSE)="J",AF709+AG709,VLOOKUP(C709,T_UO[#All],4,FALSE)*G709),"")</f>
        <v/>
      </c>
      <c r="AF709" s="89" t="str">
        <f t="shared" si="168"/>
        <v/>
      </c>
      <c r="AG709" s="6"/>
      <c r="AH709" s="81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  <c r="AY709" s="120"/>
      <c r="AZ709" s="120"/>
      <c r="BA709" s="120"/>
      <c r="BB709" s="120"/>
      <c r="BC709" s="120"/>
      <c r="BD709" s="120"/>
      <c r="BE709" s="120"/>
      <c r="BF709" s="120"/>
      <c r="BG709" s="120"/>
      <c r="BH709" s="120"/>
      <c r="BI709" s="120"/>
      <c r="BJ709" s="120"/>
      <c r="BK709" s="120"/>
      <c r="BL709" s="120"/>
      <c r="BM709" s="120"/>
      <c r="BN709" s="120"/>
      <c r="BO709" s="120"/>
      <c r="BP709" s="120"/>
      <c r="BQ709" s="120"/>
      <c r="BR709" s="120"/>
      <c r="BS709" s="120"/>
      <c r="BT709" s="120"/>
      <c r="BU709" s="120"/>
      <c r="BV709" s="120"/>
      <c r="BW709" s="120"/>
      <c r="BX709" s="120"/>
      <c r="BY709" s="120"/>
      <c r="BZ709" s="120"/>
      <c r="CA709" s="120"/>
      <c r="CB709" s="120"/>
      <c r="CC709" s="120"/>
      <c r="CD709" s="120"/>
      <c r="CE709" s="120"/>
      <c r="CF709" s="120"/>
      <c r="CG709" s="120"/>
      <c r="CH709" s="120"/>
      <c r="CJ709" s="46"/>
      <c r="CK709" s="46"/>
      <c r="CL709" s="46"/>
      <c r="CN709" s="46">
        <f t="shared" ca="1" si="175"/>
        <v>0</v>
      </c>
      <c r="CO709" s="46">
        <f t="shared" si="169"/>
        <v>0</v>
      </c>
      <c r="CP709" s="46"/>
      <c r="CQ709" s="46">
        <f t="shared" si="170"/>
        <v>0</v>
      </c>
      <c r="CR709" s="46"/>
      <c r="CS709" s="46">
        <f>IF(C709&lt;&gt;"",IF(VLOOKUP(C709,T_UO[#All],3,FALSE)="PTS",IF(ISBLANK(G709),1,0),IF(ISBLANK(G709),0,1)),0)</f>
        <v>0</v>
      </c>
      <c r="CT709" s="46">
        <f t="shared" si="176"/>
        <v>0</v>
      </c>
      <c r="CU709" s="46"/>
      <c r="CV709" s="46"/>
      <c r="CW709" s="46"/>
      <c r="CX709" s="46"/>
      <c r="CY709" s="46"/>
      <c r="CZ709" s="46"/>
      <c r="DA709" s="46"/>
      <c r="DB709" s="46">
        <f t="shared" si="177"/>
        <v>0</v>
      </c>
      <c r="DC709" s="46">
        <f t="shared" ca="1" si="171"/>
        <v>0</v>
      </c>
      <c r="DD709" s="46"/>
      <c r="DE709" s="46">
        <f t="shared" si="178"/>
        <v>0</v>
      </c>
      <c r="DF709" s="46"/>
      <c r="DG709" s="46"/>
      <c r="DH709" s="46"/>
      <c r="DI709" s="46"/>
      <c r="DJ709" s="46"/>
      <c r="DK709" s="46"/>
      <c r="DL709" s="46"/>
      <c r="DM709" s="46"/>
      <c r="DN709" s="46"/>
      <c r="DO709" s="46"/>
      <c r="DP709" s="46"/>
      <c r="DQ709" s="46"/>
      <c r="DR709" s="46"/>
      <c r="DS709" s="46">
        <f t="array" ref="DS709">IF(MAX(IF($AI709:$CH709&lt;&gt;0,$AI$7:$CH$7))&gt;$S709,1,0)</f>
        <v>0</v>
      </c>
    </row>
    <row r="710" spans="1:123" x14ac:dyDescent="0.25">
      <c r="A710" s="78">
        <v>703</v>
      </c>
      <c r="B710" s="79" t="str">
        <f t="shared" si="172"/>
        <v>K_LE MUT_2023_703</v>
      </c>
      <c r="C710" s="2"/>
      <c r="D710" s="3"/>
      <c r="E710" s="3"/>
      <c r="F710" s="4"/>
      <c r="G710" s="4"/>
      <c r="H710" s="4"/>
      <c r="I710" s="3"/>
      <c r="J710" s="1"/>
      <c r="K710" s="7"/>
      <c r="L710" s="90"/>
      <c r="M710" s="5"/>
      <c r="N710" s="91"/>
      <c r="O710" s="92"/>
      <c r="P710" s="5"/>
      <c r="Q710" s="5"/>
      <c r="R710" s="8"/>
      <c r="S710" s="5"/>
      <c r="T710" s="93"/>
      <c r="U710" s="80"/>
      <c r="V710" s="82"/>
      <c r="W710" s="83"/>
      <c r="X710" s="84" t="str">
        <f t="shared" si="173"/>
        <v xml:space="preserve"> </v>
      </c>
      <c r="Y710" s="85" t="str">
        <f t="shared" si="166"/>
        <v/>
      </c>
      <c r="AA710" s="86" t="str">
        <f t="shared" ca="1" si="167"/>
        <v/>
      </c>
      <c r="AB710" s="121"/>
      <c r="AC710" s="87" t="str">
        <f t="shared" si="179"/>
        <v/>
      </c>
      <c r="AD710" s="88" t="str">
        <f t="shared" si="174"/>
        <v/>
      </c>
      <c r="AE710" s="89" t="str">
        <f>IF(C710&lt;&gt;"",IF(VLOOKUP(C710,T_UO[#All],3,FALSE)="J",AF710+AG710,VLOOKUP(C710,T_UO[#All],4,FALSE)*G710),"")</f>
        <v/>
      </c>
      <c r="AF710" s="89" t="str">
        <f t="shared" si="168"/>
        <v/>
      </c>
      <c r="AG710" s="6"/>
      <c r="AH710" s="81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  <c r="AY710" s="120"/>
      <c r="AZ710" s="120"/>
      <c r="BA710" s="120"/>
      <c r="BB710" s="120"/>
      <c r="BC710" s="120"/>
      <c r="BD710" s="120"/>
      <c r="BE710" s="120"/>
      <c r="BF710" s="120"/>
      <c r="BG710" s="120"/>
      <c r="BH710" s="120"/>
      <c r="BI710" s="120"/>
      <c r="BJ710" s="120"/>
      <c r="BK710" s="120"/>
      <c r="BL710" s="120"/>
      <c r="BM710" s="120"/>
      <c r="BN710" s="120"/>
      <c r="BO710" s="120"/>
      <c r="BP710" s="120"/>
      <c r="BQ710" s="120"/>
      <c r="BR710" s="120"/>
      <c r="BS710" s="120"/>
      <c r="BT710" s="120"/>
      <c r="BU710" s="120"/>
      <c r="BV710" s="120"/>
      <c r="BW710" s="120"/>
      <c r="BX710" s="120"/>
      <c r="BY710" s="120"/>
      <c r="BZ710" s="120"/>
      <c r="CA710" s="120"/>
      <c r="CB710" s="120"/>
      <c r="CC710" s="120"/>
      <c r="CD710" s="120"/>
      <c r="CE710" s="120"/>
      <c r="CF710" s="120"/>
      <c r="CG710" s="120"/>
      <c r="CH710" s="120"/>
      <c r="CJ710" s="46"/>
      <c r="CK710" s="46"/>
      <c r="CL710" s="46"/>
      <c r="CN710" s="46">
        <f t="shared" ca="1" si="175"/>
        <v>0</v>
      </c>
      <c r="CO710" s="46">
        <f t="shared" si="169"/>
        <v>0</v>
      </c>
      <c r="CP710" s="46"/>
      <c r="CQ710" s="46">
        <f t="shared" si="170"/>
        <v>0</v>
      </c>
      <c r="CR710" s="46"/>
      <c r="CS710" s="46">
        <f>IF(C710&lt;&gt;"",IF(VLOOKUP(C710,T_UO[#All],3,FALSE)="PTS",IF(ISBLANK(G710),1,0),IF(ISBLANK(G710),0,1)),0)</f>
        <v>0</v>
      </c>
      <c r="CT710" s="46">
        <f t="shared" si="176"/>
        <v>0</v>
      </c>
      <c r="CU710" s="46"/>
      <c r="CV710" s="46"/>
      <c r="CW710" s="46"/>
      <c r="CX710" s="46"/>
      <c r="CY710" s="46"/>
      <c r="CZ710" s="46"/>
      <c r="DA710" s="46"/>
      <c r="DB710" s="46">
        <f t="shared" si="177"/>
        <v>0</v>
      </c>
      <c r="DC710" s="46">
        <f t="shared" ca="1" si="171"/>
        <v>0</v>
      </c>
      <c r="DD710" s="46"/>
      <c r="DE710" s="46">
        <f t="shared" si="178"/>
        <v>0</v>
      </c>
      <c r="DF710" s="46"/>
      <c r="DG710" s="46"/>
      <c r="DH710" s="46"/>
      <c r="DI710" s="46"/>
      <c r="DJ710" s="46"/>
      <c r="DK710" s="46"/>
      <c r="DL710" s="46"/>
      <c r="DM710" s="46"/>
      <c r="DN710" s="46"/>
      <c r="DO710" s="46"/>
      <c r="DP710" s="46"/>
      <c r="DQ710" s="46"/>
      <c r="DR710" s="46"/>
      <c r="DS710" s="46">
        <f t="array" ref="DS710">IF(MAX(IF($AI710:$CH710&lt;&gt;0,$AI$7:$CH$7))&gt;$S710,1,0)</f>
        <v>0</v>
      </c>
    </row>
    <row r="711" spans="1:123" x14ac:dyDescent="0.25">
      <c r="A711" s="78">
        <v>704</v>
      </c>
      <c r="B711" s="79" t="str">
        <f t="shared" si="172"/>
        <v>K_LE MUT_2023_704</v>
      </c>
      <c r="C711" s="2"/>
      <c r="D711" s="3"/>
      <c r="E711" s="3"/>
      <c r="F711" s="4"/>
      <c r="G711" s="4"/>
      <c r="H711" s="4"/>
      <c r="I711" s="3"/>
      <c r="J711" s="1"/>
      <c r="K711" s="7"/>
      <c r="L711" s="90"/>
      <c r="M711" s="5"/>
      <c r="N711" s="91"/>
      <c r="O711" s="92"/>
      <c r="P711" s="5"/>
      <c r="Q711" s="5"/>
      <c r="R711" s="8"/>
      <c r="S711" s="5"/>
      <c r="T711" s="93"/>
      <c r="U711" s="80"/>
      <c r="V711" s="82"/>
      <c r="W711" s="83"/>
      <c r="X711" s="84" t="str">
        <f t="shared" si="173"/>
        <v xml:space="preserve"> </v>
      </c>
      <c r="Y711" s="85" t="str">
        <f t="shared" si="166"/>
        <v/>
      </c>
      <c r="AA711" s="86" t="str">
        <f t="shared" ca="1" si="167"/>
        <v/>
      </c>
      <c r="AB711" s="121"/>
      <c r="AC711" s="87" t="str">
        <f t="shared" si="179"/>
        <v/>
      </c>
      <c r="AD711" s="88" t="str">
        <f t="shared" si="174"/>
        <v/>
      </c>
      <c r="AE711" s="89" t="str">
        <f>IF(C711&lt;&gt;"",IF(VLOOKUP(C711,T_UO[#All],3,FALSE)="J",AF711+AG711,VLOOKUP(C711,T_UO[#All],4,FALSE)*G711),"")</f>
        <v/>
      </c>
      <c r="AF711" s="89" t="str">
        <f t="shared" si="168"/>
        <v/>
      </c>
      <c r="AG711" s="6"/>
      <c r="AH711" s="81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  <c r="AY711" s="120"/>
      <c r="AZ711" s="120"/>
      <c r="BA711" s="120"/>
      <c r="BB711" s="120"/>
      <c r="BC711" s="120"/>
      <c r="BD711" s="120"/>
      <c r="BE711" s="120"/>
      <c r="BF711" s="120"/>
      <c r="BG711" s="120"/>
      <c r="BH711" s="120"/>
      <c r="BI711" s="120"/>
      <c r="BJ711" s="120"/>
      <c r="BK711" s="120"/>
      <c r="BL711" s="120"/>
      <c r="BM711" s="120"/>
      <c r="BN711" s="120"/>
      <c r="BO711" s="120"/>
      <c r="BP711" s="120"/>
      <c r="BQ711" s="120"/>
      <c r="BR711" s="120"/>
      <c r="BS711" s="120"/>
      <c r="BT711" s="120"/>
      <c r="BU711" s="120"/>
      <c r="BV711" s="120"/>
      <c r="BW711" s="120"/>
      <c r="BX711" s="120"/>
      <c r="BY711" s="120"/>
      <c r="BZ711" s="120"/>
      <c r="CA711" s="120"/>
      <c r="CB711" s="120"/>
      <c r="CC711" s="120"/>
      <c r="CD711" s="120"/>
      <c r="CE711" s="120"/>
      <c r="CF711" s="120"/>
      <c r="CG711" s="120"/>
      <c r="CH711" s="120"/>
      <c r="CJ711" s="46"/>
      <c r="CK711" s="46"/>
      <c r="CL711" s="46"/>
      <c r="CN711" s="46">
        <f t="shared" ca="1" si="175"/>
        <v>0</v>
      </c>
      <c r="CO711" s="46">
        <f t="shared" si="169"/>
        <v>0</v>
      </c>
      <c r="CP711" s="46"/>
      <c r="CQ711" s="46">
        <f t="shared" si="170"/>
        <v>0</v>
      </c>
      <c r="CR711" s="46"/>
      <c r="CS711" s="46">
        <f>IF(C711&lt;&gt;"",IF(VLOOKUP(C711,T_UO[#All],3,FALSE)="PTS",IF(ISBLANK(G711),1,0),IF(ISBLANK(G711),0,1)),0)</f>
        <v>0</v>
      </c>
      <c r="CT711" s="46">
        <f t="shared" si="176"/>
        <v>0</v>
      </c>
      <c r="CU711" s="46"/>
      <c r="CV711" s="46"/>
      <c r="CW711" s="46"/>
      <c r="CX711" s="46"/>
      <c r="CY711" s="46"/>
      <c r="CZ711" s="46"/>
      <c r="DA711" s="46"/>
      <c r="DB711" s="46">
        <f t="shared" si="177"/>
        <v>0</v>
      </c>
      <c r="DC711" s="46">
        <f t="shared" ca="1" si="171"/>
        <v>0</v>
      </c>
      <c r="DD711" s="46"/>
      <c r="DE711" s="46">
        <f t="shared" si="178"/>
        <v>0</v>
      </c>
      <c r="DF711" s="46"/>
      <c r="DG711" s="46"/>
      <c r="DH711" s="46"/>
      <c r="DI711" s="46"/>
      <c r="DJ711" s="46"/>
      <c r="DK711" s="46"/>
      <c r="DL711" s="46"/>
      <c r="DM711" s="46"/>
      <c r="DN711" s="46"/>
      <c r="DO711" s="46"/>
      <c r="DP711" s="46"/>
      <c r="DQ711" s="46"/>
      <c r="DR711" s="46"/>
      <c r="DS711" s="46">
        <f t="array" ref="DS711">IF(MAX(IF($AI711:$CH711&lt;&gt;0,$AI$7:$CH$7))&gt;$S711,1,0)</f>
        <v>0</v>
      </c>
    </row>
    <row r="712" spans="1:123" x14ac:dyDescent="0.25">
      <c r="A712" s="78">
        <v>705</v>
      </c>
      <c r="B712" s="79" t="str">
        <f t="shared" si="172"/>
        <v>K_LE MUT_2023_705</v>
      </c>
      <c r="C712" s="2"/>
      <c r="D712" s="3"/>
      <c r="E712" s="3"/>
      <c r="F712" s="4"/>
      <c r="G712" s="4"/>
      <c r="H712" s="4"/>
      <c r="I712" s="3"/>
      <c r="J712" s="1"/>
      <c r="K712" s="7"/>
      <c r="L712" s="90"/>
      <c r="M712" s="5"/>
      <c r="N712" s="91"/>
      <c r="O712" s="92"/>
      <c r="P712" s="5"/>
      <c r="Q712" s="5"/>
      <c r="R712" s="8"/>
      <c r="S712" s="5"/>
      <c r="T712" s="93"/>
      <c r="U712" s="80"/>
      <c r="V712" s="82"/>
      <c r="W712" s="83"/>
      <c r="X712" s="84" t="str">
        <f t="shared" si="173"/>
        <v xml:space="preserve"> </v>
      </c>
      <c r="Y712" s="85" t="str">
        <f t="shared" si="166"/>
        <v/>
      </c>
      <c r="AA712" s="86" t="str">
        <f t="shared" ca="1" si="167"/>
        <v/>
      </c>
      <c r="AB712" s="121"/>
      <c r="AC712" s="87" t="str">
        <f t="shared" si="179"/>
        <v/>
      </c>
      <c r="AD712" s="88" t="str">
        <f t="shared" si="174"/>
        <v/>
      </c>
      <c r="AE712" s="89" t="str">
        <f>IF(C712&lt;&gt;"",IF(VLOOKUP(C712,T_UO[#All],3,FALSE)="J",AF712+AG712,VLOOKUP(C712,T_UO[#All],4,FALSE)*G712),"")</f>
        <v/>
      </c>
      <c r="AF712" s="89" t="str">
        <f t="shared" si="168"/>
        <v/>
      </c>
      <c r="AG712" s="6"/>
      <c r="AH712" s="81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  <c r="AY712" s="120"/>
      <c r="AZ712" s="120"/>
      <c r="BA712" s="120"/>
      <c r="BB712" s="120"/>
      <c r="BC712" s="120"/>
      <c r="BD712" s="120"/>
      <c r="BE712" s="120"/>
      <c r="BF712" s="120"/>
      <c r="BG712" s="120"/>
      <c r="BH712" s="120"/>
      <c r="BI712" s="120"/>
      <c r="BJ712" s="120"/>
      <c r="BK712" s="120"/>
      <c r="BL712" s="120"/>
      <c r="BM712" s="120"/>
      <c r="BN712" s="120"/>
      <c r="BO712" s="120"/>
      <c r="BP712" s="120"/>
      <c r="BQ712" s="120"/>
      <c r="BR712" s="120"/>
      <c r="BS712" s="120"/>
      <c r="BT712" s="120"/>
      <c r="BU712" s="120"/>
      <c r="BV712" s="120"/>
      <c r="BW712" s="120"/>
      <c r="BX712" s="120"/>
      <c r="BY712" s="120"/>
      <c r="BZ712" s="120"/>
      <c r="CA712" s="120"/>
      <c r="CB712" s="120"/>
      <c r="CC712" s="120"/>
      <c r="CD712" s="120"/>
      <c r="CE712" s="120"/>
      <c r="CF712" s="120"/>
      <c r="CG712" s="120"/>
      <c r="CH712" s="120"/>
      <c r="CJ712" s="46"/>
      <c r="CK712" s="46"/>
      <c r="CL712" s="46"/>
      <c r="CN712" s="46">
        <f t="shared" ca="1" si="175"/>
        <v>0</v>
      </c>
      <c r="CO712" s="46">
        <f t="shared" si="169"/>
        <v>0</v>
      </c>
      <c r="CP712" s="46"/>
      <c r="CQ712" s="46">
        <f t="shared" si="170"/>
        <v>0</v>
      </c>
      <c r="CR712" s="46"/>
      <c r="CS712" s="46">
        <f>IF(C712&lt;&gt;"",IF(VLOOKUP(C712,T_UO[#All],3,FALSE)="PTS",IF(ISBLANK(G712),1,0),IF(ISBLANK(G712),0,1)),0)</f>
        <v>0</v>
      </c>
      <c r="CT712" s="46">
        <f t="shared" si="176"/>
        <v>0</v>
      </c>
      <c r="CU712" s="46"/>
      <c r="CV712" s="46"/>
      <c r="CW712" s="46"/>
      <c r="CX712" s="46"/>
      <c r="CY712" s="46"/>
      <c r="CZ712" s="46"/>
      <c r="DA712" s="46"/>
      <c r="DB712" s="46">
        <f t="shared" si="177"/>
        <v>0</v>
      </c>
      <c r="DC712" s="46">
        <f t="shared" ca="1" si="171"/>
        <v>0</v>
      </c>
      <c r="DD712" s="46"/>
      <c r="DE712" s="46">
        <f t="shared" si="178"/>
        <v>0</v>
      </c>
      <c r="DF712" s="46"/>
      <c r="DG712" s="46"/>
      <c r="DH712" s="46"/>
      <c r="DI712" s="46"/>
      <c r="DJ712" s="46"/>
      <c r="DK712" s="46"/>
      <c r="DL712" s="46"/>
      <c r="DM712" s="46"/>
      <c r="DN712" s="46"/>
      <c r="DO712" s="46"/>
      <c r="DP712" s="46"/>
      <c r="DQ712" s="46"/>
      <c r="DR712" s="46"/>
      <c r="DS712" s="46">
        <f t="array" ref="DS712">IF(MAX(IF($AI712:$CH712&lt;&gt;0,$AI$7:$CH$7))&gt;$S712,1,0)</f>
        <v>0</v>
      </c>
    </row>
    <row r="713" spans="1:123" x14ac:dyDescent="0.25">
      <c r="A713" s="78">
        <v>706</v>
      </c>
      <c r="B713" s="79" t="str">
        <f t="shared" si="172"/>
        <v>K_LE MUT_2023_706</v>
      </c>
      <c r="C713" s="2"/>
      <c r="D713" s="3"/>
      <c r="E713" s="3"/>
      <c r="F713" s="4"/>
      <c r="G713" s="4"/>
      <c r="H713" s="4"/>
      <c r="I713" s="3"/>
      <c r="J713" s="1"/>
      <c r="K713" s="7"/>
      <c r="L713" s="90"/>
      <c r="M713" s="5"/>
      <c r="N713" s="91"/>
      <c r="O713" s="92"/>
      <c r="P713" s="5"/>
      <c r="Q713" s="5"/>
      <c r="R713" s="8"/>
      <c r="S713" s="5"/>
      <c r="T713" s="93"/>
      <c r="U713" s="80"/>
      <c r="V713" s="82"/>
      <c r="W713" s="83"/>
      <c r="X713" s="84" t="str">
        <f t="shared" si="173"/>
        <v xml:space="preserve"> </v>
      </c>
      <c r="Y713" s="85" t="str">
        <f t="shared" si="166"/>
        <v/>
      </c>
      <c r="AA713" s="86" t="str">
        <f t="shared" ca="1" si="167"/>
        <v/>
      </c>
      <c r="AB713" s="121"/>
      <c r="AC713" s="87" t="str">
        <f t="shared" si="179"/>
        <v/>
      </c>
      <c r="AD713" s="88" t="str">
        <f t="shared" si="174"/>
        <v/>
      </c>
      <c r="AE713" s="89" t="str">
        <f>IF(C713&lt;&gt;"",IF(VLOOKUP(C713,T_UO[#All],3,FALSE)="J",AF713+AG713,VLOOKUP(C713,T_UO[#All],4,FALSE)*G713),"")</f>
        <v/>
      </c>
      <c r="AF713" s="89" t="str">
        <f t="shared" si="168"/>
        <v/>
      </c>
      <c r="AG713" s="6"/>
      <c r="AH713" s="81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  <c r="AY713" s="120"/>
      <c r="AZ713" s="120"/>
      <c r="BA713" s="120"/>
      <c r="BB713" s="120"/>
      <c r="BC713" s="120"/>
      <c r="BD713" s="120"/>
      <c r="BE713" s="120"/>
      <c r="BF713" s="120"/>
      <c r="BG713" s="120"/>
      <c r="BH713" s="120"/>
      <c r="BI713" s="120"/>
      <c r="BJ713" s="120"/>
      <c r="BK713" s="120"/>
      <c r="BL713" s="120"/>
      <c r="BM713" s="120"/>
      <c r="BN713" s="120"/>
      <c r="BO713" s="120"/>
      <c r="BP713" s="120"/>
      <c r="BQ713" s="120"/>
      <c r="BR713" s="120"/>
      <c r="BS713" s="120"/>
      <c r="BT713" s="120"/>
      <c r="BU713" s="120"/>
      <c r="BV713" s="120"/>
      <c r="BW713" s="120"/>
      <c r="BX713" s="120"/>
      <c r="BY713" s="120"/>
      <c r="BZ713" s="120"/>
      <c r="CA713" s="120"/>
      <c r="CB713" s="120"/>
      <c r="CC713" s="120"/>
      <c r="CD713" s="120"/>
      <c r="CE713" s="120"/>
      <c r="CF713" s="120"/>
      <c r="CG713" s="120"/>
      <c r="CH713" s="120"/>
      <c r="CJ713" s="46"/>
      <c r="CK713" s="46"/>
      <c r="CL713" s="46"/>
      <c r="CN713" s="46">
        <f t="shared" ca="1" si="175"/>
        <v>0</v>
      </c>
      <c r="CO713" s="46">
        <f t="shared" si="169"/>
        <v>0</v>
      </c>
      <c r="CP713" s="46"/>
      <c r="CQ713" s="46">
        <f t="shared" si="170"/>
        <v>0</v>
      </c>
      <c r="CR713" s="46"/>
      <c r="CS713" s="46">
        <f>IF(C713&lt;&gt;"",IF(VLOOKUP(C713,T_UO[#All],3,FALSE)="PTS",IF(ISBLANK(G713),1,0),IF(ISBLANK(G713),0,1)),0)</f>
        <v>0</v>
      </c>
      <c r="CT713" s="46">
        <f t="shared" si="176"/>
        <v>0</v>
      </c>
      <c r="CU713" s="46"/>
      <c r="CV713" s="46"/>
      <c r="CW713" s="46"/>
      <c r="CX713" s="46"/>
      <c r="CY713" s="46"/>
      <c r="CZ713" s="46"/>
      <c r="DA713" s="46"/>
      <c r="DB713" s="46">
        <f t="shared" si="177"/>
        <v>0</v>
      </c>
      <c r="DC713" s="46">
        <f t="shared" ca="1" si="171"/>
        <v>0</v>
      </c>
      <c r="DD713" s="46"/>
      <c r="DE713" s="46">
        <f t="shared" si="178"/>
        <v>0</v>
      </c>
      <c r="DF713" s="46"/>
      <c r="DG713" s="46"/>
      <c r="DH713" s="46"/>
      <c r="DI713" s="46"/>
      <c r="DJ713" s="46"/>
      <c r="DK713" s="46"/>
      <c r="DL713" s="46"/>
      <c r="DM713" s="46"/>
      <c r="DN713" s="46"/>
      <c r="DO713" s="46"/>
      <c r="DP713" s="46"/>
      <c r="DQ713" s="46"/>
      <c r="DR713" s="46"/>
      <c r="DS713" s="46">
        <f t="array" ref="DS713">IF(MAX(IF($AI713:$CH713&lt;&gt;0,$AI$7:$CH$7))&gt;$S713,1,0)</f>
        <v>0</v>
      </c>
    </row>
    <row r="714" spans="1:123" x14ac:dyDescent="0.25">
      <c r="A714" s="78">
        <v>707</v>
      </c>
      <c r="B714" s="79" t="str">
        <f t="shared" si="172"/>
        <v>K_LE MUT_2023_707</v>
      </c>
      <c r="C714" s="2"/>
      <c r="D714" s="3"/>
      <c r="E714" s="3"/>
      <c r="F714" s="4"/>
      <c r="G714" s="4"/>
      <c r="H714" s="4"/>
      <c r="I714" s="3"/>
      <c r="J714" s="1"/>
      <c r="K714" s="7"/>
      <c r="L714" s="90"/>
      <c r="M714" s="5"/>
      <c r="N714" s="91"/>
      <c r="O714" s="92"/>
      <c r="P714" s="5"/>
      <c r="Q714" s="5"/>
      <c r="R714" s="8"/>
      <c r="S714" s="5"/>
      <c r="T714" s="93"/>
      <c r="U714" s="80"/>
      <c r="V714" s="82"/>
      <c r="W714" s="83"/>
      <c r="X714" s="84" t="str">
        <f t="shared" si="173"/>
        <v xml:space="preserve"> </v>
      </c>
      <c r="Y714" s="85" t="str">
        <f t="shared" si="166"/>
        <v/>
      </c>
      <c r="AA714" s="86" t="str">
        <f t="shared" ca="1" si="167"/>
        <v/>
      </c>
      <c r="AB714" s="121"/>
      <c r="AC714" s="87" t="str">
        <f t="shared" si="179"/>
        <v/>
      </c>
      <c r="AD714" s="88" t="str">
        <f t="shared" si="174"/>
        <v/>
      </c>
      <c r="AE714" s="89" t="str">
        <f>IF(C714&lt;&gt;"",IF(VLOOKUP(C714,T_UO[#All],3,FALSE)="J",AF714+AG714,VLOOKUP(C714,T_UO[#All],4,FALSE)*G714),"")</f>
        <v/>
      </c>
      <c r="AF714" s="89" t="str">
        <f t="shared" si="168"/>
        <v/>
      </c>
      <c r="AG714" s="6"/>
      <c r="AH714" s="81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  <c r="AY714" s="120"/>
      <c r="AZ714" s="120"/>
      <c r="BA714" s="120"/>
      <c r="BB714" s="120"/>
      <c r="BC714" s="120"/>
      <c r="BD714" s="120"/>
      <c r="BE714" s="120"/>
      <c r="BF714" s="120"/>
      <c r="BG714" s="120"/>
      <c r="BH714" s="120"/>
      <c r="BI714" s="120"/>
      <c r="BJ714" s="120"/>
      <c r="BK714" s="120"/>
      <c r="BL714" s="120"/>
      <c r="BM714" s="120"/>
      <c r="BN714" s="120"/>
      <c r="BO714" s="120"/>
      <c r="BP714" s="120"/>
      <c r="BQ714" s="120"/>
      <c r="BR714" s="120"/>
      <c r="BS714" s="120"/>
      <c r="BT714" s="120"/>
      <c r="BU714" s="120"/>
      <c r="BV714" s="120"/>
      <c r="BW714" s="120"/>
      <c r="BX714" s="120"/>
      <c r="BY714" s="120"/>
      <c r="BZ714" s="120"/>
      <c r="CA714" s="120"/>
      <c r="CB714" s="120"/>
      <c r="CC714" s="120"/>
      <c r="CD714" s="120"/>
      <c r="CE714" s="120"/>
      <c r="CF714" s="120"/>
      <c r="CG714" s="120"/>
      <c r="CH714" s="120"/>
      <c r="CJ714" s="46"/>
      <c r="CK714" s="46"/>
      <c r="CL714" s="46"/>
      <c r="CN714" s="46">
        <f t="shared" ca="1" si="175"/>
        <v>0</v>
      </c>
      <c r="CO714" s="46">
        <f t="shared" si="169"/>
        <v>0</v>
      </c>
      <c r="CP714" s="46"/>
      <c r="CQ714" s="46">
        <f t="shared" si="170"/>
        <v>0</v>
      </c>
      <c r="CR714" s="46"/>
      <c r="CS714" s="46">
        <f>IF(C714&lt;&gt;"",IF(VLOOKUP(C714,T_UO[#All],3,FALSE)="PTS",IF(ISBLANK(G714),1,0),IF(ISBLANK(G714),0,1)),0)</f>
        <v>0</v>
      </c>
      <c r="CT714" s="46">
        <f t="shared" si="176"/>
        <v>0</v>
      </c>
      <c r="CU714" s="46"/>
      <c r="CV714" s="46"/>
      <c r="CW714" s="46"/>
      <c r="CX714" s="46"/>
      <c r="CY714" s="46"/>
      <c r="CZ714" s="46"/>
      <c r="DA714" s="46"/>
      <c r="DB714" s="46">
        <f t="shared" si="177"/>
        <v>0</v>
      </c>
      <c r="DC714" s="46">
        <f t="shared" ca="1" si="171"/>
        <v>0</v>
      </c>
      <c r="DD714" s="46"/>
      <c r="DE714" s="46">
        <f t="shared" si="178"/>
        <v>0</v>
      </c>
      <c r="DF714" s="46"/>
      <c r="DG714" s="46"/>
      <c r="DH714" s="46"/>
      <c r="DI714" s="46"/>
      <c r="DJ714" s="46"/>
      <c r="DK714" s="46"/>
      <c r="DL714" s="46"/>
      <c r="DM714" s="46"/>
      <c r="DN714" s="46"/>
      <c r="DO714" s="46"/>
      <c r="DP714" s="46"/>
      <c r="DQ714" s="46"/>
      <c r="DR714" s="46"/>
      <c r="DS714" s="46">
        <f t="array" ref="DS714">IF(MAX(IF($AI714:$CH714&lt;&gt;0,$AI$7:$CH$7))&gt;$S714,1,0)</f>
        <v>0</v>
      </c>
    </row>
    <row r="715" spans="1:123" x14ac:dyDescent="0.25">
      <c r="A715" s="78">
        <v>708</v>
      </c>
      <c r="B715" s="79" t="str">
        <f t="shared" si="172"/>
        <v>K_LE MUT_2023_708</v>
      </c>
      <c r="C715" s="2"/>
      <c r="D715" s="3"/>
      <c r="E715" s="3"/>
      <c r="F715" s="4"/>
      <c r="G715" s="4"/>
      <c r="H715" s="4"/>
      <c r="I715" s="3"/>
      <c r="J715" s="1"/>
      <c r="K715" s="7"/>
      <c r="L715" s="90"/>
      <c r="M715" s="5"/>
      <c r="N715" s="91"/>
      <c r="O715" s="92"/>
      <c r="P715" s="5"/>
      <c r="Q715" s="5"/>
      <c r="R715" s="8"/>
      <c r="S715" s="5"/>
      <c r="T715" s="93"/>
      <c r="U715" s="80"/>
      <c r="V715" s="82"/>
      <c r="W715" s="83"/>
      <c r="X715" s="84" t="str">
        <f t="shared" si="173"/>
        <v xml:space="preserve"> </v>
      </c>
      <c r="Y715" s="85" t="str">
        <f t="shared" si="166"/>
        <v/>
      </c>
      <c r="AA715" s="86" t="str">
        <f t="shared" ca="1" si="167"/>
        <v/>
      </c>
      <c r="AB715" s="121"/>
      <c r="AC715" s="87" t="str">
        <f t="shared" si="179"/>
        <v/>
      </c>
      <c r="AD715" s="88" t="str">
        <f t="shared" si="174"/>
        <v/>
      </c>
      <c r="AE715" s="89" t="str">
        <f>IF(C715&lt;&gt;"",IF(VLOOKUP(C715,T_UO[#All],3,FALSE)="J",AF715+AG715,VLOOKUP(C715,T_UO[#All],4,FALSE)*G715),"")</f>
        <v/>
      </c>
      <c r="AF715" s="89" t="str">
        <f t="shared" si="168"/>
        <v/>
      </c>
      <c r="AG715" s="6"/>
      <c r="AH715" s="81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  <c r="AY715" s="120"/>
      <c r="AZ715" s="120"/>
      <c r="BA715" s="120"/>
      <c r="BB715" s="120"/>
      <c r="BC715" s="120"/>
      <c r="BD715" s="120"/>
      <c r="BE715" s="120"/>
      <c r="BF715" s="120"/>
      <c r="BG715" s="120"/>
      <c r="BH715" s="120"/>
      <c r="BI715" s="120"/>
      <c r="BJ715" s="120"/>
      <c r="BK715" s="120"/>
      <c r="BL715" s="120"/>
      <c r="BM715" s="120"/>
      <c r="BN715" s="120"/>
      <c r="BO715" s="120"/>
      <c r="BP715" s="120"/>
      <c r="BQ715" s="120"/>
      <c r="BR715" s="120"/>
      <c r="BS715" s="120"/>
      <c r="BT715" s="120"/>
      <c r="BU715" s="120"/>
      <c r="BV715" s="120"/>
      <c r="BW715" s="120"/>
      <c r="BX715" s="120"/>
      <c r="BY715" s="120"/>
      <c r="BZ715" s="120"/>
      <c r="CA715" s="120"/>
      <c r="CB715" s="120"/>
      <c r="CC715" s="120"/>
      <c r="CD715" s="120"/>
      <c r="CE715" s="120"/>
      <c r="CF715" s="120"/>
      <c r="CG715" s="120"/>
      <c r="CH715" s="120"/>
      <c r="CJ715" s="46"/>
      <c r="CK715" s="46"/>
      <c r="CL715" s="46"/>
      <c r="CN715" s="46">
        <f t="shared" ca="1" si="175"/>
        <v>0</v>
      </c>
      <c r="CO715" s="46">
        <f t="shared" si="169"/>
        <v>0</v>
      </c>
      <c r="CP715" s="46"/>
      <c r="CQ715" s="46">
        <f t="shared" si="170"/>
        <v>0</v>
      </c>
      <c r="CR715" s="46"/>
      <c r="CS715" s="46">
        <f>IF(C715&lt;&gt;"",IF(VLOOKUP(C715,T_UO[#All],3,FALSE)="PTS",IF(ISBLANK(G715),1,0),IF(ISBLANK(G715),0,1)),0)</f>
        <v>0</v>
      </c>
      <c r="CT715" s="46">
        <f t="shared" si="176"/>
        <v>0</v>
      </c>
      <c r="CU715" s="46"/>
      <c r="CV715" s="46"/>
      <c r="CW715" s="46"/>
      <c r="CX715" s="46"/>
      <c r="CY715" s="46"/>
      <c r="CZ715" s="46"/>
      <c r="DA715" s="46"/>
      <c r="DB715" s="46">
        <f t="shared" si="177"/>
        <v>0</v>
      </c>
      <c r="DC715" s="46">
        <f t="shared" ca="1" si="171"/>
        <v>0</v>
      </c>
      <c r="DD715" s="46"/>
      <c r="DE715" s="46">
        <f t="shared" si="178"/>
        <v>0</v>
      </c>
      <c r="DF715" s="46"/>
      <c r="DG715" s="46"/>
      <c r="DH715" s="46"/>
      <c r="DI715" s="46"/>
      <c r="DJ715" s="46"/>
      <c r="DK715" s="46"/>
      <c r="DL715" s="46"/>
      <c r="DM715" s="46"/>
      <c r="DN715" s="46"/>
      <c r="DO715" s="46"/>
      <c r="DP715" s="46"/>
      <c r="DQ715" s="46"/>
      <c r="DR715" s="46"/>
      <c r="DS715" s="46">
        <f t="array" ref="DS715">IF(MAX(IF($AI715:$CH715&lt;&gt;0,$AI$7:$CH$7))&gt;$S715,1,0)</f>
        <v>0</v>
      </c>
    </row>
    <row r="716" spans="1:123" x14ac:dyDescent="0.25">
      <c r="A716" s="78">
        <v>709</v>
      </c>
      <c r="B716" s="79" t="str">
        <f t="shared" si="172"/>
        <v>K_LE MUT_2023_709</v>
      </c>
      <c r="C716" s="2"/>
      <c r="D716" s="3"/>
      <c r="E716" s="3"/>
      <c r="F716" s="4"/>
      <c r="G716" s="4"/>
      <c r="H716" s="4"/>
      <c r="I716" s="3"/>
      <c r="J716" s="1"/>
      <c r="K716" s="7"/>
      <c r="L716" s="90"/>
      <c r="M716" s="5"/>
      <c r="N716" s="91"/>
      <c r="O716" s="92"/>
      <c r="P716" s="5"/>
      <c r="Q716" s="5"/>
      <c r="R716" s="8"/>
      <c r="S716" s="5"/>
      <c r="T716" s="93"/>
      <c r="U716" s="80"/>
      <c r="V716" s="82"/>
      <c r="W716" s="83"/>
      <c r="X716" s="84" t="str">
        <f t="shared" si="173"/>
        <v xml:space="preserve"> </v>
      </c>
      <c r="Y716" s="85" t="str">
        <f t="shared" ref="Y716:Y779" si="180">IF(P716="?","A planifier",IF(P716&lt;&gt;0,IF(OR(AA716&lt;=0,AA716="OK"),IF(OR(X716="Livré",X716="Soldé"),IF(ISBLANK(Q716),IF(S716&lt;=P716,"A l'heure","En retard"),IF(S716&lt;=Q716,"A l'heure","En retard")),"En cours"),"Non livré"),""))</f>
        <v/>
      </c>
      <c r="AA716" s="86" t="str">
        <f t="shared" ref="AA716:AA779" ca="1" si="181">IF(C716&lt;&gt;"",IF(P716="","A planifier",IF(X716="Annulé","Annulé",IF(ISBLANK($S716),-NETWORKDAYS(TODAY(),IF(ISBLANK(Q716),P716,Q716),N_Ferie),"OK"))),"")</f>
        <v/>
      </c>
      <c r="AB716" s="121"/>
      <c r="AC716" s="87" t="str">
        <f t="shared" si="179"/>
        <v/>
      </c>
      <c r="AD716" s="88" t="str">
        <f t="shared" si="174"/>
        <v/>
      </c>
      <c r="AE716" s="89" t="str">
        <f>IF(C716&lt;&gt;"",IF(VLOOKUP(C716,T_UO[#All],3,FALSE)="J",AF716+AG716,VLOOKUP(C716,T_UO[#All],4,FALSE)*G716),"")</f>
        <v/>
      </c>
      <c r="AF716" s="89" t="str">
        <f t="shared" ref="AF716:AF779" si="182">IF(AND(C716&lt;&gt;"",C716&lt;&gt;"CR hebdo"),SUM(AH716:CH716),"")</f>
        <v/>
      </c>
      <c r="AG716" s="6"/>
      <c r="AH716" s="81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  <c r="AY716" s="120"/>
      <c r="AZ716" s="120"/>
      <c r="BA716" s="120"/>
      <c r="BB716" s="120"/>
      <c r="BC716" s="120"/>
      <c r="BD716" s="120"/>
      <c r="BE716" s="120"/>
      <c r="BF716" s="120"/>
      <c r="BG716" s="120"/>
      <c r="BH716" s="120"/>
      <c r="BI716" s="120"/>
      <c r="BJ716" s="120"/>
      <c r="BK716" s="120"/>
      <c r="BL716" s="120"/>
      <c r="BM716" s="120"/>
      <c r="BN716" s="120"/>
      <c r="BO716" s="120"/>
      <c r="BP716" s="120"/>
      <c r="BQ716" s="120"/>
      <c r="BR716" s="120"/>
      <c r="BS716" s="120"/>
      <c r="BT716" s="120"/>
      <c r="BU716" s="120"/>
      <c r="BV716" s="120"/>
      <c r="BW716" s="120"/>
      <c r="BX716" s="120"/>
      <c r="BY716" s="120"/>
      <c r="BZ716" s="120"/>
      <c r="CA716" s="120"/>
      <c r="CB716" s="120"/>
      <c r="CC716" s="120"/>
      <c r="CD716" s="120"/>
      <c r="CE716" s="120"/>
      <c r="CF716" s="120"/>
      <c r="CG716" s="120"/>
      <c r="CH716" s="120"/>
      <c r="CJ716" s="46"/>
      <c r="CK716" s="46"/>
      <c r="CL716" s="46"/>
      <c r="CN716" s="46">
        <f t="shared" ca="1" si="175"/>
        <v>0</v>
      </c>
      <c r="CO716" s="46">
        <f t="shared" ref="CO716:CO779" si="183">IF(C716&lt;&gt;"",0,IF(ABS(COUNTA(D716:W716,AG716,AI716:CH716))&gt;0,1,0))</f>
        <v>0</v>
      </c>
      <c r="CP716" s="46"/>
      <c r="CQ716" s="46">
        <f t="shared" ref="CQ716:CQ779" si="184">IF(C716&lt;&gt;"",ABS(COUNTA(E716)-1),0)</f>
        <v>0</v>
      </c>
      <c r="CR716" s="46"/>
      <c r="CS716" s="46">
        <f>IF(C716&lt;&gt;"",IF(VLOOKUP(C716,T_UO[#All],3,FALSE)="PTS",IF(ISBLANK(G716),1,0),IF(ISBLANK(G716),0,1)),0)</f>
        <v>0</v>
      </c>
      <c r="CT716" s="46">
        <f t="shared" si="176"/>
        <v>0</v>
      </c>
      <c r="CU716" s="46"/>
      <c r="CV716" s="46"/>
      <c r="CW716" s="46"/>
      <c r="CX716" s="46"/>
      <c r="CY716" s="46"/>
      <c r="CZ716" s="46"/>
      <c r="DA716" s="46"/>
      <c r="DB716" s="46">
        <f t="shared" si="177"/>
        <v>0</v>
      </c>
      <c r="DC716" s="46">
        <f t="shared" ref="DC716:DC779" ca="1" si="185">IF(AND(P716&lt;&gt;"",S716=""),IF(NETWORKDAYS(TODAY(),P716,N_Ferie)&gt;AG716,0,1),0)</f>
        <v>0</v>
      </c>
      <c r="DD716" s="46"/>
      <c r="DE716" s="46">
        <f t="shared" si="178"/>
        <v>0</v>
      </c>
      <c r="DF716" s="46"/>
      <c r="DG716" s="46"/>
      <c r="DH716" s="46"/>
      <c r="DI716" s="46"/>
      <c r="DJ716" s="46"/>
      <c r="DK716" s="46"/>
      <c r="DL716" s="46"/>
      <c r="DM716" s="46"/>
      <c r="DN716" s="46"/>
      <c r="DO716" s="46"/>
      <c r="DP716" s="46"/>
      <c r="DQ716" s="46"/>
      <c r="DR716" s="46"/>
      <c r="DS716" s="46">
        <f t="array" ref="DS716">IF(MAX(IF($AI716:$CH716&lt;&gt;0,$AI$7:$CH$7))&gt;$S716,1,0)</f>
        <v>0</v>
      </c>
    </row>
    <row r="717" spans="1:123" x14ac:dyDescent="0.25">
      <c r="A717" s="78">
        <v>710</v>
      </c>
      <c r="B717" s="79" t="str">
        <f t="shared" ref="B717:B780" si="186">$E$3&amp;"_"&amp;TEXT(A717,"000")</f>
        <v>K_LE MUT_2023_710</v>
      </c>
      <c r="C717" s="2"/>
      <c r="D717" s="3"/>
      <c r="E717" s="3"/>
      <c r="F717" s="4"/>
      <c r="G717" s="4"/>
      <c r="H717" s="4"/>
      <c r="I717" s="3"/>
      <c r="J717" s="1"/>
      <c r="K717" s="7"/>
      <c r="L717" s="90"/>
      <c r="M717" s="5"/>
      <c r="N717" s="91"/>
      <c r="O717" s="92"/>
      <c r="P717" s="5"/>
      <c r="Q717" s="5"/>
      <c r="R717" s="8"/>
      <c r="S717" s="5"/>
      <c r="T717" s="93"/>
      <c r="U717" s="80"/>
      <c r="V717" s="82"/>
      <c r="W717" s="83"/>
      <c r="X717" s="84" t="str">
        <f t="shared" ref="X717:X780" si="187">IF(P717="?","A planifier",IF(AND(S717&lt;&gt;"",ISBLANK(W717)),"Livré",IF(AND(S717&lt;&gt;"",V717&lt;&gt;"",W717&lt;&gt;""),"Soldé",IF(E717="Travail annulé","Annulé"," "))))</f>
        <v xml:space="preserve"> </v>
      </c>
      <c r="Y717" s="85" t="str">
        <f t="shared" si="180"/>
        <v/>
      </c>
      <c r="AA717" s="86" t="str">
        <f t="shared" ca="1" si="181"/>
        <v/>
      </c>
      <c r="AB717" s="121"/>
      <c r="AC717" s="87" t="str">
        <f t="shared" si="179"/>
        <v/>
      </c>
      <c r="AD717" s="88" t="str">
        <f t="shared" ref="AD717:AD780" si="188">IF(OR(ISBLANK(C717),AF717=""),"",AF717/(AF717+AG717))</f>
        <v/>
      </c>
      <c r="AE717" s="89" t="str">
        <f>IF(C717&lt;&gt;"",IF(VLOOKUP(C717,T_UO[#All],3,FALSE)="J",AF717+AG717,VLOOKUP(C717,T_UO[#All],4,FALSE)*G717),"")</f>
        <v/>
      </c>
      <c r="AF717" s="89" t="str">
        <f t="shared" si="182"/>
        <v/>
      </c>
      <c r="AG717" s="6"/>
      <c r="AH717" s="81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  <c r="AY717" s="120"/>
      <c r="AZ717" s="120"/>
      <c r="BA717" s="120"/>
      <c r="BB717" s="120"/>
      <c r="BC717" s="120"/>
      <c r="BD717" s="120"/>
      <c r="BE717" s="120"/>
      <c r="BF717" s="120"/>
      <c r="BG717" s="120"/>
      <c r="BH717" s="120"/>
      <c r="BI717" s="120"/>
      <c r="BJ717" s="120"/>
      <c r="BK717" s="120"/>
      <c r="BL717" s="120"/>
      <c r="BM717" s="120"/>
      <c r="BN717" s="120"/>
      <c r="BO717" s="120"/>
      <c r="BP717" s="120"/>
      <c r="BQ717" s="120"/>
      <c r="BR717" s="120"/>
      <c r="BS717" s="120"/>
      <c r="BT717" s="120"/>
      <c r="BU717" s="120"/>
      <c r="BV717" s="120"/>
      <c r="BW717" s="120"/>
      <c r="BX717" s="120"/>
      <c r="BY717" s="120"/>
      <c r="BZ717" s="120"/>
      <c r="CA717" s="120"/>
      <c r="CB717" s="120"/>
      <c r="CC717" s="120"/>
      <c r="CD717" s="120"/>
      <c r="CE717" s="120"/>
      <c r="CF717" s="120"/>
      <c r="CG717" s="120"/>
      <c r="CH717" s="120"/>
      <c r="CJ717" s="46"/>
      <c r="CK717" s="46"/>
      <c r="CL717" s="46"/>
      <c r="CN717" s="46">
        <f t="shared" ref="CN717:CN780" ca="1" si="189">SUM(CO717:DS717)</f>
        <v>0</v>
      </c>
      <c r="CO717" s="46">
        <f t="shared" si="183"/>
        <v>0</v>
      </c>
      <c r="CP717" s="46"/>
      <c r="CQ717" s="46">
        <f t="shared" si="184"/>
        <v>0</v>
      </c>
      <c r="CR717" s="46"/>
      <c r="CS717" s="46">
        <f>IF(C717&lt;&gt;"",IF(VLOOKUP(C717,T_UO[#All],3,FALSE)="PTS",IF(ISBLANK(G717),1,0),IF(ISBLANK(G717),0,1)),0)</f>
        <v>0</v>
      </c>
      <c r="CT717" s="46">
        <f t="shared" ref="CT717:CT780" si="190">IF(S717&lt;&gt;"",IF(ISBLANK(H717),1,0),IF(ISBLANK(H717),0,1))</f>
        <v>0</v>
      </c>
      <c r="CU717" s="46"/>
      <c r="CV717" s="46"/>
      <c r="CW717" s="46"/>
      <c r="CX717" s="46"/>
      <c r="CY717" s="46"/>
      <c r="CZ717" s="46"/>
      <c r="DA717" s="46"/>
      <c r="DB717" s="46">
        <f t="shared" ref="DB717:DB780" si="191">IF(C717&lt;&gt;"",ABS(COUNTA(P717)-1),0)</f>
        <v>0</v>
      </c>
      <c r="DC717" s="46">
        <f t="shared" ca="1" si="185"/>
        <v>0</v>
      </c>
      <c r="DD717" s="46"/>
      <c r="DE717" s="46">
        <f t="shared" ref="DE717:DE780" si="192">IF(AND(C717&lt;&gt;"",ISBLANK(S717),AG717=0),1,0)</f>
        <v>0</v>
      </c>
      <c r="DF717" s="46"/>
      <c r="DG717" s="46"/>
      <c r="DH717" s="46"/>
      <c r="DI717" s="46"/>
      <c r="DJ717" s="46"/>
      <c r="DK717" s="46"/>
      <c r="DL717" s="46"/>
      <c r="DM717" s="46"/>
      <c r="DN717" s="46"/>
      <c r="DO717" s="46"/>
      <c r="DP717" s="46"/>
      <c r="DQ717" s="46"/>
      <c r="DR717" s="46"/>
      <c r="DS717" s="46">
        <f t="array" ref="DS717">IF(MAX(IF($AI717:$CH717&lt;&gt;0,$AI$7:$CH$7))&gt;$S717,1,0)</f>
        <v>0</v>
      </c>
    </row>
    <row r="718" spans="1:123" x14ac:dyDescent="0.25">
      <c r="A718" s="78">
        <v>711</v>
      </c>
      <c r="B718" s="79" t="str">
        <f t="shared" si="186"/>
        <v>K_LE MUT_2023_711</v>
      </c>
      <c r="C718" s="2"/>
      <c r="D718" s="3"/>
      <c r="E718" s="3"/>
      <c r="F718" s="4"/>
      <c r="G718" s="4"/>
      <c r="H718" s="4"/>
      <c r="I718" s="3"/>
      <c r="J718" s="1"/>
      <c r="K718" s="7"/>
      <c r="L718" s="90"/>
      <c r="M718" s="5"/>
      <c r="N718" s="91"/>
      <c r="O718" s="92"/>
      <c r="P718" s="5"/>
      <c r="Q718" s="5"/>
      <c r="R718" s="8"/>
      <c r="S718" s="5"/>
      <c r="T718" s="93"/>
      <c r="U718" s="80"/>
      <c r="V718" s="82"/>
      <c r="W718" s="83"/>
      <c r="X718" s="84" t="str">
        <f t="shared" si="187"/>
        <v xml:space="preserve"> </v>
      </c>
      <c r="Y718" s="85" t="str">
        <f t="shared" si="180"/>
        <v/>
      </c>
      <c r="AA718" s="86" t="str">
        <f t="shared" ca="1" si="181"/>
        <v/>
      </c>
      <c r="AB718" s="121"/>
      <c r="AC718" s="87" t="str">
        <f t="shared" si="179"/>
        <v/>
      </c>
      <c r="AD718" s="88" t="str">
        <f t="shared" si="188"/>
        <v/>
      </c>
      <c r="AE718" s="89" t="str">
        <f>IF(C718&lt;&gt;"",IF(VLOOKUP(C718,T_UO[#All],3,FALSE)="J",AF718+AG718,VLOOKUP(C718,T_UO[#All],4,FALSE)*G718),"")</f>
        <v/>
      </c>
      <c r="AF718" s="89" t="str">
        <f t="shared" si="182"/>
        <v/>
      </c>
      <c r="AG718" s="6"/>
      <c r="AH718" s="81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  <c r="AY718" s="120"/>
      <c r="AZ718" s="120"/>
      <c r="BA718" s="120"/>
      <c r="BB718" s="120"/>
      <c r="BC718" s="120"/>
      <c r="BD718" s="120"/>
      <c r="BE718" s="120"/>
      <c r="BF718" s="120"/>
      <c r="BG718" s="120"/>
      <c r="BH718" s="120"/>
      <c r="BI718" s="120"/>
      <c r="BJ718" s="120"/>
      <c r="BK718" s="120"/>
      <c r="BL718" s="120"/>
      <c r="BM718" s="120"/>
      <c r="BN718" s="120"/>
      <c r="BO718" s="120"/>
      <c r="BP718" s="120"/>
      <c r="BQ718" s="120"/>
      <c r="BR718" s="120"/>
      <c r="BS718" s="120"/>
      <c r="BT718" s="120"/>
      <c r="BU718" s="120"/>
      <c r="BV718" s="120"/>
      <c r="BW718" s="120"/>
      <c r="BX718" s="120"/>
      <c r="BY718" s="120"/>
      <c r="BZ718" s="120"/>
      <c r="CA718" s="120"/>
      <c r="CB718" s="120"/>
      <c r="CC718" s="120"/>
      <c r="CD718" s="120"/>
      <c r="CE718" s="120"/>
      <c r="CF718" s="120"/>
      <c r="CG718" s="120"/>
      <c r="CH718" s="120"/>
      <c r="CJ718" s="46"/>
      <c r="CK718" s="46"/>
      <c r="CL718" s="46"/>
      <c r="CN718" s="46">
        <f t="shared" ca="1" si="189"/>
        <v>0</v>
      </c>
      <c r="CO718" s="46">
        <f t="shared" si="183"/>
        <v>0</v>
      </c>
      <c r="CP718" s="46"/>
      <c r="CQ718" s="46">
        <f t="shared" si="184"/>
        <v>0</v>
      </c>
      <c r="CR718" s="46"/>
      <c r="CS718" s="46">
        <f>IF(C718&lt;&gt;"",IF(VLOOKUP(C718,T_UO[#All],3,FALSE)="PTS",IF(ISBLANK(G718),1,0),IF(ISBLANK(G718),0,1)),0)</f>
        <v>0</v>
      </c>
      <c r="CT718" s="46">
        <f t="shared" si="190"/>
        <v>0</v>
      </c>
      <c r="CU718" s="46"/>
      <c r="CV718" s="46"/>
      <c r="CW718" s="46"/>
      <c r="CX718" s="46"/>
      <c r="CY718" s="46"/>
      <c r="CZ718" s="46"/>
      <c r="DA718" s="46"/>
      <c r="DB718" s="46">
        <f t="shared" si="191"/>
        <v>0</v>
      </c>
      <c r="DC718" s="46">
        <f t="shared" ca="1" si="185"/>
        <v>0</v>
      </c>
      <c r="DD718" s="46"/>
      <c r="DE718" s="46">
        <f t="shared" si="192"/>
        <v>0</v>
      </c>
      <c r="DF718" s="46"/>
      <c r="DG718" s="46"/>
      <c r="DH718" s="46"/>
      <c r="DI718" s="46"/>
      <c r="DJ718" s="46"/>
      <c r="DK718" s="46"/>
      <c r="DL718" s="46"/>
      <c r="DM718" s="46"/>
      <c r="DN718" s="46"/>
      <c r="DO718" s="46"/>
      <c r="DP718" s="46"/>
      <c r="DQ718" s="46"/>
      <c r="DR718" s="46"/>
      <c r="DS718" s="46">
        <f t="array" ref="DS718">IF(MAX(IF($AI718:$CH718&lt;&gt;0,$AI$7:$CH$7))&gt;$S718,1,0)</f>
        <v>0</v>
      </c>
    </row>
    <row r="719" spans="1:123" x14ac:dyDescent="0.25">
      <c r="A719" s="78">
        <v>712</v>
      </c>
      <c r="B719" s="79" t="str">
        <f t="shared" si="186"/>
        <v>K_LE MUT_2023_712</v>
      </c>
      <c r="C719" s="2"/>
      <c r="D719" s="3"/>
      <c r="E719" s="3"/>
      <c r="F719" s="4"/>
      <c r="G719" s="4"/>
      <c r="H719" s="4"/>
      <c r="I719" s="3"/>
      <c r="J719" s="1"/>
      <c r="K719" s="7"/>
      <c r="L719" s="90"/>
      <c r="M719" s="5"/>
      <c r="N719" s="91"/>
      <c r="O719" s="92"/>
      <c r="P719" s="5"/>
      <c r="Q719" s="5"/>
      <c r="R719" s="8"/>
      <c r="S719" s="5"/>
      <c r="T719" s="93"/>
      <c r="U719" s="80"/>
      <c r="V719" s="82"/>
      <c r="W719" s="83"/>
      <c r="X719" s="84" t="str">
        <f t="shared" si="187"/>
        <v xml:space="preserve"> </v>
      </c>
      <c r="Y719" s="85" t="str">
        <f t="shared" si="180"/>
        <v/>
      </c>
      <c r="AA719" s="86" t="str">
        <f t="shared" ca="1" si="181"/>
        <v/>
      </c>
      <c r="AB719" s="121"/>
      <c r="AC719" s="87" t="str">
        <f t="shared" si="179"/>
        <v/>
      </c>
      <c r="AD719" s="88" t="str">
        <f t="shared" si="188"/>
        <v/>
      </c>
      <c r="AE719" s="89" t="str">
        <f>IF(C719&lt;&gt;"",IF(VLOOKUP(C719,T_UO[#All],3,FALSE)="J",AF719+AG719,VLOOKUP(C719,T_UO[#All],4,FALSE)*G719),"")</f>
        <v/>
      </c>
      <c r="AF719" s="89" t="str">
        <f t="shared" si="182"/>
        <v/>
      </c>
      <c r="AG719" s="6"/>
      <c r="AH719" s="81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  <c r="AY719" s="120"/>
      <c r="AZ719" s="120"/>
      <c r="BA719" s="120"/>
      <c r="BB719" s="120"/>
      <c r="BC719" s="120"/>
      <c r="BD719" s="120"/>
      <c r="BE719" s="120"/>
      <c r="BF719" s="120"/>
      <c r="BG719" s="120"/>
      <c r="BH719" s="120"/>
      <c r="BI719" s="120"/>
      <c r="BJ719" s="120"/>
      <c r="BK719" s="120"/>
      <c r="BL719" s="120"/>
      <c r="BM719" s="120"/>
      <c r="BN719" s="120"/>
      <c r="BO719" s="120"/>
      <c r="BP719" s="120"/>
      <c r="BQ719" s="120"/>
      <c r="BR719" s="120"/>
      <c r="BS719" s="120"/>
      <c r="BT719" s="120"/>
      <c r="BU719" s="120"/>
      <c r="BV719" s="120"/>
      <c r="BW719" s="120"/>
      <c r="BX719" s="120"/>
      <c r="BY719" s="120"/>
      <c r="BZ719" s="120"/>
      <c r="CA719" s="120"/>
      <c r="CB719" s="120"/>
      <c r="CC719" s="120"/>
      <c r="CD719" s="120"/>
      <c r="CE719" s="120"/>
      <c r="CF719" s="120"/>
      <c r="CG719" s="120"/>
      <c r="CH719" s="120"/>
      <c r="CJ719" s="46"/>
      <c r="CK719" s="46"/>
      <c r="CL719" s="46"/>
      <c r="CN719" s="46">
        <f t="shared" ca="1" si="189"/>
        <v>0</v>
      </c>
      <c r="CO719" s="46">
        <f t="shared" si="183"/>
        <v>0</v>
      </c>
      <c r="CP719" s="46"/>
      <c r="CQ719" s="46">
        <f t="shared" si="184"/>
        <v>0</v>
      </c>
      <c r="CR719" s="46"/>
      <c r="CS719" s="46">
        <f>IF(C719&lt;&gt;"",IF(VLOOKUP(C719,T_UO[#All],3,FALSE)="PTS",IF(ISBLANK(G719),1,0),IF(ISBLANK(G719),0,1)),0)</f>
        <v>0</v>
      </c>
      <c r="CT719" s="46">
        <f t="shared" si="190"/>
        <v>0</v>
      </c>
      <c r="CU719" s="46"/>
      <c r="CV719" s="46"/>
      <c r="CW719" s="46"/>
      <c r="CX719" s="46"/>
      <c r="CY719" s="46"/>
      <c r="CZ719" s="46"/>
      <c r="DA719" s="46"/>
      <c r="DB719" s="46">
        <f t="shared" si="191"/>
        <v>0</v>
      </c>
      <c r="DC719" s="46">
        <f t="shared" ca="1" si="185"/>
        <v>0</v>
      </c>
      <c r="DD719" s="46"/>
      <c r="DE719" s="46">
        <f t="shared" si="192"/>
        <v>0</v>
      </c>
      <c r="DF719" s="46"/>
      <c r="DG719" s="46"/>
      <c r="DH719" s="46"/>
      <c r="DI719" s="46"/>
      <c r="DJ719" s="46"/>
      <c r="DK719" s="46"/>
      <c r="DL719" s="46"/>
      <c r="DM719" s="46"/>
      <c r="DN719" s="46"/>
      <c r="DO719" s="46"/>
      <c r="DP719" s="46"/>
      <c r="DQ719" s="46"/>
      <c r="DR719" s="46"/>
      <c r="DS719" s="46">
        <f t="array" ref="DS719">IF(MAX(IF($AI719:$CH719&lt;&gt;0,$AI$7:$CH$7))&gt;$S719,1,0)</f>
        <v>0</v>
      </c>
    </row>
    <row r="720" spans="1:123" x14ac:dyDescent="0.25">
      <c r="A720" s="78">
        <v>713</v>
      </c>
      <c r="B720" s="79" t="str">
        <f t="shared" si="186"/>
        <v>K_LE MUT_2023_713</v>
      </c>
      <c r="C720" s="2"/>
      <c r="D720" s="3"/>
      <c r="E720" s="3"/>
      <c r="F720" s="4"/>
      <c r="G720" s="4"/>
      <c r="H720" s="4"/>
      <c r="I720" s="3"/>
      <c r="J720" s="1"/>
      <c r="K720" s="7"/>
      <c r="L720" s="90"/>
      <c r="M720" s="5"/>
      <c r="N720" s="91"/>
      <c r="O720" s="92"/>
      <c r="P720" s="5"/>
      <c r="Q720" s="5"/>
      <c r="R720" s="8"/>
      <c r="S720" s="5"/>
      <c r="T720" s="93"/>
      <c r="U720" s="80"/>
      <c r="V720" s="82"/>
      <c r="W720" s="83"/>
      <c r="X720" s="84" t="str">
        <f t="shared" si="187"/>
        <v xml:space="preserve"> </v>
      </c>
      <c r="Y720" s="85" t="str">
        <f t="shared" si="180"/>
        <v/>
      </c>
      <c r="AA720" s="86" t="str">
        <f t="shared" ca="1" si="181"/>
        <v/>
      </c>
      <c r="AB720" s="121"/>
      <c r="AC720" s="87" t="str">
        <f t="shared" si="179"/>
        <v/>
      </c>
      <c r="AD720" s="88" t="str">
        <f t="shared" si="188"/>
        <v/>
      </c>
      <c r="AE720" s="89" t="str">
        <f>IF(C720&lt;&gt;"",IF(VLOOKUP(C720,T_UO[#All],3,FALSE)="J",AF720+AG720,VLOOKUP(C720,T_UO[#All],4,FALSE)*G720),"")</f>
        <v/>
      </c>
      <c r="AF720" s="89" t="str">
        <f t="shared" si="182"/>
        <v/>
      </c>
      <c r="AG720" s="6"/>
      <c r="AH720" s="81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  <c r="AY720" s="120"/>
      <c r="AZ720" s="120"/>
      <c r="BA720" s="120"/>
      <c r="BB720" s="120"/>
      <c r="BC720" s="120"/>
      <c r="BD720" s="120"/>
      <c r="BE720" s="120"/>
      <c r="BF720" s="120"/>
      <c r="BG720" s="120"/>
      <c r="BH720" s="120"/>
      <c r="BI720" s="120"/>
      <c r="BJ720" s="120"/>
      <c r="BK720" s="120"/>
      <c r="BL720" s="120"/>
      <c r="BM720" s="120"/>
      <c r="BN720" s="120"/>
      <c r="BO720" s="120"/>
      <c r="BP720" s="120"/>
      <c r="BQ720" s="120"/>
      <c r="BR720" s="120"/>
      <c r="BS720" s="120"/>
      <c r="BT720" s="120"/>
      <c r="BU720" s="120"/>
      <c r="BV720" s="120"/>
      <c r="BW720" s="120"/>
      <c r="BX720" s="120"/>
      <c r="BY720" s="120"/>
      <c r="BZ720" s="120"/>
      <c r="CA720" s="120"/>
      <c r="CB720" s="120"/>
      <c r="CC720" s="120"/>
      <c r="CD720" s="120"/>
      <c r="CE720" s="120"/>
      <c r="CF720" s="120"/>
      <c r="CG720" s="120"/>
      <c r="CH720" s="120"/>
      <c r="CJ720" s="46"/>
      <c r="CK720" s="46"/>
      <c r="CL720" s="46"/>
      <c r="CN720" s="46">
        <f t="shared" ca="1" si="189"/>
        <v>0</v>
      </c>
      <c r="CO720" s="46">
        <f t="shared" si="183"/>
        <v>0</v>
      </c>
      <c r="CP720" s="46"/>
      <c r="CQ720" s="46">
        <f t="shared" si="184"/>
        <v>0</v>
      </c>
      <c r="CR720" s="46"/>
      <c r="CS720" s="46">
        <f>IF(C720&lt;&gt;"",IF(VLOOKUP(C720,T_UO[#All],3,FALSE)="PTS",IF(ISBLANK(G720),1,0),IF(ISBLANK(G720),0,1)),0)</f>
        <v>0</v>
      </c>
      <c r="CT720" s="46">
        <f t="shared" si="190"/>
        <v>0</v>
      </c>
      <c r="CU720" s="46"/>
      <c r="CV720" s="46"/>
      <c r="CW720" s="46"/>
      <c r="CX720" s="46"/>
      <c r="CY720" s="46"/>
      <c r="CZ720" s="46"/>
      <c r="DA720" s="46"/>
      <c r="DB720" s="46">
        <f t="shared" si="191"/>
        <v>0</v>
      </c>
      <c r="DC720" s="46">
        <f t="shared" ca="1" si="185"/>
        <v>0</v>
      </c>
      <c r="DD720" s="46"/>
      <c r="DE720" s="46">
        <f t="shared" si="192"/>
        <v>0</v>
      </c>
      <c r="DF720" s="46"/>
      <c r="DG720" s="46"/>
      <c r="DH720" s="46"/>
      <c r="DI720" s="46"/>
      <c r="DJ720" s="46"/>
      <c r="DK720" s="46"/>
      <c r="DL720" s="46"/>
      <c r="DM720" s="46"/>
      <c r="DN720" s="46"/>
      <c r="DO720" s="46"/>
      <c r="DP720" s="46"/>
      <c r="DQ720" s="46"/>
      <c r="DR720" s="46"/>
      <c r="DS720" s="46">
        <f t="array" ref="DS720">IF(MAX(IF($AI720:$CH720&lt;&gt;0,$AI$7:$CH$7))&gt;$S720,1,0)</f>
        <v>0</v>
      </c>
    </row>
    <row r="721" spans="1:123" x14ac:dyDescent="0.25">
      <c r="A721" s="78">
        <v>714</v>
      </c>
      <c r="B721" s="79" t="str">
        <f t="shared" si="186"/>
        <v>K_LE MUT_2023_714</v>
      </c>
      <c r="C721" s="2"/>
      <c r="D721" s="3"/>
      <c r="E721" s="3"/>
      <c r="F721" s="4"/>
      <c r="G721" s="4"/>
      <c r="H721" s="4"/>
      <c r="I721" s="3"/>
      <c r="J721" s="1"/>
      <c r="K721" s="7"/>
      <c r="L721" s="90"/>
      <c r="M721" s="5"/>
      <c r="N721" s="91"/>
      <c r="O721" s="92"/>
      <c r="P721" s="5"/>
      <c r="Q721" s="5"/>
      <c r="R721" s="8"/>
      <c r="S721" s="5"/>
      <c r="T721" s="93"/>
      <c r="U721" s="80"/>
      <c r="V721" s="82"/>
      <c r="W721" s="83"/>
      <c r="X721" s="84" t="str">
        <f t="shared" si="187"/>
        <v xml:space="preserve"> </v>
      </c>
      <c r="Y721" s="85" t="str">
        <f t="shared" si="180"/>
        <v/>
      </c>
      <c r="AA721" s="86" t="str">
        <f t="shared" ca="1" si="181"/>
        <v/>
      </c>
      <c r="AB721" s="121"/>
      <c r="AC721" s="87" t="str">
        <f t="shared" si="179"/>
        <v/>
      </c>
      <c r="AD721" s="88" t="str">
        <f t="shared" si="188"/>
        <v/>
      </c>
      <c r="AE721" s="89" t="str">
        <f>IF(C721&lt;&gt;"",IF(VLOOKUP(C721,T_UO[#All],3,FALSE)="J",AF721+AG721,VLOOKUP(C721,T_UO[#All],4,FALSE)*G721),"")</f>
        <v/>
      </c>
      <c r="AF721" s="89" t="str">
        <f t="shared" si="182"/>
        <v/>
      </c>
      <c r="AG721" s="6"/>
      <c r="AH721" s="81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  <c r="AY721" s="120"/>
      <c r="AZ721" s="120"/>
      <c r="BA721" s="120"/>
      <c r="BB721" s="120"/>
      <c r="BC721" s="120"/>
      <c r="BD721" s="120"/>
      <c r="BE721" s="120"/>
      <c r="BF721" s="120"/>
      <c r="BG721" s="120"/>
      <c r="BH721" s="120"/>
      <c r="BI721" s="120"/>
      <c r="BJ721" s="120"/>
      <c r="BK721" s="120"/>
      <c r="BL721" s="120"/>
      <c r="BM721" s="120"/>
      <c r="BN721" s="120"/>
      <c r="BO721" s="120"/>
      <c r="BP721" s="120"/>
      <c r="BQ721" s="120"/>
      <c r="BR721" s="120"/>
      <c r="BS721" s="120"/>
      <c r="BT721" s="120"/>
      <c r="BU721" s="120"/>
      <c r="BV721" s="120"/>
      <c r="BW721" s="120"/>
      <c r="BX721" s="120"/>
      <c r="BY721" s="120"/>
      <c r="BZ721" s="120"/>
      <c r="CA721" s="120"/>
      <c r="CB721" s="120"/>
      <c r="CC721" s="120"/>
      <c r="CD721" s="120"/>
      <c r="CE721" s="120"/>
      <c r="CF721" s="120"/>
      <c r="CG721" s="120"/>
      <c r="CH721" s="120"/>
      <c r="CJ721" s="46"/>
      <c r="CK721" s="46"/>
      <c r="CL721" s="46"/>
      <c r="CN721" s="46">
        <f t="shared" ca="1" si="189"/>
        <v>0</v>
      </c>
      <c r="CO721" s="46">
        <f t="shared" si="183"/>
        <v>0</v>
      </c>
      <c r="CP721" s="46"/>
      <c r="CQ721" s="46">
        <f t="shared" si="184"/>
        <v>0</v>
      </c>
      <c r="CR721" s="46"/>
      <c r="CS721" s="46">
        <f>IF(C721&lt;&gt;"",IF(VLOOKUP(C721,T_UO[#All],3,FALSE)="PTS",IF(ISBLANK(G721),1,0),IF(ISBLANK(G721),0,1)),0)</f>
        <v>0</v>
      </c>
      <c r="CT721" s="46">
        <f t="shared" si="190"/>
        <v>0</v>
      </c>
      <c r="CU721" s="46"/>
      <c r="CV721" s="46"/>
      <c r="CW721" s="46"/>
      <c r="CX721" s="46"/>
      <c r="CY721" s="46"/>
      <c r="CZ721" s="46"/>
      <c r="DA721" s="46"/>
      <c r="DB721" s="46">
        <f t="shared" si="191"/>
        <v>0</v>
      </c>
      <c r="DC721" s="46">
        <f t="shared" ca="1" si="185"/>
        <v>0</v>
      </c>
      <c r="DD721" s="46"/>
      <c r="DE721" s="46">
        <f t="shared" si="192"/>
        <v>0</v>
      </c>
      <c r="DF721" s="46"/>
      <c r="DG721" s="46"/>
      <c r="DH721" s="46"/>
      <c r="DI721" s="46"/>
      <c r="DJ721" s="46"/>
      <c r="DK721" s="46"/>
      <c r="DL721" s="46"/>
      <c r="DM721" s="46"/>
      <c r="DN721" s="46"/>
      <c r="DO721" s="46"/>
      <c r="DP721" s="46"/>
      <c r="DQ721" s="46"/>
      <c r="DR721" s="46"/>
      <c r="DS721" s="46">
        <f t="array" ref="DS721">IF(MAX(IF($AI721:$CH721&lt;&gt;0,$AI$7:$CH$7))&gt;$S721,1,0)</f>
        <v>0</v>
      </c>
    </row>
    <row r="722" spans="1:123" x14ac:dyDescent="0.25">
      <c r="A722" s="78">
        <v>715</v>
      </c>
      <c r="B722" s="79" t="str">
        <f t="shared" si="186"/>
        <v>K_LE MUT_2023_715</v>
      </c>
      <c r="C722" s="2"/>
      <c r="D722" s="3"/>
      <c r="E722" s="3"/>
      <c r="F722" s="4"/>
      <c r="G722" s="4"/>
      <c r="H722" s="4"/>
      <c r="I722" s="3"/>
      <c r="J722" s="1"/>
      <c r="K722" s="7"/>
      <c r="L722" s="90"/>
      <c r="M722" s="5"/>
      <c r="N722" s="91"/>
      <c r="O722" s="92"/>
      <c r="P722" s="5"/>
      <c r="Q722" s="5"/>
      <c r="R722" s="8"/>
      <c r="S722" s="5"/>
      <c r="T722" s="93"/>
      <c r="U722" s="80"/>
      <c r="V722" s="82"/>
      <c r="W722" s="83"/>
      <c r="X722" s="84" t="str">
        <f t="shared" si="187"/>
        <v xml:space="preserve"> </v>
      </c>
      <c r="Y722" s="85" t="str">
        <f t="shared" si="180"/>
        <v/>
      </c>
      <c r="AA722" s="86" t="str">
        <f t="shared" ca="1" si="181"/>
        <v/>
      </c>
      <c r="AB722" s="121"/>
      <c r="AC722" s="87" t="str">
        <f t="shared" si="179"/>
        <v/>
      </c>
      <c r="AD722" s="88" t="str">
        <f t="shared" si="188"/>
        <v/>
      </c>
      <c r="AE722" s="89" t="str">
        <f>IF(C722&lt;&gt;"",IF(VLOOKUP(C722,T_UO[#All],3,FALSE)="J",AF722+AG722,VLOOKUP(C722,T_UO[#All],4,FALSE)*G722),"")</f>
        <v/>
      </c>
      <c r="AF722" s="89" t="str">
        <f t="shared" si="182"/>
        <v/>
      </c>
      <c r="AG722" s="6"/>
      <c r="AH722" s="81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  <c r="AY722" s="120"/>
      <c r="AZ722" s="120"/>
      <c r="BA722" s="120"/>
      <c r="BB722" s="120"/>
      <c r="BC722" s="120"/>
      <c r="BD722" s="120"/>
      <c r="BE722" s="120"/>
      <c r="BF722" s="120"/>
      <c r="BG722" s="120"/>
      <c r="BH722" s="120"/>
      <c r="BI722" s="120"/>
      <c r="BJ722" s="120"/>
      <c r="BK722" s="120"/>
      <c r="BL722" s="120"/>
      <c r="BM722" s="120"/>
      <c r="BN722" s="120"/>
      <c r="BO722" s="120"/>
      <c r="BP722" s="120"/>
      <c r="BQ722" s="120"/>
      <c r="BR722" s="120"/>
      <c r="BS722" s="120"/>
      <c r="BT722" s="120"/>
      <c r="BU722" s="120"/>
      <c r="BV722" s="120"/>
      <c r="BW722" s="120"/>
      <c r="BX722" s="120"/>
      <c r="BY722" s="120"/>
      <c r="BZ722" s="120"/>
      <c r="CA722" s="120"/>
      <c r="CB722" s="120"/>
      <c r="CC722" s="120"/>
      <c r="CD722" s="120"/>
      <c r="CE722" s="120"/>
      <c r="CF722" s="120"/>
      <c r="CG722" s="120"/>
      <c r="CH722" s="120"/>
      <c r="CJ722" s="46"/>
      <c r="CK722" s="46"/>
      <c r="CL722" s="46"/>
      <c r="CN722" s="46">
        <f t="shared" ca="1" si="189"/>
        <v>0</v>
      </c>
      <c r="CO722" s="46">
        <f t="shared" si="183"/>
        <v>0</v>
      </c>
      <c r="CP722" s="46"/>
      <c r="CQ722" s="46">
        <f t="shared" si="184"/>
        <v>0</v>
      </c>
      <c r="CR722" s="46"/>
      <c r="CS722" s="46">
        <f>IF(C722&lt;&gt;"",IF(VLOOKUP(C722,T_UO[#All],3,FALSE)="PTS",IF(ISBLANK(G722),1,0),IF(ISBLANK(G722),0,1)),0)</f>
        <v>0</v>
      </c>
      <c r="CT722" s="46">
        <f t="shared" si="190"/>
        <v>0</v>
      </c>
      <c r="CU722" s="46"/>
      <c r="CV722" s="46"/>
      <c r="CW722" s="46"/>
      <c r="CX722" s="46"/>
      <c r="CY722" s="46"/>
      <c r="CZ722" s="46"/>
      <c r="DA722" s="46"/>
      <c r="DB722" s="46">
        <f t="shared" si="191"/>
        <v>0</v>
      </c>
      <c r="DC722" s="46">
        <f t="shared" ca="1" si="185"/>
        <v>0</v>
      </c>
      <c r="DD722" s="46"/>
      <c r="DE722" s="46">
        <f t="shared" si="192"/>
        <v>0</v>
      </c>
      <c r="DF722" s="46"/>
      <c r="DG722" s="46"/>
      <c r="DH722" s="46"/>
      <c r="DI722" s="46"/>
      <c r="DJ722" s="46"/>
      <c r="DK722" s="46"/>
      <c r="DL722" s="46"/>
      <c r="DM722" s="46"/>
      <c r="DN722" s="46"/>
      <c r="DO722" s="46"/>
      <c r="DP722" s="46"/>
      <c r="DQ722" s="46"/>
      <c r="DR722" s="46"/>
      <c r="DS722" s="46">
        <f t="array" ref="DS722">IF(MAX(IF($AI722:$CH722&lt;&gt;0,$AI$7:$CH$7))&gt;$S722,1,0)</f>
        <v>0</v>
      </c>
    </row>
    <row r="723" spans="1:123" x14ac:dyDescent="0.25">
      <c r="A723" s="78">
        <v>716</v>
      </c>
      <c r="B723" s="79" t="str">
        <f t="shared" si="186"/>
        <v>K_LE MUT_2023_716</v>
      </c>
      <c r="C723" s="2"/>
      <c r="D723" s="3"/>
      <c r="E723" s="3"/>
      <c r="F723" s="4"/>
      <c r="G723" s="4"/>
      <c r="H723" s="4"/>
      <c r="I723" s="3"/>
      <c r="J723" s="1"/>
      <c r="K723" s="7"/>
      <c r="L723" s="90"/>
      <c r="M723" s="5"/>
      <c r="N723" s="91"/>
      <c r="O723" s="92"/>
      <c r="P723" s="5"/>
      <c r="Q723" s="5"/>
      <c r="R723" s="8"/>
      <c r="S723" s="5"/>
      <c r="T723" s="93"/>
      <c r="U723" s="80"/>
      <c r="V723" s="82"/>
      <c r="W723" s="83"/>
      <c r="X723" s="84" t="str">
        <f t="shared" si="187"/>
        <v xml:space="preserve"> </v>
      </c>
      <c r="Y723" s="85" t="str">
        <f t="shared" si="180"/>
        <v/>
      </c>
      <c r="AA723" s="86" t="str">
        <f t="shared" ca="1" si="181"/>
        <v/>
      </c>
      <c r="AB723" s="121"/>
      <c r="AC723" s="87" t="str">
        <f t="shared" si="179"/>
        <v/>
      </c>
      <c r="AD723" s="88" t="str">
        <f t="shared" si="188"/>
        <v/>
      </c>
      <c r="AE723" s="89" t="str">
        <f>IF(C723&lt;&gt;"",IF(VLOOKUP(C723,T_UO[#All],3,FALSE)="J",AF723+AG723,VLOOKUP(C723,T_UO[#All],4,FALSE)*G723),"")</f>
        <v/>
      </c>
      <c r="AF723" s="89" t="str">
        <f t="shared" si="182"/>
        <v/>
      </c>
      <c r="AG723" s="6"/>
      <c r="AH723" s="81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  <c r="AY723" s="120"/>
      <c r="AZ723" s="120"/>
      <c r="BA723" s="120"/>
      <c r="BB723" s="120"/>
      <c r="BC723" s="120"/>
      <c r="BD723" s="120"/>
      <c r="BE723" s="120"/>
      <c r="BF723" s="120"/>
      <c r="BG723" s="120"/>
      <c r="BH723" s="120"/>
      <c r="BI723" s="120"/>
      <c r="BJ723" s="120"/>
      <c r="BK723" s="120"/>
      <c r="BL723" s="120"/>
      <c r="BM723" s="120"/>
      <c r="BN723" s="120"/>
      <c r="BO723" s="120"/>
      <c r="BP723" s="120"/>
      <c r="BQ723" s="120"/>
      <c r="BR723" s="120"/>
      <c r="BS723" s="120"/>
      <c r="BT723" s="120"/>
      <c r="BU723" s="120"/>
      <c r="BV723" s="120"/>
      <c r="BW723" s="120"/>
      <c r="BX723" s="120"/>
      <c r="BY723" s="120"/>
      <c r="BZ723" s="120"/>
      <c r="CA723" s="120"/>
      <c r="CB723" s="120"/>
      <c r="CC723" s="120"/>
      <c r="CD723" s="120"/>
      <c r="CE723" s="120"/>
      <c r="CF723" s="120"/>
      <c r="CG723" s="120"/>
      <c r="CH723" s="120"/>
      <c r="CJ723" s="46"/>
      <c r="CK723" s="46"/>
      <c r="CL723" s="46"/>
      <c r="CN723" s="46">
        <f t="shared" ca="1" si="189"/>
        <v>0</v>
      </c>
      <c r="CO723" s="46">
        <f t="shared" si="183"/>
        <v>0</v>
      </c>
      <c r="CP723" s="46"/>
      <c r="CQ723" s="46">
        <f t="shared" si="184"/>
        <v>0</v>
      </c>
      <c r="CR723" s="46"/>
      <c r="CS723" s="46">
        <f>IF(C723&lt;&gt;"",IF(VLOOKUP(C723,T_UO[#All],3,FALSE)="PTS",IF(ISBLANK(G723),1,0),IF(ISBLANK(G723),0,1)),0)</f>
        <v>0</v>
      </c>
      <c r="CT723" s="46">
        <f t="shared" si="190"/>
        <v>0</v>
      </c>
      <c r="CU723" s="46"/>
      <c r="CV723" s="46"/>
      <c r="CW723" s="46"/>
      <c r="CX723" s="46"/>
      <c r="CY723" s="46"/>
      <c r="CZ723" s="46"/>
      <c r="DA723" s="46"/>
      <c r="DB723" s="46">
        <f t="shared" si="191"/>
        <v>0</v>
      </c>
      <c r="DC723" s="46">
        <f t="shared" ca="1" si="185"/>
        <v>0</v>
      </c>
      <c r="DD723" s="46"/>
      <c r="DE723" s="46">
        <f t="shared" si="192"/>
        <v>0</v>
      </c>
      <c r="DF723" s="46"/>
      <c r="DG723" s="46"/>
      <c r="DH723" s="46"/>
      <c r="DI723" s="46"/>
      <c r="DJ723" s="46"/>
      <c r="DK723" s="46"/>
      <c r="DL723" s="46"/>
      <c r="DM723" s="46"/>
      <c r="DN723" s="46"/>
      <c r="DO723" s="46"/>
      <c r="DP723" s="46"/>
      <c r="DQ723" s="46"/>
      <c r="DR723" s="46"/>
      <c r="DS723" s="46">
        <f t="array" ref="DS723">IF(MAX(IF($AI723:$CH723&lt;&gt;0,$AI$7:$CH$7))&gt;$S723,1,0)</f>
        <v>0</v>
      </c>
    </row>
    <row r="724" spans="1:123" x14ac:dyDescent="0.25">
      <c r="A724" s="78">
        <v>717</v>
      </c>
      <c r="B724" s="79" t="str">
        <f t="shared" si="186"/>
        <v>K_LE MUT_2023_717</v>
      </c>
      <c r="C724" s="2"/>
      <c r="D724" s="3"/>
      <c r="E724" s="3"/>
      <c r="F724" s="4"/>
      <c r="G724" s="4"/>
      <c r="H724" s="4"/>
      <c r="I724" s="3"/>
      <c r="J724" s="1"/>
      <c r="K724" s="7"/>
      <c r="L724" s="90"/>
      <c r="M724" s="5"/>
      <c r="N724" s="91"/>
      <c r="O724" s="92"/>
      <c r="P724" s="5"/>
      <c r="Q724" s="5"/>
      <c r="R724" s="8"/>
      <c r="S724" s="5"/>
      <c r="T724" s="93"/>
      <c r="U724" s="80"/>
      <c r="V724" s="82"/>
      <c r="W724" s="83"/>
      <c r="X724" s="84" t="str">
        <f t="shared" si="187"/>
        <v xml:space="preserve"> </v>
      </c>
      <c r="Y724" s="85" t="str">
        <f t="shared" si="180"/>
        <v/>
      </c>
      <c r="AA724" s="86" t="str">
        <f t="shared" ca="1" si="181"/>
        <v/>
      </c>
      <c r="AB724" s="121"/>
      <c r="AC724" s="87" t="str">
        <f t="shared" si="179"/>
        <v/>
      </c>
      <c r="AD724" s="88" t="str">
        <f t="shared" si="188"/>
        <v/>
      </c>
      <c r="AE724" s="89" t="str">
        <f>IF(C724&lt;&gt;"",IF(VLOOKUP(C724,T_UO[#All],3,FALSE)="J",AF724+AG724,VLOOKUP(C724,T_UO[#All],4,FALSE)*G724),"")</f>
        <v/>
      </c>
      <c r="AF724" s="89" t="str">
        <f t="shared" si="182"/>
        <v/>
      </c>
      <c r="AG724" s="6"/>
      <c r="AH724" s="81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  <c r="AY724" s="120"/>
      <c r="AZ724" s="120"/>
      <c r="BA724" s="120"/>
      <c r="BB724" s="120"/>
      <c r="BC724" s="120"/>
      <c r="BD724" s="120"/>
      <c r="BE724" s="120"/>
      <c r="BF724" s="120"/>
      <c r="BG724" s="120"/>
      <c r="BH724" s="120"/>
      <c r="BI724" s="120"/>
      <c r="BJ724" s="120"/>
      <c r="BK724" s="120"/>
      <c r="BL724" s="120"/>
      <c r="BM724" s="120"/>
      <c r="BN724" s="120"/>
      <c r="BO724" s="120"/>
      <c r="BP724" s="120"/>
      <c r="BQ724" s="120"/>
      <c r="BR724" s="120"/>
      <c r="BS724" s="120"/>
      <c r="BT724" s="120"/>
      <c r="BU724" s="120"/>
      <c r="BV724" s="120"/>
      <c r="BW724" s="120"/>
      <c r="BX724" s="120"/>
      <c r="BY724" s="120"/>
      <c r="BZ724" s="120"/>
      <c r="CA724" s="120"/>
      <c r="CB724" s="120"/>
      <c r="CC724" s="120"/>
      <c r="CD724" s="120"/>
      <c r="CE724" s="120"/>
      <c r="CF724" s="120"/>
      <c r="CG724" s="120"/>
      <c r="CH724" s="120"/>
      <c r="CJ724" s="46"/>
      <c r="CK724" s="46"/>
      <c r="CL724" s="46"/>
      <c r="CN724" s="46">
        <f t="shared" ca="1" si="189"/>
        <v>0</v>
      </c>
      <c r="CO724" s="46">
        <f t="shared" si="183"/>
        <v>0</v>
      </c>
      <c r="CP724" s="46"/>
      <c r="CQ724" s="46">
        <f t="shared" si="184"/>
        <v>0</v>
      </c>
      <c r="CR724" s="46"/>
      <c r="CS724" s="46">
        <f>IF(C724&lt;&gt;"",IF(VLOOKUP(C724,T_UO[#All],3,FALSE)="PTS",IF(ISBLANK(G724),1,0),IF(ISBLANK(G724),0,1)),0)</f>
        <v>0</v>
      </c>
      <c r="CT724" s="46">
        <f t="shared" si="190"/>
        <v>0</v>
      </c>
      <c r="CU724" s="46"/>
      <c r="CV724" s="46"/>
      <c r="CW724" s="46"/>
      <c r="CX724" s="46"/>
      <c r="CY724" s="46"/>
      <c r="CZ724" s="46"/>
      <c r="DA724" s="46"/>
      <c r="DB724" s="46">
        <f t="shared" si="191"/>
        <v>0</v>
      </c>
      <c r="DC724" s="46">
        <f t="shared" ca="1" si="185"/>
        <v>0</v>
      </c>
      <c r="DD724" s="46"/>
      <c r="DE724" s="46">
        <f t="shared" si="192"/>
        <v>0</v>
      </c>
      <c r="DF724" s="46"/>
      <c r="DG724" s="46"/>
      <c r="DH724" s="46"/>
      <c r="DI724" s="46"/>
      <c r="DJ724" s="46"/>
      <c r="DK724" s="46"/>
      <c r="DL724" s="46"/>
      <c r="DM724" s="46"/>
      <c r="DN724" s="46"/>
      <c r="DO724" s="46"/>
      <c r="DP724" s="46"/>
      <c r="DQ724" s="46"/>
      <c r="DR724" s="46"/>
      <c r="DS724" s="46">
        <f t="array" ref="DS724">IF(MAX(IF($AI724:$CH724&lt;&gt;0,$AI$7:$CH$7))&gt;$S724,1,0)</f>
        <v>0</v>
      </c>
    </row>
    <row r="725" spans="1:123" x14ac:dyDescent="0.25">
      <c r="A725" s="78">
        <v>718</v>
      </c>
      <c r="B725" s="79" t="str">
        <f t="shared" si="186"/>
        <v>K_LE MUT_2023_718</v>
      </c>
      <c r="C725" s="2"/>
      <c r="D725" s="3"/>
      <c r="E725" s="3"/>
      <c r="F725" s="4"/>
      <c r="G725" s="4"/>
      <c r="H725" s="4"/>
      <c r="I725" s="3"/>
      <c r="J725" s="1"/>
      <c r="K725" s="7"/>
      <c r="L725" s="90"/>
      <c r="M725" s="5"/>
      <c r="N725" s="91"/>
      <c r="O725" s="92"/>
      <c r="P725" s="5"/>
      <c r="Q725" s="5"/>
      <c r="R725" s="8"/>
      <c r="S725" s="5"/>
      <c r="T725" s="93"/>
      <c r="U725" s="80"/>
      <c r="V725" s="82"/>
      <c r="W725" s="83"/>
      <c r="X725" s="84" t="str">
        <f t="shared" si="187"/>
        <v xml:space="preserve"> </v>
      </c>
      <c r="Y725" s="85" t="str">
        <f t="shared" si="180"/>
        <v/>
      </c>
      <c r="AA725" s="86" t="str">
        <f t="shared" ca="1" si="181"/>
        <v/>
      </c>
      <c r="AB725" s="121"/>
      <c r="AC725" s="87" t="str">
        <f t="shared" si="179"/>
        <v/>
      </c>
      <c r="AD725" s="88" t="str">
        <f t="shared" si="188"/>
        <v/>
      </c>
      <c r="AE725" s="89" t="str">
        <f>IF(C725&lt;&gt;"",IF(VLOOKUP(C725,T_UO[#All],3,FALSE)="J",AF725+AG725,VLOOKUP(C725,T_UO[#All],4,FALSE)*G725),"")</f>
        <v/>
      </c>
      <c r="AF725" s="89" t="str">
        <f t="shared" si="182"/>
        <v/>
      </c>
      <c r="AG725" s="6"/>
      <c r="AH725" s="81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  <c r="AY725" s="120"/>
      <c r="AZ725" s="120"/>
      <c r="BA725" s="120"/>
      <c r="BB725" s="120"/>
      <c r="BC725" s="120"/>
      <c r="BD725" s="120"/>
      <c r="BE725" s="120"/>
      <c r="BF725" s="120"/>
      <c r="BG725" s="120"/>
      <c r="BH725" s="120"/>
      <c r="BI725" s="120"/>
      <c r="BJ725" s="120"/>
      <c r="BK725" s="120"/>
      <c r="BL725" s="120"/>
      <c r="BM725" s="120"/>
      <c r="BN725" s="120"/>
      <c r="BO725" s="120"/>
      <c r="BP725" s="120"/>
      <c r="BQ725" s="120"/>
      <c r="BR725" s="120"/>
      <c r="BS725" s="120"/>
      <c r="BT725" s="120"/>
      <c r="BU725" s="120"/>
      <c r="BV725" s="120"/>
      <c r="BW725" s="120"/>
      <c r="BX725" s="120"/>
      <c r="BY725" s="120"/>
      <c r="BZ725" s="120"/>
      <c r="CA725" s="120"/>
      <c r="CB725" s="120"/>
      <c r="CC725" s="120"/>
      <c r="CD725" s="120"/>
      <c r="CE725" s="120"/>
      <c r="CF725" s="120"/>
      <c r="CG725" s="120"/>
      <c r="CH725" s="120"/>
      <c r="CJ725" s="46"/>
      <c r="CK725" s="46"/>
      <c r="CL725" s="46"/>
      <c r="CN725" s="46">
        <f t="shared" ca="1" si="189"/>
        <v>0</v>
      </c>
      <c r="CO725" s="46">
        <f t="shared" si="183"/>
        <v>0</v>
      </c>
      <c r="CP725" s="46"/>
      <c r="CQ725" s="46">
        <f t="shared" si="184"/>
        <v>0</v>
      </c>
      <c r="CR725" s="46"/>
      <c r="CS725" s="46">
        <f>IF(C725&lt;&gt;"",IF(VLOOKUP(C725,T_UO[#All],3,FALSE)="PTS",IF(ISBLANK(G725),1,0),IF(ISBLANK(G725),0,1)),0)</f>
        <v>0</v>
      </c>
      <c r="CT725" s="46">
        <f t="shared" si="190"/>
        <v>0</v>
      </c>
      <c r="CU725" s="46"/>
      <c r="CV725" s="46"/>
      <c r="CW725" s="46"/>
      <c r="CX725" s="46"/>
      <c r="CY725" s="46"/>
      <c r="CZ725" s="46"/>
      <c r="DA725" s="46"/>
      <c r="DB725" s="46">
        <f t="shared" si="191"/>
        <v>0</v>
      </c>
      <c r="DC725" s="46">
        <f t="shared" ca="1" si="185"/>
        <v>0</v>
      </c>
      <c r="DD725" s="46"/>
      <c r="DE725" s="46">
        <f t="shared" si="192"/>
        <v>0</v>
      </c>
      <c r="DF725" s="46"/>
      <c r="DG725" s="46"/>
      <c r="DH725" s="46"/>
      <c r="DI725" s="46"/>
      <c r="DJ725" s="46"/>
      <c r="DK725" s="46"/>
      <c r="DL725" s="46"/>
      <c r="DM725" s="46"/>
      <c r="DN725" s="46"/>
      <c r="DO725" s="46"/>
      <c r="DP725" s="46"/>
      <c r="DQ725" s="46"/>
      <c r="DR725" s="46"/>
      <c r="DS725" s="46">
        <f t="array" ref="DS725">IF(MAX(IF($AI725:$CH725&lt;&gt;0,$AI$7:$CH$7))&gt;$S725,1,0)</f>
        <v>0</v>
      </c>
    </row>
    <row r="726" spans="1:123" x14ac:dyDescent="0.25">
      <c r="A726" s="78">
        <v>719</v>
      </c>
      <c r="B726" s="79" t="str">
        <f t="shared" si="186"/>
        <v>K_LE MUT_2023_719</v>
      </c>
      <c r="C726" s="2"/>
      <c r="D726" s="3"/>
      <c r="E726" s="3"/>
      <c r="F726" s="4"/>
      <c r="G726" s="4"/>
      <c r="H726" s="4"/>
      <c r="I726" s="3"/>
      <c r="J726" s="1"/>
      <c r="K726" s="7"/>
      <c r="L726" s="90"/>
      <c r="M726" s="5"/>
      <c r="N726" s="91"/>
      <c r="O726" s="92"/>
      <c r="P726" s="5"/>
      <c r="Q726" s="5"/>
      <c r="R726" s="8"/>
      <c r="S726" s="5"/>
      <c r="T726" s="93"/>
      <c r="U726" s="80"/>
      <c r="V726" s="82"/>
      <c r="W726" s="83"/>
      <c r="X726" s="84" t="str">
        <f t="shared" si="187"/>
        <v xml:space="preserve"> </v>
      </c>
      <c r="Y726" s="85" t="str">
        <f t="shared" si="180"/>
        <v/>
      </c>
      <c r="AA726" s="86" t="str">
        <f t="shared" ca="1" si="181"/>
        <v/>
      </c>
      <c r="AB726" s="121"/>
      <c r="AC726" s="87" t="str">
        <f t="shared" si="179"/>
        <v/>
      </c>
      <c r="AD726" s="88" t="str">
        <f t="shared" si="188"/>
        <v/>
      </c>
      <c r="AE726" s="89" t="str">
        <f>IF(C726&lt;&gt;"",IF(VLOOKUP(C726,T_UO[#All],3,FALSE)="J",AF726+AG726,VLOOKUP(C726,T_UO[#All],4,FALSE)*G726),"")</f>
        <v/>
      </c>
      <c r="AF726" s="89" t="str">
        <f t="shared" si="182"/>
        <v/>
      </c>
      <c r="AG726" s="6"/>
      <c r="AH726" s="81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  <c r="AY726" s="120"/>
      <c r="AZ726" s="120"/>
      <c r="BA726" s="120"/>
      <c r="BB726" s="120"/>
      <c r="BC726" s="120"/>
      <c r="BD726" s="120"/>
      <c r="BE726" s="120"/>
      <c r="BF726" s="120"/>
      <c r="BG726" s="120"/>
      <c r="BH726" s="120"/>
      <c r="BI726" s="120"/>
      <c r="BJ726" s="120"/>
      <c r="BK726" s="120"/>
      <c r="BL726" s="120"/>
      <c r="BM726" s="120"/>
      <c r="BN726" s="120"/>
      <c r="BO726" s="120"/>
      <c r="BP726" s="120"/>
      <c r="BQ726" s="120"/>
      <c r="BR726" s="120"/>
      <c r="BS726" s="120"/>
      <c r="BT726" s="120"/>
      <c r="BU726" s="120"/>
      <c r="BV726" s="120"/>
      <c r="BW726" s="120"/>
      <c r="BX726" s="120"/>
      <c r="BY726" s="120"/>
      <c r="BZ726" s="120"/>
      <c r="CA726" s="120"/>
      <c r="CB726" s="120"/>
      <c r="CC726" s="120"/>
      <c r="CD726" s="120"/>
      <c r="CE726" s="120"/>
      <c r="CF726" s="120"/>
      <c r="CG726" s="120"/>
      <c r="CH726" s="120"/>
      <c r="CJ726" s="46"/>
      <c r="CK726" s="46"/>
      <c r="CL726" s="46"/>
      <c r="CN726" s="46">
        <f t="shared" ca="1" si="189"/>
        <v>0</v>
      </c>
      <c r="CO726" s="46">
        <f t="shared" si="183"/>
        <v>0</v>
      </c>
      <c r="CP726" s="46"/>
      <c r="CQ726" s="46">
        <f t="shared" si="184"/>
        <v>0</v>
      </c>
      <c r="CR726" s="46"/>
      <c r="CS726" s="46">
        <f>IF(C726&lt;&gt;"",IF(VLOOKUP(C726,T_UO[#All],3,FALSE)="PTS",IF(ISBLANK(G726),1,0),IF(ISBLANK(G726),0,1)),0)</f>
        <v>0</v>
      </c>
      <c r="CT726" s="46">
        <f t="shared" si="190"/>
        <v>0</v>
      </c>
      <c r="CU726" s="46"/>
      <c r="CV726" s="46"/>
      <c r="CW726" s="46"/>
      <c r="CX726" s="46"/>
      <c r="CY726" s="46"/>
      <c r="CZ726" s="46"/>
      <c r="DA726" s="46"/>
      <c r="DB726" s="46">
        <f t="shared" si="191"/>
        <v>0</v>
      </c>
      <c r="DC726" s="46">
        <f t="shared" ca="1" si="185"/>
        <v>0</v>
      </c>
      <c r="DD726" s="46"/>
      <c r="DE726" s="46">
        <f t="shared" si="192"/>
        <v>0</v>
      </c>
      <c r="DF726" s="46"/>
      <c r="DG726" s="46"/>
      <c r="DH726" s="46"/>
      <c r="DI726" s="46"/>
      <c r="DJ726" s="46"/>
      <c r="DK726" s="46"/>
      <c r="DL726" s="46"/>
      <c r="DM726" s="46"/>
      <c r="DN726" s="46"/>
      <c r="DO726" s="46"/>
      <c r="DP726" s="46"/>
      <c r="DQ726" s="46"/>
      <c r="DR726" s="46"/>
      <c r="DS726" s="46">
        <f t="array" ref="DS726">IF(MAX(IF($AI726:$CH726&lt;&gt;0,$AI$7:$CH$7))&gt;$S726,1,0)</f>
        <v>0</v>
      </c>
    </row>
    <row r="727" spans="1:123" x14ac:dyDescent="0.25">
      <c r="A727" s="78">
        <v>720</v>
      </c>
      <c r="B727" s="79" t="str">
        <f t="shared" si="186"/>
        <v>K_LE MUT_2023_720</v>
      </c>
      <c r="C727" s="2"/>
      <c r="D727" s="3"/>
      <c r="E727" s="3"/>
      <c r="F727" s="4"/>
      <c r="G727" s="4"/>
      <c r="H727" s="4"/>
      <c r="I727" s="3"/>
      <c r="J727" s="1"/>
      <c r="K727" s="7"/>
      <c r="L727" s="90"/>
      <c r="M727" s="5"/>
      <c r="N727" s="91"/>
      <c r="O727" s="92"/>
      <c r="P727" s="5"/>
      <c r="Q727" s="5"/>
      <c r="R727" s="8"/>
      <c r="S727" s="5"/>
      <c r="T727" s="93"/>
      <c r="U727" s="80"/>
      <c r="V727" s="82"/>
      <c r="W727" s="83"/>
      <c r="X727" s="84" t="str">
        <f t="shared" si="187"/>
        <v xml:space="preserve"> </v>
      </c>
      <c r="Y727" s="85" t="str">
        <f t="shared" si="180"/>
        <v/>
      </c>
      <c r="AA727" s="86" t="str">
        <f t="shared" ca="1" si="181"/>
        <v/>
      </c>
      <c r="AB727" s="121"/>
      <c r="AC727" s="87" t="str">
        <f t="shared" si="179"/>
        <v/>
      </c>
      <c r="AD727" s="88" t="str">
        <f t="shared" si="188"/>
        <v/>
      </c>
      <c r="AE727" s="89" t="str">
        <f>IF(C727&lt;&gt;"",IF(VLOOKUP(C727,T_UO[#All],3,FALSE)="J",AF727+AG727,VLOOKUP(C727,T_UO[#All],4,FALSE)*G727),"")</f>
        <v/>
      </c>
      <c r="AF727" s="89" t="str">
        <f t="shared" si="182"/>
        <v/>
      </c>
      <c r="AG727" s="6"/>
      <c r="AH727" s="81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  <c r="AY727" s="120"/>
      <c r="AZ727" s="120"/>
      <c r="BA727" s="120"/>
      <c r="BB727" s="120"/>
      <c r="BC727" s="120"/>
      <c r="BD727" s="120"/>
      <c r="BE727" s="120"/>
      <c r="BF727" s="120"/>
      <c r="BG727" s="120"/>
      <c r="BH727" s="120"/>
      <c r="BI727" s="120"/>
      <c r="BJ727" s="120"/>
      <c r="BK727" s="120"/>
      <c r="BL727" s="120"/>
      <c r="BM727" s="120"/>
      <c r="BN727" s="120"/>
      <c r="BO727" s="120"/>
      <c r="BP727" s="120"/>
      <c r="BQ727" s="120"/>
      <c r="BR727" s="120"/>
      <c r="BS727" s="120"/>
      <c r="BT727" s="120"/>
      <c r="BU727" s="120"/>
      <c r="BV727" s="120"/>
      <c r="BW727" s="120"/>
      <c r="BX727" s="120"/>
      <c r="BY727" s="120"/>
      <c r="BZ727" s="120"/>
      <c r="CA727" s="120"/>
      <c r="CB727" s="120"/>
      <c r="CC727" s="120"/>
      <c r="CD727" s="120"/>
      <c r="CE727" s="120"/>
      <c r="CF727" s="120"/>
      <c r="CG727" s="120"/>
      <c r="CH727" s="120"/>
      <c r="CJ727" s="46"/>
      <c r="CK727" s="46"/>
      <c r="CL727" s="46"/>
      <c r="CN727" s="46">
        <f t="shared" ca="1" si="189"/>
        <v>0</v>
      </c>
      <c r="CO727" s="46">
        <f t="shared" si="183"/>
        <v>0</v>
      </c>
      <c r="CP727" s="46"/>
      <c r="CQ727" s="46">
        <f t="shared" si="184"/>
        <v>0</v>
      </c>
      <c r="CR727" s="46"/>
      <c r="CS727" s="46">
        <f>IF(C727&lt;&gt;"",IF(VLOOKUP(C727,T_UO[#All],3,FALSE)="PTS",IF(ISBLANK(G727),1,0),IF(ISBLANK(G727),0,1)),0)</f>
        <v>0</v>
      </c>
      <c r="CT727" s="46">
        <f t="shared" si="190"/>
        <v>0</v>
      </c>
      <c r="CU727" s="46"/>
      <c r="CV727" s="46"/>
      <c r="CW727" s="46"/>
      <c r="CX727" s="46"/>
      <c r="CY727" s="46"/>
      <c r="CZ727" s="46"/>
      <c r="DA727" s="46"/>
      <c r="DB727" s="46">
        <f t="shared" si="191"/>
        <v>0</v>
      </c>
      <c r="DC727" s="46">
        <f t="shared" ca="1" si="185"/>
        <v>0</v>
      </c>
      <c r="DD727" s="46"/>
      <c r="DE727" s="46">
        <f t="shared" si="192"/>
        <v>0</v>
      </c>
      <c r="DF727" s="46"/>
      <c r="DG727" s="46"/>
      <c r="DH727" s="46"/>
      <c r="DI727" s="46"/>
      <c r="DJ727" s="46"/>
      <c r="DK727" s="46"/>
      <c r="DL727" s="46"/>
      <c r="DM727" s="46"/>
      <c r="DN727" s="46"/>
      <c r="DO727" s="46"/>
      <c r="DP727" s="46"/>
      <c r="DQ727" s="46"/>
      <c r="DR727" s="46"/>
      <c r="DS727" s="46">
        <f t="array" ref="DS727">IF(MAX(IF($AI727:$CH727&lt;&gt;0,$AI$7:$CH$7))&gt;$S727,1,0)</f>
        <v>0</v>
      </c>
    </row>
    <row r="728" spans="1:123" x14ac:dyDescent="0.25">
      <c r="A728" s="78">
        <v>721</v>
      </c>
      <c r="B728" s="79" t="str">
        <f t="shared" si="186"/>
        <v>K_LE MUT_2023_721</v>
      </c>
      <c r="C728" s="2"/>
      <c r="D728" s="3"/>
      <c r="E728" s="3"/>
      <c r="F728" s="4"/>
      <c r="G728" s="4"/>
      <c r="H728" s="4"/>
      <c r="I728" s="3"/>
      <c r="J728" s="1"/>
      <c r="K728" s="7"/>
      <c r="L728" s="90"/>
      <c r="M728" s="5"/>
      <c r="N728" s="91"/>
      <c r="O728" s="92"/>
      <c r="P728" s="5"/>
      <c r="Q728" s="5"/>
      <c r="R728" s="8"/>
      <c r="S728" s="5"/>
      <c r="T728" s="93"/>
      <c r="U728" s="80"/>
      <c r="V728" s="82"/>
      <c r="W728" s="83"/>
      <c r="X728" s="84" t="str">
        <f t="shared" si="187"/>
        <v xml:space="preserve"> </v>
      </c>
      <c r="Y728" s="85" t="str">
        <f t="shared" si="180"/>
        <v/>
      </c>
      <c r="AA728" s="86" t="str">
        <f t="shared" ca="1" si="181"/>
        <v/>
      </c>
      <c r="AB728" s="121"/>
      <c r="AC728" s="87" t="str">
        <f t="shared" si="179"/>
        <v/>
      </c>
      <c r="AD728" s="88" t="str">
        <f t="shared" si="188"/>
        <v/>
      </c>
      <c r="AE728" s="89" t="str">
        <f>IF(C728&lt;&gt;"",IF(VLOOKUP(C728,T_UO[#All],3,FALSE)="J",AF728+AG728,VLOOKUP(C728,T_UO[#All],4,FALSE)*G728),"")</f>
        <v/>
      </c>
      <c r="AF728" s="89" t="str">
        <f t="shared" si="182"/>
        <v/>
      </c>
      <c r="AG728" s="6"/>
      <c r="AH728" s="81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  <c r="AY728" s="120"/>
      <c r="AZ728" s="120"/>
      <c r="BA728" s="120"/>
      <c r="BB728" s="120"/>
      <c r="BC728" s="120"/>
      <c r="BD728" s="120"/>
      <c r="BE728" s="120"/>
      <c r="BF728" s="120"/>
      <c r="BG728" s="120"/>
      <c r="BH728" s="120"/>
      <c r="BI728" s="120"/>
      <c r="BJ728" s="120"/>
      <c r="BK728" s="120"/>
      <c r="BL728" s="120"/>
      <c r="BM728" s="120"/>
      <c r="BN728" s="120"/>
      <c r="BO728" s="120"/>
      <c r="BP728" s="120"/>
      <c r="BQ728" s="120"/>
      <c r="BR728" s="120"/>
      <c r="BS728" s="120"/>
      <c r="BT728" s="120"/>
      <c r="BU728" s="120"/>
      <c r="BV728" s="120"/>
      <c r="BW728" s="120"/>
      <c r="BX728" s="120"/>
      <c r="BY728" s="120"/>
      <c r="BZ728" s="120"/>
      <c r="CA728" s="120"/>
      <c r="CB728" s="120"/>
      <c r="CC728" s="120"/>
      <c r="CD728" s="120"/>
      <c r="CE728" s="120"/>
      <c r="CF728" s="120"/>
      <c r="CG728" s="120"/>
      <c r="CH728" s="120"/>
      <c r="CJ728" s="46"/>
      <c r="CK728" s="46"/>
      <c r="CL728" s="46"/>
      <c r="CN728" s="46">
        <f t="shared" ca="1" si="189"/>
        <v>0</v>
      </c>
      <c r="CO728" s="46">
        <f t="shared" si="183"/>
        <v>0</v>
      </c>
      <c r="CP728" s="46"/>
      <c r="CQ728" s="46">
        <f t="shared" si="184"/>
        <v>0</v>
      </c>
      <c r="CR728" s="46"/>
      <c r="CS728" s="46">
        <f>IF(C728&lt;&gt;"",IF(VLOOKUP(C728,T_UO[#All],3,FALSE)="PTS",IF(ISBLANK(G728),1,0),IF(ISBLANK(G728),0,1)),0)</f>
        <v>0</v>
      </c>
      <c r="CT728" s="46">
        <f t="shared" si="190"/>
        <v>0</v>
      </c>
      <c r="CU728" s="46"/>
      <c r="CV728" s="46"/>
      <c r="CW728" s="46"/>
      <c r="CX728" s="46"/>
      <c r="CY728" s="46"/>
      <c r="CZ728" s="46"/>
      <c r="DA728" s="46"/>
      <c r="DB728" s="46">
        <f t="shared" si="191"/>
        <v>0</v>
      </c>
      <c r="DC728" s="46">
        <f t="shared" ca="1" si="185"/>
        <v>0</v>
      </c>
      <c r="DD728" s="46"/>
      <c r="DE728" s="46">
        <f t="shared" si="192"/>
        <v>0</v>
      </c>
      <c r="DF728" s="46"/>
      <c r="DG728" s="46"/>
      <c r="DH728" s="46"/>
      <c r="DI728" s="46"/>
      <c r="DJ728" s="46"/>
      <c r="DK728" s="46"/>
      <c r="DL728" s="46"/>
      <c r="DM728" s="46"/>
      <c r="DN728" s="46"/>
      <c r="DO728" s="46"/>
      <c r="DP728" s="46"/>
      <c r="DQ728" s="46"/>
      <c r="DR728" s="46"/>
      <c r="DS728" s="46">
        <f t="array" ref="DS728">IF(MAX(IF($AI728:$CH728&lt;&gt;0,$AI$7:$CH$7))&gt;$S728,1,0)</f>
        <v>0</v>
      </c>
    </row>
    <row r="729" spans="1:123" x14ac:dyDescent="0.25">
      <c r="A729" s="78">
        <v>722</v>
      </c>
      <c r="B729" s="79" t="str">
        <f t="shared" si="186"/>
        <v>K_LE MUT_2023_722</v>
      </c>
      <c r="C729" s="2"/>
      <c r="D729" s="3"/>
      <c r="E729" s="3"/>
      <c r="F729" s="4"/>
      <c r="G729" s="4"/>
      <c r="H729" s="4"/>
      <c r="I729" s="3"/>
      <c r="J729" s="1"/>
      <c r="K729" s="7"/>
      <c r="L729" s="90"/>
      <c r="M729" s="5"/>
      <c r="N729" s="91"/>
      <c r="O729" s="92"/>
      <c r="P729" s="5"/>
      <c r="Q729" s="5"/>
      <c r="R729" s="8"/>
      <c r="S729" s="5"/>
      <c r="T729" s="93"/>
      <c r="U729" s="80"/>
      <c r="V729" s="82"/>
      <c r="W729" s="83"/>
      <c r="X729" s="84" t="str">
        <f t="shared" si="187"/>
        <v xml:space="preserve"> </v>
      </c>
      <c r="Y729" s="85" t="str">
        <f t="shared" si="180"/>
        <v/>
      </c>
      <c r="AA729" s="86" t="str">
        <f t="shared" ca="1" si="181"/>
        <v/>
      </c>
      <c r="AB729" s="121"/>
      <c r="AC729" s="87" t="str">
        <f t="shared" si="179"/>
        <v/>
      </c>
      <c r="AD729" s="88" t="str">
        <f t="shared" si="188"/>
        <v/>
      </c>
      <c r="AE729" s="89" t="str">
        <f>IF(C729&lt;&gt;"",IF(VLOOKUP(C729,T_UO[#All],3,FALSE)="J",AF729+AG729,VLOOKUP(C729,T_UO[#All],4,FALSE)*G729),"")</f>
        <v/>
      </c>
      <c r="AF729" s="89" t="str">
        <f t="shared" si="182"/>
        <v/>
      </c>
      <c r="AG729" s="6"/>
      <c r="AH729" s="81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  <c r="AY729" s="120"/>
      <c r="AZ729" s="120"/>
      <c r="BA729" s="120"/>
      <c r="BB729" s="120"/>
      <c r="BC729" s="120"/>
      <c r="BD729" s="120"/>
      <c r="BE729" s="120"/>
      <c r="BF729" s="120"/>
      <c r="BG729" s="120"/>
      <c r="BH729" s="120"/>
      <c r="BI729" s="120"/>
      <c r="BJ729" s="120"/>
      <c r="BK729" s="120"/>
      <c r="BL729" s="120"/>
      <c r="BM729" s="120"/>
      <c r="BN729" s="120"/>
      <c r="BO729" s="120"/>
      <c r="BP729" s="120"/>
      <c r="BQ729" s="120"/>
      <c r="BR729" s="120"/>
      <c r="BS729" s="120"/>
      <c r="BT729" s="120"/>
      <c r="BU729" s="120"/>
      <c r="BV729" s="120"/>
      <c r="BW729" s="120"/>
      <c r="BX729" s="120"/>
      <c r="BY729" s="120"/>
      <c r="BZ729" s="120"/>
      <c r="CA729" s="120"/>
      <c r="CB729" s="120"/>
      <c r="CC729" s="120"/>
      <c r="CD729" s="120"/>
      <c r="CE729" s="120"/>
      <c r="CF729" s="120"/>
      <c r="CG729" s="120"/>
      <c r="CH729" s="120"/>
      <c r="CJ729" s="46"/>
      <c r="CK729" s="46"/>
      <c r="CL729" s="46"/>
      <c r="CN729" s="46">
        <f t="shared" ca="1" si="189"/>
        <v>0</v>
      </c>
      <c r="CO729" s="46">
        <f t="shared" si="183"/>
        <v>0</v>
      </c>
      <c r="CP729" s="46"/>
      <c r="CQ729" s="46">
        <f t="shared" si="184"/>
        <v>0</v>
      </c>
      <c r="CR729" s="46"/>
      <c r="CS729" s="46">
        <f>IF(C729&lt;&gt;"",IF(VLOOKUP(C729,T_UO[#All],3,FALSE)="PTS",IF(ISBLANK(G729),1,0),IF(ISBLANK(G729),0,1)),0)</f>
        <v>0</v>
      </c>
      <c r="CT729" s="46">
        <f t="shared" si="190"/>
        <v>0</v>
      </c>
      <c r="CU729" s="46"/>
      <c r="CV729" s="46"/>
      <c r="CW729" s="46"/>
      <c r="CX729" s="46"/>
      <c r="CY729" s="46"/>
      <c r="CZ729" s="46"/>
      <c r="DA729" s="46"/>
      <c r="DB729" s="46">
        <f t="shared" si="191"/>
        <v>0</v>
      </c>
      <c r="DC729" s="46">
        <f t="shared" ca="1" si="185"/>
        <v>0</v>
      </c>
      <c r="DD729" s="46"/>
      <c r="DE729" s="46">
        <f t="shared" si="192"/>
        <v>0</v>
      </c>
      <c r="DF729" s="46"/>
      <c r="DG729" s="46"/>
      <c r="DH729" s="46"/>
      <c r="DI729" s="46"/>
      <c r="DJ729" s="46"/>
      <c r="DK729" s="46"/>
      <c r="DL729" s="46"/>
      <c r="DM729" s="46"/>
      <c r="DN729" s="46"/>
      <c r="DO729" s="46"/>
      <c r="DP729" s="46"/>
      <c r="DQ729" s="46"/>
      <c r="DR729" s="46"/>
      <c r="DS729" s="46">
        <f t="array" ref="DS729">IF(MAX(IF($AI729:$CH729&lt;&gt;0,$AI$7:$CH$7))&gt;$S729,1,0)</f>
        <v>0</v>
      </c>
    </row>
    <row r="730" spans="1:123" x14ac:dyDescent="0.25">
      <c r="A730" s="78">
        <v>723</v>
      </c>
      <c r="B730" s="79" t="str">
        <f t="shared" si="186"/>
        <v>K_LE MUT_2023_723</v>
      </c>
      <c r="C730" s="2"/>
      <c r="D730" s="3"/>
      <c r="E730" s="3"/>
      <c r="F730" s="4"/>
      <c r="G730" s="4"/>
      <c r="H730" s="4"/>
      <c r="I730" s="3"/>
      <c r="J730" s="1"/>
      <c r="K730" s="7"/>
      <c r="L730" s="90"/>
      <c r="M730" s="5"/>
      <c r="N730" s="91"/>
      <c r="O730" s="92"/>
      <c r="P730" s="5"/>
      <c r="Q730" s="5"/>
      <c r="R730" s="8"/>
      <c r="S730" s="5"/>
      <c r="T730" s="93"/>
      <c r="U730" s="80"/>
      <c r="V730" s="82"/>
      <c r="W730" s="83"/>
      <c r="X730" s="84" t="str">
        <f t="shared" si="187"/>
        <v xml:space="preserve"> </v>
      </c>
      <c r="Y730" s="85" t="str">
        <f t="shared" si="180"/>
        <v/>
      </c>
      <c r="AA730" s="86" t="str">
        <f t="shared" ca="1" si="181"/>
        <v/>
      </c>
      <c r="AB730" s="121"/>
      <c r="AC730" s="87" t="str">
        <f t="shared" si="179"/>
        <v/>
      </c>
      <c r="AD730" s="88" t="str">
        <f t="shared" si="188"/>
        <v/>
      </c>
      <c r="AE730" s="89" t="str">
        <f>IF(C730&lt;&gt;"",IF(VLOOKUP(C730,T_UO[#All],3,FALSE)="J",AF730+AG730,VLOOKUP(C730,T_UO[#All],4,FALSE)*G730),"")</f>
        <v/>
      </c>
      <c r="AF730" s="89" t="str">
        <f t="shared" si="182"/>
        <v/>
      </c>
      <c r="AG730" s="6"/>
      <c r="AH730" s="81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  <c r="AY730" s="120"/>
      <c r="AZ730" s="120"/>
      <c r="BA730" s="120"/>
      <c r="BB730" s="120"/>
      <c r="BC730" s="120"/>
      <c r="BD730" s="120"/>
      <c r="BE730" s="120"/>
      <c r="BF730" s="120"/>
      <c r="BG730" s="120"/>
      <c r="BH730" s="120"/>
      <c r="BI730" s="120"/>
      <c r="BJ730" s="120"/>
      <c r="BK730" s="120"/>
      <c r="BL730" s="120"/>
      <c r="BM730" s="120"/>
      <c r="BN730" s="120"/>
      <c r="BO730" s="120"/>
      <c r="BP730" s="120"/>
      <c r="BQ730" s="120"/>
      <c r="BR730" s="120"/>
      <c r="BS730" s="120"/>
      <c r="BT730" s="120"/>
      <c r="BU730" s="120"/>
      <c r="BV730" s="120"/>
      <c r="BW730" s="120"/>
      <c r="BX730" s="120"/>
      <c r="BY730" s="120"/>
      <c r="BZ730" s="120"/>
      <c r="CA730" s="120"/>
      <c r="CB730" s="120"/>
      <c r="CC730" s="120"/>
      <c r="CD730" s="120"/>
      <c r="CE730" s="120"/>
      <c r="CF730" s="120"/>
      <c r="CG730" s="120"/>
      <c r="CH730" s="120"/>
      <c r="CJ730" s="46"/>
      <c r="CK730" s="46"/>
      <c r="CL730" s="46"/>
      <c r="CN730" s="46">
        <f t="shared" ca="1" si="189"/>
        <v>0</v>
      </c>
      <c r="CO730" s="46">
        <f t="shared" si="183"/>
        <v>0</v>
      </c>
      <c r="CP730" s="46"/>
      <c r="CQ730" s="46">
        <f t="shared" si="184"/>
        <v>0</v>
      </c>
      <c r="CR730" s="46"/>
      <c r="CS730" s="46">
        <f>IF(C730&lt;&gt;"",IF(VLOOKUP(C730,T_UO[#All],3,FALSE)="PTS",IF(ISBLANK(G730),1,0),IF(ISBLANK(G730),0,1)),0)</f>
        <v>0</v>
      </c>
      <c r="CT730" s="46">
        <f t="shared" si="190"/>
        <v>0</v>
      </c>
      <c r="CU730" s="46"/>
      <c r="CV730" s="46"/>
      <c r="CW730" s="46"/>
      <c r="CX730" s="46"/>
      <c r="CY730" s="46"/>
      <c r="CZ730" s="46"/>
      <c r="DA730" s="46"/>
      <c r="DB730" s="46">
        <f t="shared" si="191"/>
        <v>0</v>
      </c>
      <c r="DC730" s="46">
        <f t="shared" ca="1" si="185"/>
        <v>0</v>
      </c>
      <c r="DD730" s="46"/>
      <c r="DE730" s="46">
        <f t="shared" si="192"/>
        <v>0</v>
      </c>
      <c r="DF730" s="46"/>
      <c r="DG730" s="46"/>
      <c r="DH730" s="46"/>
      <c r="DI730" s="46"/>
      <c r="DJ730" s="46"/>
      <c r="DK730" s="46"/>
      <c r="DL730" s="46"/>
      <c r="DM730" s="46"/>
      <c r="DN730" s="46"/>
      <c r="DO730" s="46"/>
      <c r="DP730" s="46"/>
      <c r="DQ730" s="46"/>
      <c r="DR730" s="46"/>
      <c r="DS730" s="46">
        <f t="array" ref="DS730">IF(MAX(IF($AI730:$CH730&lt;&gt;0,$AI$7:$CH$7))&gt;$S730,1,0)</f>
        <v>0</v>
      </c>
    </row>
    <row r="731" spans="1:123" x14ac:dyDescent="0.25">
      <c r="A731" s="78">
        <v>724</v>
      </c>
      <c r="B731" s="79" t="str">
        <f t="shared" si="186"/>
        <v>K_LE MUT_2023_724</v>
      </c>
      <c r="C731" s="2"/>
      <c r="D731" s="3"/>
      <c r="E731" s="3"/>
      <c r="F731" s="4"/>
      <c r="G731" s="4"/>
      <c r="H731" s="4"/>
      <c r="I731" s="3"/>
      <c r="J731" s="1"/>
      <c r="K731" s="7"/>
      <c r="L731" s="90"/>
      <c r="M731" s="5"/>
      <c r="N731" s="91"/>
      <c r="O731" s="92"/>
      <c r="P731" s="5"/>
      <c r="Q731" s="5"/>
      <c r="R731" s="8"/>
      <c r="S731" s="5"/>
      <c r="T731" s="93"/>
      <c r="U731" s="80"/>
      <c r="V731" s="82"/>
      <c r="W731" s="83"/>
      <c r="X731" s="84" t="str">
        <f t="shared" si="187"/>
        <v xml:space="preserve"> </v>
      </c>
      <c r="Y731" s="85" t="str">
        <f t="shared" si="180"/>
        <v/>
      </c>
      <c r="AA731" s="86" t="str">
        <f t="shared" ca="1" si="181"/>
        <v/>
      </c>
      <c r="AB731" s="121"/>
      <c r="AC731" s="87" t="str">
        <f t="shared" si="179"/>
        <v/>
      </c>
      <c r="AD731" s="88" t="str">
        <f t="shared" si="188"/>
        <v/>
      </c>
      <c r="AE731" s="89" t="str">
        <f>IF(C731&lt;&gt;"",IF(VLOOKUP(C731,T_UO[#All],3,FALSE)="J",AF731+AG731,VLOOKUP(C731,T_UO[#All],4,FALSE)*G731),"")</f>
        <v/>
      </c>
      <c r="AF731" s="89" t="str">
        <f t="shared" si="182"/>
        <v/>
      </c>
      <c r="AG731" s="6"/>
      <c r="AH731" s="81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  <c r="AY731" s="120"/>
      <c r="AZ731" s="120"/>
      <c r="BA731" s="120"/>
      <c r="BB731" s="120"/>
      <c r="BC731" s="120"/>
      <c r="BD731" s="120"/>
      <c r="BE731" s="120"/>
      <c r="BF731" s="120"/>
      <c r="BG731" s="120"/>
      <c r="BH731" s="120"/>
      <c r="BI731" s="120"/>
      <c r="BJ731" s="120"/>
      <c r="BK731" s="120"/>
      <c r="BL731" s="120"/>
      <c r="BM731" s="120"/>
      <c r="BN731" s="120"/>
      <c r="BO731" s="120"/>
      <c r="BP731" s="120"/>
      <c r="BQ731" s="120"/>
      <c r="BR731" s="120"/>
      <c r="BS731" s="120"/>
      <c r="BT731" s="120"/>
      <c r="BU731" s="120"/>
      <c r="BV731" s="120"/>
      <c r="BW731" s="120"/>
      <c r="BX731" s="120"/>
      <c r="BY731" s="120"/>
      <c r="BZ731" s="120"/>
      <c r="CA731" s="120"/>
      <c r="CB731" s="120"/>
      <c r="CC731" s="120"/>
      <c r="CD731" s="120"/>
      <c r="CE731" s="120"/>
      <c r="CF731" s="120"/>
      <c r="CG731" s="120"/>
      <c r="CH731" s="120"/>
      <c r="CJ731" s="46"/>
      <c r="CK731" s="46"/>
      <c r="CL731" s="46"/>
      <c r="CN731" s="46">
        <f t="shared" ca="1" si="189"/>
        <v>0</v>
      </c>
      <c r="CO731" s="46">
        <f t="shared" si="183"/>
        <v>0</v>
      </c>
      <c r="CP731" s="46"/>
      <c r="CQ731" s="46">
        <f t="shared" si="184"/>
        <v>0</v>
      </c>
      <c r="CR731" s="46"/>
      <c r="CS731" s="46">
        <f>IF(C731&lt;&gt;"",IF(VLOOKUP(C731,T_UO[#All],3,FALSE)="PTS",IF(ISBLANK(G731),1,0),IF(ISBLANK(G731),0,1)),0)</f>
        <v>0</v>
      </c>
      <c r="CT731" s="46">
        <f t="shared" si="190"/>
        <v>0</v>
      </c>
      <c r="CU731" s="46"/>
      <c r="CV731" s="46"/>
      <c r="CW731" s="46"/>
      <c r="CX731" s="46"/>
      <c r="CY731" s="46"/>
      <c r="CZ731" s="46"/>
      <c r="DA731" s="46"/>
      <c r="DB731" s="46">
        <f t="shared" si="191"/>
        <v>0</v>
      </c>
      <c r="DC731" s="46">
        <f t="shared" ca="1" si="185"/>
        <v>0</v>
      </c>
      <c r="DD731" s="46"/>
      <c r="DE731" s="46">
        <f t="shared" si="192"/>
        <v>0</v>
      </c>
      <c r="DF731" s="46"/>
      <c r="DG731" s="46"/>
      <c r="DH731" s="46"/>
      <c r="DI731" s="46"/>
      <c r="DJ731" s="46"/>
      <c r="DK731" s="46"/>
      <c r="DL731" s="46"/>
      <c r="DM731" s="46"/>
      <c r="DN731" s="46"/>
      <c r="DO731" s="46"/>
      <c r="DP731" s="46"/>
      <c r="DQ731" s="46"/>
      <c r="DR731" s="46"/>
      <c r="DS731" s="46">
        <f t="array" ref="DS731">IF(MAX(IF($AI731:$CH731&lt;&gt;0,$AI$7:$CH$7))&gt;$S731,1,0)</f>
        <v>0</v>
      </c>
    </row>
    <row r="732" spans="1:123" x14ac:dyDescent="0.25">
      <c r="A732" s="78">
        <v>725</v>
      </c>
      <c r="B732" s="79" t="str">
        <f t="shared" si="186"/>
        <v>K_LE MUT_2023_725</v>
      </c>
      <c r="C732" s="2"/>
      <c r="D732" s="3"/>
      <c r="E732" s="3"/>
      <c r="F732" s="4"/>
      <c r="G732" s="4"/>
      <c r="H732" s="4"/>
      <c r="I732" s="3"/>
      <c r="J732" s="1"/>
      <c r="K732" s="7"/>
      <c r="L732" s="90"/>
      <c r="M732" s="5"/>
      <c r="N732" s="91"/>
      <c r="O732" s="92"/>
      <c r="P732" s="5"/>
      <c r="Q732" s="5"/>
      <c r="R732" s="8"/>
      <c r="S732" s="5"/>
      <c r="T732" s="93"/>
      <c r="U732" s="80"/>
      <c r="V732" s="82"/>
      <c r="W732" s="83"/>
      <c r="X732" s="84" t="str">
        <f t="shared" si="187"/>
        <v xml:space="preserve"> </v>
      </c>
      <c r="Y732" s="85" t="str">
        <f t="shared" si="180"/>
        <v/>
      </c>
      <c r="AA732" s="86" t="str">
        <f t="shared" ca="1" si="181"/>
        <v/>
      </c>
      <c r="AB732" s="121"/>
      <c r="AC732" s="87" t="str">
        <f t="shared" si="179"/>
        <v/>
      </c>
      <c r="AD732" s="88" t="str">
        <f t="shared" si="188"/>
        <v/>
      </c>
      <c r="AE732" s="89" t="str">
        <f>IF(C732&lt;&gt;"",IF(VLOOKUP(C732,T_UO[#All],3,FALSE)="J",AF732+AG732,VLOOKUP(C732,T_UO[#All],4,FALSE)*G732),"")</f>
        <v/>
      </c>
      <c r="AF732" s="89" t="str">
        <f t="shared" si="182"/>
        <v/>
      </c>
      <c r="AG732" s="6"/>
      <c r="AH732" s="81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  <c r="AY732" s="120"/>
      <c r="AZ732" s="120"/>
      <c r="BA732" s="120"/>
      <c r="BB732" s="120"/>
      <c r="BC732" s="120"/>
      <c r="BD732" s="120"/>
      <c r="BE732" s="120"/>
      <c r="BF732" s="120"/>
      <c r="BG732" s="120"/>
      <c r="BH732" s="120"/>
      <c r="BI732" s="120"/>
      <c r="BJ732" s="120"/>
      <c r="BK732" s="120"/>
      <c r="BL732" s="120"/>
      <c r="BM732" s="120"/>
      <c r="BN732" s="120"/>
      <c r="BO732" s="120"/>
      <c r="BP732" s="120"/>
      <c r="BQ732" s="120"/>
      <c r="BR732" s="120"/>
      <c r="BS732" s="120"/>
      <c r="BT732" s="120"/>
      <c r="BU732" s="120"/>
      <c r="BV732" s="120"/>
      <c r="BW732" s="120"/>
      <c r="BX732" s="120"/>
      <c r="BY732" s="120"/>
      <c r="BZ732" s="120"/>
      <c r="CA732" s="120"/>
      <c r="CB732" s="120"/>
      <c r="CC732" s="120"/>
      <c r="CD732" s="120"/>
      <c r="CE732" s="120"/>
      <c r="CF732" s="120"/>
      <c r="CG732" s="120"/>
      <c r="CH732" s="120"/>
      <c r="CJ732" s="46"/>
      <c r="CK732" s="46"/>
      <c r="CL732" s="46"/>
      <c r="CN732" s="46">
        <f t="shared" ca="1" si="189"/>
        <v>0</v>
      </c>
      <c r="CO732" s="46">
        <f t="shared" si="183"/>
        <v>0</v>
      </c>
      <c r="CP732" s="46"/>
      <c r="CQ732" s="46">
        <f t="shared" si="184"/>
        <v>0</v>
      </c>
      <c r="CR732" s="46"/>
      <c r="CS732" s="46">
        <f>IF(C732&lt;&gt;"",IF(VLOOKUP(C732,T_UO[#All],3,FALSE)="PTS",IF(ISBLANK(G732),1,0),IF(ISBLANK(G732),0,1)),0)</f>
        <v>0</v>
      </c>
      <c r="CT732" s="46">
        <f t="shared" si="190"/>
        <v>0</v>
      </c>
      <c r="CU732" s="46"/>
      <c r="CV732" s="46"/>
      <c r="CW732" s="46"/>
      <c r="CX732" s="46"/>
      <c r="CY732" s="46"/>
      <c r="CZ732" s="46"/>
      <c r="DA732" s="46"/>
      <c r="DB732" s="46">
        <f t="shared" si="191"/>
        <v>0</v>
      </c>
      <c r="DC732" s="46">
        <f t="shared" ca="1" si="185"/>
        <v>0</v>
      </c>
      <c r="DD732" s="46"/>
      <c r="DE732" s="46">
        <f t="shared" si="192"/>
        <v>0</v>
      </c>
      <c r="DF732" s="46"/>
      <c r="DG732" s="46"/>
      <c r="DH732" s="46"/>
      <c r="DI732" s="46"/>
      <c r="DJ732" s="46"/>
      <c r="DK732" s="46"/>
      <c r="DL732" s="46"/>
      <c r="DM732" s="46"/>
      <c r="DN732" s="46"/>
      <c r="DO732" s="46"/>
      <c r="DP732" s="46"/>
      <c r="DQ732" s="46"/>
      <c r="DR732" s="46"/>
      <c r="DS732" s="46">
        <f t="array" ref="DS732">IF(MAX(IF($AI732:$CH732&lt;&gt;0,$AI$7:$CH$7))&gt;$S732,1,0)</f>
        <v>0</v>
      </c>
    </row>
    <row r="733" spans="1:123" x14ac:dyDescent="0.25">
      <c r="A733" s="78">
        <v>726</v>
      </c>
      <c r="B733" s="79" t="str">
        <f t="shared" si="186"/>
        <v>K_LE MUT_2023_726</v>
      </c>
      <c r="C733" s="2"/>
      <c r="D733" s="3"/>
      <c r="E733" s="3"/>
      <c r="F733" s="4"/>
      <c r="G733" s="4"/>
      <c r="H733" s="4"/>
      <c r="I733" s="3"/>
      <c r="J733" s="1"/>
      <c r="K733" s="7"/>
      <c r="L733" s="90"/>
      <c r="M733" s="5"/>
      <c r="N733" s="91"/>
      <c r="O733" s="92"/>
      <c r="P733" s="5"/>
      <c r="Q733" s="5"/>
      <c r="R733" s="8"/>
      <c r="S733" s="5"/>
      <c r="T733" s="93"/>
      <c r="U733" s="80"/>
      <c r="V733" s="82"/>
      <c r="W733" s="83"/>
      <c r="X733" s="84" t="str">
        <f t="shared" si="187"/>
        <v xml:space="preserve"> </v>
      </c>
      <c r="Y733" s="85" t="str">
        <f t="shared" si="180"/>
        <v/>
      </c>
      <c r="AA733" s="86" t="str">
        <f t="shared" ca="1" si="181"/>
        <v/>
      </c>
      <c r="AB733" s="121"/>
      <c r="AC733" s="87" t="str">
        <f t="shared" si="179"/>
        <v/>
      </c>
      <c r="AD733" s="88" t="str">
        <f t="shared" si="188"/>
        <v/>
      </c>
      <c r="AE733" s="89" t="str">
        <f>IF(C733&lt;&gt;"",IF(VLOOKUP(C733,T_UO[#All],3,FALSE)="J",AF733+AG733,VLOOKUP(C733,T_UO[#All],4,FALSE)*G733),"")</f>
        <v/>
      </c>
      <c r="AF733" s="89" t="str">
        <f t="shared" si="182"/>
        <v/>
      </c>
      <c r="AG733" s="6"/>
      <c r="AH733" s="81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  <c r="AY733" s="120"/>
      <c r="AZ733" s="120"/>
      <c r="BA733" s="120"/>
      <c r="BB733" s="120"/>
      <c r="BC733" s="120"/>
      <c r="BD733" s="120"/>
      <c r="BE733" s="120"/>
      <c r="BF733" s="120"/>
      <c r="BG733" s="120"/>
      <c r="BH733" s="120"/>
      <c r="BI733" s="120"/>
      <c r="BJ733" s="120"/>
      <c r="BK733" s="120"/>
      <c r="BL733" s="120"/>
      <c r="BM733" s="120"/>
      <c r="BN733" s="120"/>
      <c r="BO733" s="120"/>
      <c r="BP733" s="120"/>
      <c r="BQ733" s="120"/>
      <c r="BR733" s="120"/>
      <c r="BS733" s="120"/>
      <c r="BT733" s="120"/>
      <c r="BU733" s="120"/>
      <c r="BV733" s="120"/>
      <c r="BW733" s="120"/>
      <c r="BX733" s="120"/>
      <c r="BY733" s="120"/>
      <c r="BZ733" s="120"/>
      <c r="CA733" s="120"/>
      <c r="CB733" s="120"/>
      <c r="CC733" s="120"/>
      <c r="CD733" s="120"/>
      <c r="CE733" s="120"/>
      <c r="CF733" s="120"/>
      <c r="CG733" s="120"/>
      <c r="CH733" s="120"/>
      <c r="CJ733" s="46"/>
      <c r="CK733" s="46"/>
      <c r="CL733" s="46"/>
      <c r="CN733" s="46">
        <f t="shared" ca="1" si="189"/>
        <v>0</v>
      </c>
      <c r="CO733" s="46">
        <f t="shared" si="183"/>
        <v>0</v>
      </c>
      <c r="CP733" s="46"/>
      <c r="CQ733" s="46">
        <f t="shared" si="184"/>
        <v>0</v>
      </c>
      <c r="CR733" s="46"/>
      <c r="CS733" s="46">
        <f>IF(C733&lt;&gt;"",IF(VLOOKUP(C733,T_UO[#All],3,FALSE)="PTS",IF(ISBLANK(G733),1,0),IF(ISBLANK(G733),0,1)),0)</f>
        <v>0</v>
      </c>
      <c r="CT733" s="46">
        <f t="shared" si="190"/>
        <v>0</v>
      </c>
      <c r="CU733" s="46"/>
      <c r="CV733" s="46"/>
      <c r="CW733" s="46"/>
      <c r="CX733" s="46"/>
      <c r="CY733" s="46"/>
      <c r="CZ733" s="46"/>
      <c r="DA733" s="46"/>
      <c r="DB733" s="46">
        <f t="shared" si="191"/>
        <v>0</v>
      </c>
      <c r="DC733" s="46">
        <f t="shared" ca="1" si="185"/>
        <v>0</v>
      </c>
      <c r="DD733" s="46"/>
      <c r="DE733" s="46">
        <f t="shared" si="192"/>
        <v>0</v>
      </c>
      <c r="DF733" s="46"/>
      <c r="DG733" s="46"/>
      <c r="DH733" s="46"/>
      <c r="DI733" s="46"/>
      <c r="DJ733" s="46"/>
      <c r="DK733" s="46"/>
      <c r="DL733" s="46"/>
      <c r="DM733" s="46"/>
      <c r="DN733" s="46"/>
      <c r="DO733" s="46"/>
      <c r="DP733" s="46"/>
      <c r="DQ733" s="46"/>
      <c r="DR733" s="46"/>
      <c r="DS733" s="46">
        <f t="array" ref="DS733">IF(MAX(IF($AI733:$CH733&lt;&gt;0,$AI$7:$CH$7))&gt;$S733,1,0)</f>
        <v>0</v>
      </c>
    </row>
    <row r="734" spans="1:123" x14ac:dyDescent="0.25">
      <c r="A734" s="78">
        <v>727</v>
      </c>
      <c r="B734" s="79" t="str">
        <f t="shared" si="186"/>
        <v>K_LE MUT_2023_727</v>
      </c>
      <c r="C734" s="2"/>
      <c r="D734" s="3"/>
      <c r="E734" s="3"/>
      <c r="F734" s="4"/>
      <c r="G734" s="4"/>
      <c r="H734" s="4"/>
      <c r="I734" s="3"/>
      <c r="J734" s="1"/>
      <c r="K734" s="7"/>
      <c r="L734" s="90"/>
      <c r="M734" s="5"/>
      <c r="N734" s="91"/>
      <c r="O734" s="92"/>
      <c r="P734" s="5"/>
      <c r="Q734" s="5"/>
      <c r="R734" s="8"/>
      <c r="S734" s="5"/>
      <c r="T734" s="93"/>
      <c r="U734" s="80"/>
      <c r="V734" s="82"/>
      <c r="W734" s="83"/>
      <c r="X734" s="84" t="str">
        <f t="shared" si="187"/>
        <v xml:space="preserve"> </v>
      </c>
      <c r="Y734" s="85" t="str">
        <f t="shared" si="180"/>
        <v/>
      </c>
      <c r="AA734" s="86" t="str">
        <f t="shared" ca="1" si="181"/>
        <v/>
      </c>
      <c r="AB734" s="121"/>
      <c r="AC734" s="87" t="str">
        <f t="shared" si="179"/>
        <v/>
      </c>
      <c r="AD734" s="88" t="str">
        <f t="shared" si="188"/>
        <v/>
      </c>
      <c r="AE734" s="89" t="str">
        <f>IF(C734&lt;&gt;"",IF(VLOOKUP(C734,T_UO[#All],3,FALSE)="J",AF734+AG734,VLOOKUP(C734,T_UO[#All],4,FALSE)*G734),"")</f>
        <v/>
      </c>
      <c r="AF734" s="89" t="str">
        <f t="shared" si="182"/>
        <v/>
      </c>
      <c r="AG734" s="6"/>
      <c r="AH734" s="81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  <c r="AY734" s="120"/>
      <c r="AZ734" s="120"/>
      <c r="BA734" s="120"/>
      <c r="BB734" s="120"/>
      <c r="BC734" s="120"/>
      <c r="BD734" s="120"/>
      <c r="BE734" s="120"/>
      <c r="BF734" s="120"/>
      <c r="BG734" s="120"/>
      <c r="BH734" s="120"/>
      <c r="BI734" s="120"/>
      <c r="BJ734" s="120"/>
      <c r="BK734" s="120"/>
      <c r="BL734" s="120"/>
      <c r="BM734" s="120"/>
      <c r="BN734" s="120"/>
      <c r="BO734" s="120"/>
      <c r="BP734" s="120"/>
      <c r="BQ734" s="120"/>
      <c r="BR734" s="120"/>
      <c r="BS734" s="120"/>
      <c r="BT734" s="120"/>
      <c r="BU734" s="120"/>
      <c r="BV734" s="120"/>
      <c r="BW734" s="120"/>
      <c r="BX734" s="120"/>
      <c r="BY734" s="120"/>
      <c r="BZ734" s="120"/>
      <c r="CA734" s="120"/>
      <c r="CB734" s="120"/>
      <c r="CC734" s="120"/>
      <c r="CD734" s="120"/>
      <c r="CE734" s="120"/>
      <c r="CF734" s="120"/>
      <c r="CG734" s="120"/>
      <c r="CH734" s="120"/>
      <c r="CJ734" s="46"/>
      <c r="CK734" s="46"/>
      <c r="CL734" s="46"/>
      <c r="CN734" s="46">
        <f t="shared" ca="1" si="189"/>
        <v>0</v>
      </c>
      <c r="CO734" s="46">
        <f t="shared" si="183"/>
        <v>0</v>
      </c>
      <c r="CP734" s="46"/>
      <c r="CQ734" s="46">
        <f t="shared" si="184"/>
        <v>0</v>
      </c>
      <c r="CR734" s="46"/>
      <c r="CS734" s="46">
        <f>IF(C734&lt;&gt;"",IF(VLOOKUP(C734,T_UO[#All],3,FALSE)="PTS",IF(ISBLANK(G734),1,0),IF(ISBLANK(G734),0,1)),0)</f>
        <v>0</v>
      </c>
      <c r="CT734" s="46">
        <f t="shared" si="190"/>
        <v>0</v>
      </c>
      <c r="CU734" s="46"/>
      <c r="CV734" s="46"/>
      <c r="CW734" s="46"/>
      <c r="CX734" s="46"/>
      <c r="CY734" s="46"/>
      <c r="CZ734" s="46"/>
      <c r="DA734" s="46"/>
      <c r="DB734" s="46">
        <f t="shared" si="191"/>
        <v>0</v>
      </c>
      <c r="DC734" s="46">
        <f t="shared" ca="1" si="185"/>
        <v>0</v>
      </c>
      <c r="DD734" s="46"/>
      <c r="DE734" s="46">
        <f t="shared" si="192"/>
        <v>0</v>
      </c>
      <c r="DF734" s="46"/>
      <c r="DG734" s="46"/>
      <c r="DH734" s="46"/>
      <c r="DI734" s="46"/>
      <c r="DJ734" s="46"/>
      <c r="DK734" s="46"/>
      <c r="DL734" s="46"/>
      <c r="DM734" s="46"/>
      <c r="DN734" s="46"/>
      <c r="DO734" s="46"/>
      <c r="DP734" s="46"/>
      <c r="DQ734" s="46"/>
      <c r="DR734" s="46"/>
      <c r="DS734" s="46">
        <f t="array" ref="DS734">IF(MAX(IF($AI734:$CH734&lt;&gt;0,$AI$7:$CH$7))&gt;$S734,1,0)</f>
        <v>0</v>
      </c>
    </row>
    <row r="735" spans="1:123" x14ac:dyDescent="0.25">
      <c r="A735" s="78">
        <v>728</v>
      </c>
      <c r="B735" s="79" t="str">
        <f t="shared" si="186"/>
        <v>K_LE MUT_2023_728</v>
      </c>
      <c r="C735" s="2"/>
      <c r="D735" s="3"/>
      <c r="E735" s="3"/>
      <c r="F735" s="4"/>
      <c r="G735" s="4"/>
      <c r="H735" s="4"/>
      <c r="I735" s="3"/>
      <c r="J735" s="1"/>
      <c r="K735" s="7"/>
      <c r="L735" s="90"/>
      <c r="M735" s="5"/>
      <c r="N735" s="91"/>
      <c r="O735" s="92"/>
      <c r="P735" s="5"/>
      <c r="Q735" s="5"/>
      <c r="R735" s="8"/>
      <c r="S735" s="5"/>
      <c r="T735" s="93"/>
      <c r="U735" s="80"/>
      <c r="V735" s="82"/>
      <c r="W735" s="83"/>
      <c r="X735" s="84" t="str">
        <f t="shared" si="187"/>
        <v xml:space="preserve"> </v>
      </c>
      <c r="Y735" s="85" t="str">
        <f t="shared" si="180"/>
        <v/>
      </c>
      <c r="AA735" s="86" t="str">
        <f t="shared" ca="1" si="181"/>
        <v/>
      </c>
      <c r="AB735" s="121"/>
      <c r="AC735" s="87" t="str">
        <f t="shared" si="179"/>
        <v/>
      </c>
      <c r="AD735" s="88" t="str">
        <f t="shared" si="188"/>
        <v/>
      </c>
      <c r="AE735" s="89" t="str">
        <f>IF(C735&lt;&gt;"",IF(VLOOKUP(C735,T_UO[#All],3,FALSE)="J",AF735+AG735,VLOOKUP(C735,T_UO[#All],4,FALSE)*G735),"")</f>
        <v/>
      </c>
      <c r="AF735" s="89" t="str">
        <f t="shared" si="182"/>
        <v/>
      </c>
      <c r="AG735" s="6"/>
      <c r="AH735" s="81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  <c r="AY735" s="120"/>
      <c r="AZ735" s="120"/>
      <c r="BA735" s="120"/>
      <c r="BB735" s="120"/>
      <c r="BC735" s="120"/>
      <c r="BD735" s="120"/>
      <c r="BE735" s="120"/>
      <c r="BF735" s="120"/>
      <c r="BG735" s="120"/>
      <c r="BH735" s="120"/>
      <c r="BI735" s="120"/>
      <c r="BJ735" s="120"/>
      <c r="BK735" s="120"/>
      <c r="BL735" s="120"/>
      <c r="BM735" s="120"/>
      <c r="BN735" s="120"/>
      <c r="BO735" s="120"/>
      <c r="BP735" s="120"/>
      <c r="BQ735" s="120"/>
      <c r="BR735" s="120"/>
      <c r="BS735" s="120"/>
      <c r="BT735" s="120"/>
      <c r="BU735" s="120"/>
      <c r="BV735" s="120"/>
      <c r="BW735" s="120"/>
      <c r="BX735" s="120"/>
      <c r="BY735" s="120"/>
      <c r="BZ735" s="120"/>
      <c r="CA735" s="120"/>
      <c r="CB735" s="120"/>
      <c r="CC735" s="120"/>
      <c r="CD735" s="120"/>
      <c r="CE735" s="120"/>
      <c r="CF735" s="120"/>
      <c r="CG735" s="120"/>
      <c r="CH735" s="120"/>
      <c r="CJ735" s="46"/>
      <c r="CK735" s="46"/>
      <c r="CL735" s="46"/>
      <c r="CN735" s="46">
        <f t="shared" ca="1" si="189"/>
        <v>0</v>
      </c>
      <c r="CO735" s="46">
        <f t="shared" si="183"/>
        <v>0</v>
      </c>
      <c r="CP735" s="46"/>
      <c r="CQ735" s="46">
        <f t="shared" si="184"/>
        <v>0</v>
      </c>
      <c r="CR735" s="46"/>
      <c r="CS735" s="46">
        <f>IF(C735&lt;&gt;"",IF(VLOOKUP(C735,T_UO[#All],3,FALSE)="PTS",IF(ISBLANK(G735),1,0),IF(ISBLANK(G735),0,1)),0)</f>
        <v>0</v>
      </c>
      <c r="CT735" s="46">
        <f t="shared" si="190"/>
        <v>0</v>
      </c>
      <c r="CU735" s="46"/>
      <c r="CV735" s="46"/>
      <c r="CW735" s="46"/>
      <c r="CX735" s="46"/>
      <c r="CY735" s="46"/>
      <c r="CZ735" s="46"/>
      <c r="DA735" s="46"/>
      <c r="DB735" s="46">
        <f t="shared" si="191"/>
        <v>0</v>
      </c>
      <c r="DC735" s="46">
        <f t="shared" ca="1" si="185"/>
        <v>0</v>
      </c>
      <c r="DD735" s="46"/>
      <c r="DE735" s="46">
        <f t="shared" si="192"/>
        <v>0</v>
      </c>
      <c r="DF735" s="46"/>
      <c r="DG735" s="46"/>
      <c r="DH735" s="46"/>
      <c r="DI735" s="46"/>
      <c r="DJ735" s="46"/>
      <c r="DK735" s="46"/>
      <c r="DL735" s="46"/>
      <c r="DM735" s="46"/>
      <c r="DN735" s="46"/>
      <c r="DO735" s="46"/>
      <c r="DP735" s="46"/>
      <c r="DQ735" s="46"/>
      <c r="DR735" s="46"/>
      <c r="DS735" s="46">
        <f t="array" ref="DS735">IF(MAX(IF($AI735:$CH735&lt;&gt;0,$AI$7:$CH$7))&gt;$S735,1,0)</f>
        <v>0</v>
      </c>
    </row>
    <row r="736" spans="1:123" x14ac:dyDescent="0.25">
      <c r="A736" s="78">
        <v>729</v>
      </c>
      <c r="B736" s="79" t="str">
        <f t="shared" si="186"/>
        <v>K_LE MUT_2023_729</v>
      </c>
      <c r="C736" s="2"/>
      <c r="D736" s="3"/>
      <c r="E736" s="3"/>
      <c r="F736" s="4"/>
      <c r="G736" s="4"/>
      <c r="H736" s="4"/>
      <c r="I736" s="3"/>
      <c r="J736" s="1"/>
      <c r="K736" s="7"/>
      <c r="L736" s="90"/>
      <c r="M736" s="5"/>
      <c r="N736" s="91"/>
      <c r="O736" s="92"/>
      <c r="P736" s="5"/>
      <c r="Q736" s="5"/>
      <c r="R736" s="8"/>
      <c r="S736" s="5"/>
      <c r="T736" s="93"/>
      <c r="U736" s="80"/>
      <c r="V736" s="82"/>
      <c r="W736" s="83"/>
      <c r="X736" s="84" t="str">
        <f t="shared" si="187"/>
        <v xml:space="preserve"> </v>
      </c>
      <c r="Y736" s="85" t="str">
        <f t="shared" si="180"/>
        <v/>
      </c>
      <c r="AA736" s="86" t="str">
        <f t="shared" ca="1" si="181"/>
        <v/>
      </c>
      <c r="AB736" s="121"/>
      <c r="AC736" s="87" t="str">
        <f t="shared" si="179"/>
        <v/>
      </c>
      <c r="AD736" s="88" t="str">
        <f t="shared" si="188"/>
        <v/>
      </c>
      <c r="AE736" s="89" t="str">
        <f>IF(C736&lt;&gt;"",IF(VLOOKUP(C736,T_UO[#All],3,FALSE)="J",AF736+AG736,VLOOKUP(C736,T_UO[#All],4,FALSE)*G736),"")</f>
        <v/>
      </c>
      <c r="AF736" s="89" t="str">
        <f t="shared" si="182"/>
        <v/>
      </c>
      <c r="AG736" s="6"/>
      <c r="AH736" s="81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  <c r="AY736" s="120"/>
      <c r="AZ736" s="120"/>
      <c r="BA736" s="120"/>
      <c r="BB736" s="120"/>
      <c r="BC736" s="120"/>
      <c r="BD736" s="120"/>
      <c r="BE736" s="120"/>
      <c r="BF736" s="120"/>
      <c r="BG736" s="120"/>
      <c r="BH736" s="120"/>
      <c r="BI736" s="120"/>
      <c r="BJ736" s="120"/>
      <c r="BK736" s="120"/>
      <c r="BL736" s="120"/>
      <c r="BM736" s="120"/>
      <c r="BN736" s="120"/>
      <c r="BO736" s="120"/>
      <c r="BP736" s="120"/>
      <c r="BQ736" s="120"/>
      <c r="BR736" s="120"/>
      <c r="BS736" s="120"/>
      <c r="BT736" s="120"/>
      <c r="BU736" s="120"/>
      <c r="BV736" s="120"/>
      <c r="BW736" s="120"/>
      <c r="BX736" s="120"/>
      <c r="BY736" s="120"/>
      <c r="BZ736" s="120"/>
      <c r="CA736" s="120"/>
      <c r="CB736" s="120"/>
      <c r="CC736" s="120"/>
      <c r="CD736" s="120"/>
      <c r="CE736" s="120"/>
      <c r="CF736" s="120"/>
      <c r="CG736" s="120"/>
      <c r="CH736" s="120"/>
      <c r="CJ736" s="46"/>
      <c r="CK736" s="46"/>
      <c r="CL736" s="46"/>
      <c r="CN736" s="46">
        <f t="shared" ca="1" si="189"/>
        <v>0</v>
      </c>
      <c r="CO736" s="46">
        <f t="shared" si="183"/>
        <v>0</v>
      </c>
      <c r="CP736" s="46"/>
      <c r="CQ736" s="46">
        <f t="shared" si="184"/>
        <v>0</v>
      </c>
      <c r="CR736" s="46"/>
      <c r="CS736" s="46">
        <f>IF(C736&lt;&gt;"",IF(VLOOKUP(C736,T_UO[#All],3,FALSE)="PTS",IF(ISBLANK(G736),1,0),IF(ISBLANK(G736),0,1)),0)</f>
        <v>0</v>
      </c>
      <c r="CT736" s="46">
        <f t="shared" si="190"/>
        <v>0</v>
      </c>
      <c r="CU736" s="46"/>
      <c r="CV736" s="46"/>
      <c r="CW736" s="46"/>
      <c r="CX736" s="46"/>
      <c r="CY736" s="46"/>
      <c r="CZ736" s="46"/>
      <c r="DA736" s="46"/>
      <c r="DB736" s="46">
        <f t="shared" si="191"/>
        <v>0</v>
      </c>
      <c r="DC736" s="46">
        <f t="shared" ca="1" si="185"/>
        <v>0</v>
      </c>
      <c r="DD736" s="46"/>
      <c r="DE736" s="46">
        <f t="shared" si="192"/>
        <v>0</v>
      </c>
      <c r="DF736" s="46"/>
      <c r="DG736" s="46"/>
      <c r="DH736" s="46"/>
      <c r="DI736" s="46"/>
      <c r="DJ736" s="46"/>
      <c r="DK736" s="46"/>
      <c r="DL736" s="46"/>
      <c r="DM736" s="46"/>
      <c r="DN736" s="46"/>
      <c r="DO736" s="46"/>
      <c r="DP736" s="46"/>
      <c r="DQ736" s="46"/>
      <c r="DR736" s="46"/>
      <c r="DS736" s="46">
        <f t="array" ref="DS736">IF(MAX(IF($AI736:$CH736&lt;&gt;0,$AI$7:$CH$7))&gt;$S736,1,0)</f>
        <v>0</v>
      </c>
    </row>
    <row r="737" spans="1:123" x14ac:dyDescent="0.25">
      <c r="A737" s="78">
        <v>730</v>
      </c>
      <c r="B737" s="79" t="str">
        <f t="shared" si="186"/>
        <v>K_LE MUT_2023_730</v>
      </c>
      <c r="C737" s="2"/>
      <c r="D737" s="3"/>
      <c r="E737" s="3"/>
      <c r="F737" s="4"/>
      <c r="G737" s="4"/>
      <c r="H737" s="4"/>
      <c r="I737" s="3"/>
      <c r="J737" s="1"/>
      <c r="K737" s="7"/>
      <c r="L737" s="90"/>
      <c r="M737" s="5"/>
      <c r="N737" s="91"/>
      <c r="O737" s="92"/>
      <c r="P737" s="5"/>
      <c r="Q737" s="5"/>
      <c r="R737" s="8"/>
      <c r="S737" s="5"/>
      <c r="T737" s="93"/>
      <c r="U737" s="80"/>
      <c r="V737" s="82"/>
      <c r="W737" s="83"/>
      <c r="X737" s="84" t="str">
        <f t="shared" si="187"/>
        <v xml:space="preserve"> </v>
      </c>
      <c r="Y737" s="85" t="str">
        <f t="shared" si="180"/>
        <v/>
      </c>
      <c r="AA737" s="86" t="str">
        <f t="shared" ca="1" si="181"/>
        <v/>
      </c>
      <c r="AB737" s="121"/>
      <c r="AC737" s="87" t="str">
        <f t="shared" si="179"/>
        <v/>
      </c>
      <c r="AD737" s="88" t="str">
        <f t="shared" si="188"/>
        <v/>
      </c>
      <c r="AE737" s="89" t="str">
        <f>IF(C737&lt;&gt;"",IF(VLOOKUP(C737,T_UO[#All],3,FALSE)="J",AF737+AG737,VLOOKUP(C737,T_UO[#All],4,FALSE)*G737),"")</f>
        <v/>
      </c>
      <c r="AF737" s="89" t="str">
        <f t="shared" si="182"/>
        <v/>
      </c>
      <c r="AG737" s="6"/>
      <c r="AH737" s="81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  <c r="AY737" s="120"/>
      <c r="AZ737" s="120"/>
      <c r="BA737" s="120"/>
      <c r="BB737" s="120"/>
      <c r="BC737" s="120"/>
      <c r="BD737" s="120"/>
      <c r="BE737" s="120"/>
      <c r="BF737" s="120"/>
      <c r="BG737" s="120"/>
      <c r="BH737" s="120"/>
      <c r="BI737" s="120"/>
      <c r="BJ737" s="120"/>
      <c r="BK737" s="120"/>
      <c r="BL737" s="120"/>
      <c r="BM737" s="120"/>
      <c r="BN737" s="120"/>
      <c r="BO737" s="120"/>
      <c r="BP737" s="120"/>
      <c r="BQ737" s="120"/>
      <c r="BR737" s="120"/>
      <c r="BS737" s="120"/>
      <c r="BT737" s="120"/>
      <c r="BU737" s="120"/>
      <c r="BV737" s="120"/>
      <c r="BW737" s="120"/>
      <c r="BX737" s="120"/>
      <c r="BY737" s="120"/>
      <c r="BZ737" s="120"/>
      <c r="CA737" s="120"/>
      <c r="CB737" s="120"/>
      <c r="CC737" s="120"/>
      <c r="CD737" s="120"/>
      <c r="CE737" s="120"/>
      <c r="CF737" s="120"/>
      <c r="CG737" s="120"/>
      <c r="CH737" s="120"/>
      <c r="CJ737" s="46"/>
      <c r="CK737" s="46"/>
      <c r="CL737" s="46"/>
      <c r="CN737" s="46">
        <f t="shared" ca="1" si="189"/>
        <v>0</v>
      </c>
      <c r="CO737" s="46">
        <f t="shared" si="183"/>
        <v>0</v>
      </c>
      <c r="CP737" s="46"/>
      <c r="CQ737" s="46">
        <f t="shared" si="184"/>
        <v>0</v>
      </c>
      <c r="CR737" s="46"/>
      <c r="CS737" s="46">
        <f>IF(C737&lt;&gt;"",IF(VLOOKUP(C737,T_UO[#All],3,FALSE)="PTS",IF(ISBLANK(G737),1,0),IF(ISBLANK(G737),0,1)),0)</f>
        <v>0</v>
      </c>
      <c r="CT737" s="46">
        <f t="shared" si="190"/>
        <v>0</v>
      </c>
      <c r="CU737" s="46"/>
      <c r="CV737" s="46"/>
      <c r="CW737" s="46"/>
      <c r="CX737" s="46"/>
      <c r="CY737" s="46"/>
      <c r="CZ737" s="46"/>
      <c r="DA737" s="46"/>
      <c r="DB737" s="46">
        <f t="shared" si="191"/>
        <v>0</v>
      </c>
      <c r="DC737" s="46">
        <f t="shared" ca="1" si="185"/>
        <v>0</v>
      </c>
      <c r="DD737" s="46"/>
      <c r="DE737" s="46">
        <f t="shared" si="192"/>
        <v>0</v>
      </c>
      <c r="DF737" s="46"/>
      <c r="DG737" s="46"/>
      <c r="DH737" s="46"/>
      <c r="DI737" s="46"/>
      <c r="DJ737" s="46"/>
      <c r="DK737" s="46"/>
      <c r="DL737" s="46"/>
      <c r="DM737" s="46"/>
      <c r="DN737" s="46"/>
      <c r="DO737" s="46"/>
      <c r="DP737" s="46"/>
      <c r="DQ737" s="46"/>
      <c r="DR737" s="46"/>
      <c r="DS737" s="46">
        <f t="array" ref="DS737">IF(MAX(IF($AI737:$CH737&lt;&gt;0,$AI$7:$CH$7))&gt;$S737,1,0)</f>
        <v>0</v>
      </c>
    </row>
    <row r="738" spans="1:123" x14ac:dyDescent="0.25">
      <c r="A738" s="78">
        <v>731</v>
      </c>
      <c r="B738" s="79" t="str">
        <f t="shared" si="186"/>
        <v>K_LE MUT_2023_731</v>
      </c>
      <c r="C738" s="2"/>
      <c r="D738" s="3"/>
      <c r="E738" s="3"/>
      <c r="F738" s="4"/>
      <c r="G738" s="4"/>
      <c r="H738" s="4"/>
      <c r="I738" s="3"/>
      <c r="J738" s="1"/>
      <c r="K738" s="7"/>
      <c r="L738" s="90"/>
      <c r="M738" s="5"/>
      <c r="N738" s="91"/>
      <c r="O738" s="92"/>
      <c r="P738" s="5"/>
      <c r="Q738" s="5"/>
      <c r="R738" s="8"/>
      <c r="S738" s="5"/>
      <c r="T738" s="93"/>
      <c r="U738" s="80"/>
      <c r="V738" s="82"/>
      <c r="W738" s="83"/>
      <c r="X738" s="84" t="str">
        <f t="shared" si="187"/>
        <v xml:space="preserve"> </v>
      </c>
      <c r="Y738" s="85" t="str">
        <f t="shared" si="180"/>
        <v/>
      </c>
      <c r="AA738" s="86" t="str">
        <f t="shared" ca="1" si="181"/>
        <v/>
      </c>
      <c r="AB738" s="121"/>
      <c r="AC738" s="87" t="str">
        <f t="shared" si="179"/>
        <v/>
      </c>
      <c r="AD738" s="88" t="str">
        <f t="shared" si="188"/>
        <v/>
      </c>
      <c r="AE738" s="89" t="str">
        <f>IF(C738&lt;&gt;"",IF(VLOOKUP(C738,T_UO[#All],3,FALSE)="J",AF738+AG738,VLOOKUP(C738,T_UO[#All],4,FALSE)*G738),"")</f>
        <v/>
      </c>
      <c r="AF738" s="89" t="str">
        <f t="shared" si="182"/>
        <v/>
      </c>
      <c r="AG738" s="6"/>
      <c r="AH738" s="81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  <c r="AY738" s="120"/>
      <c r="AZ738" s="120"/>
      <c r="BA738" s="120"/>
      <c r="BB738" s="120"/>
      <c r="BC738" s="120"/>
      <c r="BD738" s="120"/>
      <c r="BE738" s="120"/>
      <c r="BF738" s="120"/>
      <c r="BG738" s="120"/>
      <c r="BH738" s="120"/>
      <c r="BI738" s="120"/>
      <c r="BJ738" s="120"/>
      <c r="BK738" s="120"/>
      <c r="BL738" s="120"/>
      <c r="BM738" s="120"/>
      <c r="BN738" s="120"/>
      <c r="BO738" s="120"/>
      <c r="BP738" s="120"/>
      <c r="BQ738" s="120"/>
      <c r="BR738" s="120"/>
      <c r="BS738" s="120"/>
      <c r="BT738" s="120"/>
      <c r="BU738" s="120"/>
      <c r="BV738" s="120"/>
      <c r="BW738" s="120"/>
      <c r="BX738" s="120"/>
      <c r="BY738" s="120"/>
      <c r="BZ738" s="120"/>
      <c r="CA738" s="120"/>
      <c r="CB738" s="120"/>
      <c r="CC738" s="120"/>
      <c r="CD738" s="120"/>
      <c r="CE738" s="120"/>
      <c r="CF738" s="120"/>
      <c r="CG738" s="120"/>
      <c r="CH738" s="120"/>
      <c r="CJ738" s="46"/>
      <c r="CK738" s="46"/>
      <c r="CL738" s="46"/>
      <c r="CN738" s="46">
        <f t="shared" ca="1" si="189"/>
        <v>0</v>
      </c>
      <c r="CO738" s="46">
        <f t="shared" si="183"/>
        <v>0</v>
      </c>
      <c r="CP738" s="46"/>
      <c r="CQ738" s="46">
        <f t="shared" si="184"/>
        <v>0</v>
      </c>
      <c r="CR738" s="46"/>
      <c r="CS738" s="46">
        <f>IF(C738&lt;&gt;"",IF(VLOOKUP(C738,T_UO[#All],3,FALSE)="PTS",IF(ISBLANK(G738),1,0),IF(ISBLANK(G738),0,1)),0)</f>
        <v>0</v>
      </c>
      <c r="CT738" s="46">
        <f t="shared" si="190"/>
        <v>0</v>
      </c>
      <c r="CU738" s="46"/>
      <c r="CV738" s="46"/>
      <c r="CW738" s="46"/>
      <c r="CX738" s="46"/>
      <c r="CY738" s="46"/>
      <c r="CZ738" s="46"/>
      <c r="DA738" s="46"/>
      <c r="DB738" s="46">
        <f t="shared" si="191"/>
        <v>0</v>
      </c>
      <c r="DC738" s="46">
        <f t="shared" ca="1" si="185"/>
        <v>0</v>
      </c>
      <c r="DD738" s="46"/>
      <c r="DE738" s="46">
        <f t="shared" si="192"/>
        <v>0</v>
      </c>
      <c r="DF738" s="46"/>
      <c r="DG738" s="46"/>
      <c r="DH738" s="46"/>
      <c r="DI738" s="46"/>
      <c r="DJ738" s="46"/>
      <c r="DK738" s="46"/>
      <c r="DL738" s="46"/>
      <c r="DM738" s="46"/>
      <c r="DN738" s="46"/>
      <c r="DO738" s="46"/>
      <c r="DP738" s="46"/>
      <c r="DQ738" s="46"/>
      <c r="DR738" s="46"/>
      <c r="DS738" s="46">
        <f t="array" ref="DS738">IF(MAX(IF($AI738:$CH738&lt;&gt;0,$AI$7:$CH$7))&gt;$S738,1,0)</f>
        <v>0</v>
      </c>
    </row>
    <row r="739" spans="1:123" x14ac:dyDescent="0.25">
      <c r="A739" s="78">
        <v>732</v>
      </c>
      <c r="B739" s="79" t="str">
        <f t="shared" si="186"/>
        <v>K_LE MUT_2023_732</v>
      </c>
      <c r="C739" s="2"/>
      <c r="D739" s="3"/>
      <c r="E739" s="3"/>
      <c r="F739" s="4"/>
      <c r="G739" s="4"/>
      <c r="H739" s="4"/>
      <c r="I739" s="3"/>
      <c r="J739" s="1"/>
      <c r="K739" s="7"/>
      <c r="L739" s="90"/>
      <c r="M739" s="5"/>
      <c r="N739" s="91"/>
      <c r="O739" s="92"/>
      <c r="P739" s="5"/>
      <c r="Q739" s="5"/>
      <c r="R739" s="8"/>
      <c r="S739" s="5"/>
      <c r="T739" s="93"/>
      <c r="U739" s="80"/>
      <c r="V739" s="82"/>
      <c r="W739" s="83"/>
      <c r="X739" s="84" t="str">
        <f t="shared" si="187"/>
        <v xml:space="preserve"> </v>
      </c>
      <c r="Y739" s="85" t="str">
        <f t="shared" si="180"/>
        <v/>
      </c>
      <c r="AA739" s="86" t="str">
        <f t="shared" ca="1" si="181"/>
        <v/>
      </c>
      <c r="AB739" s="121"/>
      <c r="AC739" s="87" t="str">
        <f t="shared" si="179"/>
        <v/>
      </c>
      <c r="AD739" s="88" t="str">
        <f t="shared" si="188"/>
        <v/>
      </c>
      <c r="AE739" s="89" t="str">
        <f>IF(C739&lt;&gt;"",IF(VLOOKUP(C739,T_UO[#All],3,FALSE)="J",AF739+AG739,VLOOKUP(C739,T_UO[#All],4,FALSE)*G739),"")</f>
        <v/>
      </c>
      <c r="AF739" s="89" t="str">
        <f t="shared" si="182"/>
        <v/>
      </c>
      <c r="AG739" s="6"/>
      <c r="AH739" s="81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  <c r="AY739" s="120"/>
      <c r="AZ739" s="120"/>
      <c r="BA739" s="120"/>
      <c r="BB739" s="120"/>
      <c r="BC739" s="120"/>
      <c r="BD739" s="120"/>
      <c r="BE739" s="120"/>
      <c r="BF739" s="120"/>
      <c r="BG739" s="120"/>
      <c r="BH739" s="120"/>
      <c r="BI739" s="120"/>
      <c r="BJ739" s="120"/>
      <c r="BK739" s="120"/>
      <c r="BL739" s="120"/>
      <c r="BM739" s="120"/>
      <c r="BN739" s="120"/>
      <c r="BO739" s="120"/>
      <c r="BP739" s="120"/>
      <c r="BQ739" s="120"/>
      <c r="BR739" s="120"/>
      <c r="BS739" s="120"/>
      <c r="BT739" s="120"/>
      <c r="BU739" s="120"/>
      <c r="BV739" s="120"/>
      <c r="BW739" s="120"/>
      <c r="BX739" s="120"/>
      <c r="BY739" s="120"/>
      <c r="BZ739" s="120"/>
      <c r="CA739" s="120"/>
      <c r="CB739" s="120"/>
      <c r="CC739" s="120"/>
      <c r="CD739" s="120"/>
      <c r="CE739" s="120"/>
      <c r="CF739" s="120"/>
      <c r="CG739" s="120"/>
      <c r="CH739" s="120"/>
      <c r="CJ739" s="46"/>
      <c r="CK739" s="46"/>
      <c r="CL739" s="46"/>
      <c r="CN739" s="46">
        <f t="shared" ca="1" si="189"/>
        <v>0</v>
      </c>
      <c r="CO739" s="46">
        <f t="shared" si="183"/>
        <v>0</v>
      </c>
      <c r="CP739" s="46"/>
      <c r="CQ739" s="46">
        <f t="shared" si="184"/>
        <v>0</v>
      </c>
      <c r="CR739" s="46"/>
      <c r="CS739" s="46">
        <f>IF(C739&lt;&gt;"",IF(VLOOKUP(C739,T_UO[#All],3,FALSE)="PTS",IF(ISBLANK(G739),1,0),IF(ISBLANK(G739),0,1)),0)</f>
        <v>0</v>
      </c>
      <c r="CT739" s="46">
        <f t="shared" si="190"/>
        <v>0</v>
      </c>
      <c r="CU739" s="46"/>
      <c r="CV739" s="46"/>
      <c r="CW739" s="46"/>
      <c r="CX739" s="46"/>
      <c r="CY739" s="46"/>
      <c r="CZ739" s="46"/>
      <c r="DA739" s="46"/>
      <c r="DB739" s="46">
        <f t="shared" si="191"/>
        <v>0</v>
      </c>
      <c r="DC739" s="46">
        <f t="shared" ca="1" si="185"/>
        <v>0</v>
      </c>
      <c r="DD739" s="46"/>
      <c r="DE739" s="46">
        <f t="shared" si="192"/>
        <v>0</v>
      </c>
      <c r="DF739" s="46"/>
      <c r="DG739" s="46"/>
      <c r="DH739" s="46"/>
      <c r="DI739" s="46"/>
      <c r="DJ739" s="46"/>
      <c r="DK739" s="46"/>
      <c r="DL739" s="46"/>
      <c r="DM739" s="46"/>
      <c r="DN739" s="46"/>
      <c r="DO739" s="46"/>
      <c r="DP739" s="46"/>
      <c r="DQ739" s="46"/>
      <c r="DR739" s="46"/>
      <c r="DS739" s="46">
        <f t="array" ref="DS739">IF(MAX(IF($AI739:$CH739&lt;&gt;0,$AI$7:$CH$7))&gt;$S739,1,0)</f>
        <v>0</v>
      </c>
    </row>
    <row r="740" spans="1:123" x14ac:dyDescent="0.25">
      <c r="A740" s="78">
        <v>733</v>
      </c>
      <c r="B740" s="79" t="str">
        <f t="shared" si="186"/>
        <v>K_LE MUT_2023_733</v>
      </c>
      <c r="C740" s="2"/>
      <c r="D740" s="3"/>
      <c r="E740" s="3"/>
      <c r="F740" s="4"/>
      <c r="G740" s="4"/>
      <c r="H740" s="4"/>
      <c r="I740" s="3"/>
      <c r="J740" s="1"/>
      <c r="K740" s="7"/>
      <c r="L740" s="90"/>
      <c r="M740" s="5"/>
      <c r="N740" s="91"/>
      <c r="O740" s="92"/>
      <c r="P740" s="5"/>
      <c r="Q740" s="5"/>
      <c r="R740" s="8"/>
      <c r="S740" s="5"/>
      <c r="T740" s="93"/>
      <c r="U740" s="80"/>
      <c r="V740" s="82"/>
      <c r="W740" s="83"/>
      <c r="X740" s="84" t="str">
        <f t="shared" si="187"/>
        <v xml:space="preserve"> </v>
      </c>
      <c r="Y740" s="85" t="str">
        <f t="shared" si="180"/>
        <v/>
      </c>
      <c r="AA740" s="86" t="str">
        <f t="shared" ca="1" si="181"/>
        <v/>
      </c>
      <c r="AB740" s="121"/>
      <c r="AC740" s="87" t="str">
        <f t="shared" si="179"/>
        <v/>
      </c>
      <c r="AD740" s="88" t="str">
        <f t="shared" si="188"/>
        <v/>
      </c>
      <c r="AE740" s="89" t="str">
        <f>IF(C740&lt;&gt;"",IF(VLOOKUP(C740,T_UO[#All],3,FALSE)="J",AF740+AG740,VLOOKUP(C740,T_UO[#All],4,FALSE)*G740),"")</f>
        <v/>
      </c>
      <c r="AF740" s="89" t="str">
        <f t="shared" si="182"/>
        <v/>
      </c>
      <c r="AG740" s="6"/>
      <c r="AH740" s="81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  <c r="AY740" s="120"/>
      <c r="AZ740" s="120"/>
      <c r="BA740" s="120"/>
      <c r="BB740" s="120"/>
      <c r="BC740" s="120"/>
      <c r="BD740" s="120"/>
      <c r="BE740" s="120"/>
      <c r="BF740" s="120"/>
      <c r="BG740" s="120"/>
      <c r="BH740" s="120"/>
      <c r="BI740" s="120"/>
      <c r="BJ740" s="120"/>
      <c r="BK740" s="120"/>
      <c r="BL740" s="120"/>
      <c r="BM740" s="120"/>
      <c r="BN740" s="120"/>
      <c r="BO740" s="120"/>
      <c r="BP740" s="120"/>
      <c r="BQ740" s="120"/>
      <c r="BR740" s="120"/>
      <c r="BS740" s="120"/>
      <c r="BT740" s="120"/>
      <c r="BU740" s="120"/>
      <c r="BV740" s="120"/>
      <c r="BW740" s="120"/>
      <c r="BX740" s="120"/>
      <c r="BY740" s="120"/>
      <c r="BZ740" s="120"/>
      <c r="CA740" s="120"/>
      <c r="CB740" s="120"/>
      <c r="CC740" s="120"/>
      <c r="CD740" s="120"/>
      <c r="CE740" s="120"/>
      <c r="CF740" s="120"/>
      <c r="CG740" s="120"/>
      <c r="CH740" s="120"/>
      <c r="CJ740" s="46"/>
      <c r="CK740" s="46"/>
      <c r="CL740" s="46"/>
      <c r="CN740" s="46">
        <f t="shared" ca="1" si="189"/>
        <v>0</v>
      </c>
      <c r="CO740" s="46">
        <f t="shared" si="183"/>
        <v>0</v>
      </c>
      <c r="CP740" s="46"/>
      <c r="CQ740" s="46">
        <f t="shared" si="184"/>
        <v>0</v>
      </c>
      <c r="CR740" s="46"/>
      <c r="CS740" s="46">
        <f>IF(C740&lt;&gt;"",IF(VLOOKUP(C740,T_UO[#All],3,FALSE)="PTS",IF(ISBLANK(G740),1,0),IF(ISBLANK(G740),0,1)),0)</f>
        <v>0</v>
      </c>
      <c r="CT740" s="46">
        <f t="shared" si="190"/>
        <v>0</v>
      </c>
      <c r="CU740" s="46"/>
      <c r="CV740" s="46"/>
      <c r="CW740" s="46"/>
      <c r="CX740" s="46"/>
      <c r="CY740" s="46"/>
      <c r="CZ740" s="46"/>
      <c r="DA740" s="46"/>
      <c r="DB740" s="46">
        <f t="shared" si="191"/>
        <v>0</v>
      </c>
      <c r="DC740" s="46">
        <f t="shared" ca="1" si="185"/>
        <v>0</v>
      </c>
      <c r="DD740" s="46"/>
      <c r="DE740" s="46">
        <f t="shared" si="192"/>
        <v>0</v>
      </c>
      <c r="DF740" s="46"/>
      <c r="DG740" s="46"/>
      <c r="DH740" s="46"/>
      <c r="DI740" s="46"/>
      <c r="DJ740" s="46"/>
      <c r="DK740" s="46"/>
      <c r="DL740" s="46"/>
      <c r="DM740" s="46"/>
      <c r="DN740" s="46"/>
      <c r="DO740" s="46"/>
      <c r="DP740" s="46"/>
      <c r="DQ740" s="46"/>
      <c r="DR740" s="46"/>
      <c r="DS740" s="46">
        <f t="array" ref="DS740">IF(MAX(IF($AI740:$CH740&lt;&gt;0,$AI$7:$CH$7))&gt;$S740,1,0)</f>
        <v>0</v>
      </c>
    </row>
    <row r="741" spans="1:123" x14ac:dyDescent="0.25">
      <c r="A741" s="78">
        <v>734</v>
      </c>
      <c r="B741" s="79" t="str">
        <f t="shared" si="186"/>
        <v>K_LE MUT_2023_734</v>
      </c>
      <c r="C741" s="2"/>
      <c r="D741" s="3"/>
      <c r="E741" s="3"/>
      <c r="F741" s="4"/>
      <c r="G741" s="4"/>
      <c r="H741" s="4"/>
      <c r="I741" s="3"/>
      <c r="J741" s="1"/>
      <c r="K741" s="7"/>
      <c r="L741" s="90"/>
      <c r="M741" s="5"/>
      <c r="N741" s="91"/>
      <c r="O741" s="92"/>
      <c r="P741" s="5"/>
      <c r="Q741" s="5"/>
      <c r="R741" s="8"/>
      <c r="S741" s="5"/>
      <c r="T741" s="93"/>
      <c r="U741" s="80"/>
      <c r="V741" s="82"/>
      <c r="W741" s="83"/>
      <c r="X741" s="84" t="str">
        <f t="shared" si="187"/>
        <v xml:space="preserve"> </v>
      </c>
      <c r="Y741" s="85" t="str">
        <f t="shared" si="180"/>
        <v/>
      </c>
      <c r="AA741" s="86" t="str">
        <f t="shared" ca="1" si="181"/>
        <v/>
      </c>
      <c r="AB741" s="121"/>
      <c r="AC741" s="87" t="str">
        <f t="shared" si="179"/>
        <v/>
      </c>
      <c r="AD741" s="88" t="str">
        <f t="shared" si="188"/>
        <v/>
      </c>
      <c r="AE741" s="89" t="str">
        <f>IF(C741&lt;&gt;"",IF(VLOOKUP(C741,T_UO[#All],3,FALSE)="J",AF741+AG741,VLOOKUP(C741,T_UO[#All],4,FALSE)*G741),"")</f>
        <v/>
      </c>
      <c r="AF741" s="89" t="str">
        <f t="shared" si="182"/>
        <v/>
      </c>
      <c r="AG741" s="6"/>
      <c r="AH741" s="81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  <c r="AY741" s="120"/>
      <c r="AZ741" s="120"/>
      <c r="BA741" s="120"/>
      <c r="BB741" s="120"/>
      <c r="BC741" s="120"/>
      <c r="BD741" s="120"/>
      <c r="BE741" s="120"/>
      <c r="BF741" s="120"/>
      <c r="BG741" s="120"/>
      <c r="BH741" s="120"/>
      <c r="BI741" s="120"/>
      <c r="BJ741" s="120"/>
      <c r="BK741" s="120"/>
      <c r="BL741" s="120"/>
      <c r="BM741" s="120"/>
      <c r="BN741" s="120"/>
      <c r="BO741" s="120"/>
      <c r="BP741" s="120"/>
      <c r="BQ741" s="120"/>
      <c r="BR741" s="120"/>
      <c r="BS741" s="120"/>
      <c r="BT741" s="120"/>
      <c r="BU741" s="120"/>
      <c r="BV741" s="120"/>
      <c r="BW741" s="120"/>
      <c r="BX741" s="120"/>
      <c r="BY741" s="120"/>
      <c r="BZ741" s="120"/>
      <c r="CA741" s="120"/>
      <c r="CB741" s="120"/>
      <c r="CC741" s="120"/>
      <c r="CD741" s="120"/>
      <c r="CE741" s="120"/>
      <c r="CF741" s="120"/>
      <c r="CG741" s="120"/>
      <c r="CH741" s="120"/>
      <c r="CJ741" s="46"/>
      <c r="CK741" s="46"/>
      <c r="CL741" s="46"/>
      <c r="CN741" s="46">
        <f t="shared" ca="1" si="189"/>
        <v>0</v>
      </c>
      <c r="CO741" s="46">
        <f t="shared" si="183"/>
        <v>0</v>
      </c>
      <c r="CP741" s="46"/>
      <c r="CQ741" s="46">
        <f t="shared" si="184"/>
        <v>0</v>
      </c>
      <c r="CR741" s="46"/>
      <c r="CS741" s="46">
        <f>IF(C741&lt;&gt;"",IF(VLOOKUP(C741,T_UO[#All],3,FALSE)="PTS",IF(ISBLANK(G741),1,0),IF(ISBLANK(G741),0,1)),0)</f>
        <v>0</v>
      </c>
      <c r="CT741" s="46">
        <f t="shared" si="190"/>
        <v>0</v>
      </c>
      <c r="CU741" s="46"/>
      <c r="CV741" s="46"/>
      <c r="CW741" s="46"/>
      <c r="CX741" s="46"/>
      <c r="CY741" s="46"/>
      <c r="CZ741" s="46"/>
      <c r="DA741" s="46"/>
      <c r="DB741" s="46">
        <f t="shared" si="191"/>
        <v>0</v>
      </c>
      <c r="DC741" s="46">
        <f t="shared" ca="1" si="185"/>
        <v>0</v>
      </c>
      <c r="DD741" s="46"/>
      <c r="DE741" s="46">
        <f t="shared" si="192"/>
        <v>0</v>
      </c>
      <c r="DF741" s="46"/>
      <c r="DG741" s="46"/>
      <c r="DH741" s="46"/>
      <c r="DI741" s="46"/>
      <c r="DJ741" s="46"/>
      <c r="DK741" s="46"/>
      <c r="DL741" s="46"/>
      <c r="DM741" s="46"/>
      <c r="DN741" s="46"/>
      <c r="DO741" s="46"/>
      <c r="DP741" s="46"/>
      <c r="DQ741" s="46"/>
      <c r="DR741" s="46"/>
      <c r="DS741" s="46">
        <f t="array" ref="DS741">IF(MAX(IF($AI741:$CH741&lt;&gt;0,$AI$7:$CH$7))&gt;$S741,1,0)</f>
        <v>0</v>
      </c>
    </row>
    <row r="742" spans="1:123" x14ac:dyDescent="0.25">
      <c r="A742" s="78">
        <v>735</v>
      </c>
      <c r="B742" s="79" t="str">
        <f t="shared" si="186"/>
        <v>K_LE MUT_2023_735</v>
      </c>
      <c r="C742" s="2"/>
      <c r="D742" s="3"/>
      <c r="E742" s="3"/>
      <c r="F742" s="4"/>
      <c r="G742" s="4"/>
      <c r="H742" s="4"/>
      <c r="I742" s="3"/>
      <c r="J742" s="1"/>
      <c r="K742" s="7"/>
      <c r="L742" s="90"/>
      <c r="M742" s="5"/>
      <c r="N742" s="91"/>
      <c r="O742" s="92"/>
      <c r="P742" s="5"/>
      <c r="Q742" s="5"/>
      <c r="R742" s="8"/>
      <c r="S742" s="5"/>
      <c r="T742" s="93"/>
      <c r="U742" s="80"/>
      <c r="V742" s="82"/>
      <c r="W742" s="83"/>
      <c r="X742" s="84" t="str">
        <f t="shared" si="187"/>
        <v xml:space="preserve"> </v>
      </c>
      <c r="Y742" s="85" t="str">
        <f t="shared" si="180"/>
        <v/>
      </c>
      <c r="AA742" s="86" t="str">
        <f t="shared" ca="1" si="181"/>
        <v/>
      </c>
      <c r="AB742" s="121"/>
      <c r="AC742" s="87" t="str">
        <f t="shared" si="179"/>
        <v/>
      </c>
      <c r="AD742" s="88" t="str">
        <f t="shared" si="188"/>
        <v/>
      </c>
      <c r="AE742" s="89" t="str">
        <f>IF(C742&lt;&gt;"",IF(VLOOKUP(C742,T_UO[#All],3,FALSE)="J",AF742+AG742,VLOOKUP(C742,T_UO[#All],4,FALSE)*G742),"")</f>
        <v/>
      </c>
      <c r="AF742" s="89" t="str">
        <f t="shared" si="182"/>
        <v/>
      </c>
      <c r="AG742" s="6"/>
      <c r="AH742" s="81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  <c r="AY742" s="120"/>
      <c r="AZ742" s="120"/>
      <c r="BA742" s="120"/>
      <c r="BB742" s="120"/>
      <c r="BC742" s="120"/>
      <c r="BD742" s="120"/>
      <c r="BE742" s="120"/>
      <c r="BF742" s="120"/>
      <c r="BG742" s="120"/>
      <c r="BH742" s="120"/>
      <c r="BI742" s="120"/>
      <c r="BJ742" s="120"/>
      <c r="BK742" s="120"/>
      <c r="BL742" s="120"/>
      <c r="BM742" s="120"/>
      <c r="BN742" s="120"/>
      <c r="BO742" s="120"/>
      <c r="BP742" s="120"/>
      <c r="BQ742" s="120"/>
      <c r="BR742" s="120"/>
      <c r="BS742" s="120"/>
      <c r="BT742" s="120"/>
      <c r="BU742" s="120"/>
      <c r="BV742" s="120"/>
      <c r="BW742" s="120"/>
      <c r="BX742" s="120"/>
      <c r="BY742" s="120"/>
      <c r="BZ742" s="120"/>
      <c r="CA742" s="120"/>
      <c r="CB742" s="120"/>
      <c r="CC742" s="120"/>
      <c r="CD742" s="120"/>
      <c r="CE742" s="120"/>
      <c r="CF742" s="120"/>
      <c r="CG742" s="120"/>
      <c r="CH742" s="120"/>
      <c r="CJ742" s="46"/>
      <c r="CK742" s="46"/>
      <c r="CL742" s="46"/>
      <c r="CN742" s="46">
        <f t="shared" ca="1" si="189"/>
        <v>0</v>
      </c>
      <c r="CO742" s="46">
        <f t="shared" si="183"/>
        <v>0</v>
      </c>
      <c r="CP742" s="46"/>
      <c r="CQ742" s="46">
        <f t="shared" si="184"/>
        <v>0</v>
      </c>
      <c r="CR742" s="46"/>
      <c r="CS742" s="46">
        <f>IF(C742&lt;&gt;"",IF(VLOOKUP(C742,T_UO[#All],3,FALSE)="PTS",IF(ISBLANK(G742),1,0),IF(ISBLANK(G742),0,1)),0)</f>
        <v>0</v>
      </c>
      <c r="CT742" s="46">
        <f t="shared" si="190"/>
        <v>0</v>
      </c>
      <c r="CU742" s="46"/>
      <c r="CV742" s="46"/>
      <c r="CW742" s="46"/>
      <c r="CX742" s="46"/>
      <c r="CY742" s="46"/>
      <c r="CZ742" s="46"/>
      <c r="DA742" s="46"/>
      <c r="DB742" s="46">
        <f t="shared" si="191"/>
        <v>0</v>
      </c>
      <c r="DC742" s="46">
        <f t="shared" ca="1" si="185"/>
        <v>0</v>
      </c>
      <c r="DD742" s="46"/>
      <c r="DE742" s="46">
        <f t="shared" si="192"/>
        <v>0</v>
      </c>
      <c r="DF742" s="46"/>
      <c r="DG742" s="46"/>
      <c r="DH742" s="46"/>
      <c r="DI742" s="46"/>
      <c r="DJ742" s="46"/>
      <c r="DK742" s="46"/>
      <c r="DL742" s="46"/>
      <c r="DM742" s="46"/>
      <c r="DN742" s="46"/>
      <c r="DO742" s="46"/>
      <c r="DP742" s="46"/>
      <c r="DQ742" s="46"/>
      <c r="DR742" s="46"/>
      <c r="DS742" s="46">
        <f t="array" ref="DS742">IF(MAX(IF($AI742:$CH742&lt;&gt;0,$AI$7:$CH$7))&gt;$S742,1,0)</f>
        <v>0</v>
      </c>
    </row>
    <row r="743" spans="1:123" x14ac:dyDescent="0.25">
      <c r="A743" s="78">
        <v>736</v>
      </c>
      <c r="B743" s="79" t="str">
        <f t="shared" si="186"/>
        <v>K_LE MUT_2023_736</v>
      </c>
      <c r="C743" s="2"/>
      <c r="D743" s="3"/>
      <c r="E743" s="3"/>
      <c r="F743" s="4"/>
      <c r="G743" s="4"/>
      <c r="H743" s="4"/>
      <c r="I743" s="3"/>
      <c r="J743" s="1"/>
      <c r="K743" s="7"/>
      <c r="L743" s="90"/>
      <c r="M743" s="5"/>
      <c r="N743" s="91"/>
      <c r="O743" s="92"/>
      <c r="P743" s="5"/>
      <c r="Q743" s="5"/>
      <c r="R743" s="8"/>
      <c r="S743" s="5"/>
      <c r="T743" s="93"/>
      <c r="U743" s="80"/>
      <c r="V743" s="82"/>
      <c r="W743" s="83"/>
      <c r="X743" s="84" t="str">
        <f t="shared" si="187"/>
        <v xml:space="preserve"> </v>
      </c>
      <c r="Y743" s="85" t="str">
        <f t="shared" si="180"/>
        <v/>
      </c>
      <c r="AA743" s="86" t="str">
        <f t="shared" ca="1" si="181"/>
        <v/>
      </c>
      <c r="AB743" s="121"/>
      <c r="AC743" s="87" t="str">
        <f t="shared" si="179"/>
        <v/>
      </c>
      <c r="AD743" s="88" t="str">
        <f t="shared" si="188"/>
        <v/>
      </c>
      <c r="AE743" s="89" t="str">
        <f>IF(C743&lt;&gt;"",IF(VLOOKUP(C743,T_UO[#All],3,FALSE)="J",AF743+AG743,VLOOKUP(C743,T_UO[#All],4,FALSE)*G743),"")</f>
        <v/>
      </c>
      <c r="AF743" s="89" t="str">
        <f t="shared" si="182"/>
        <v/>
      </c>
      <c r="AG743" s="6"/>
      <c r="AH743" s="81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  <c r="AY743" s="120"/>
      <c r="AZ743" s="120"/>
      <c r="BA743" s="120"/>
      <c r="BB743" s="120"/>
      <c r="BC743" s="120"/>
      <c r="BD743" s="120"/>
      <c r="BE743" s="120"/>
      <c r="BF743" s="120"/>
      <c r="BG743" s="120"/>
      <c r="BH743" s="120"/>
      <c r="BI743" s="120"/>
      <c r="BJ743" s="120"/>
      <c r="BK743" s="120"/>
      <c r="BL743" s="120"/>
      <c r="BM743" s="120"/>
      <c r="BN743" s="120"/>
      <c r="BO743" s="120"/>
      <c r="BP743" s="120"/>
      <c r="BQ743" s="120"/>
      <c r="BR743" s="120"/>
      <c r="BS743" s="120"/>
      <c r="BT743" s="120"/>
      <c r="BU743" s="120"/>
      <c r="BV743" s="120"/>
      <c r="BW743" s="120"/>
      <c r="BX743" s="120"/>
      <c r="BY743" s="120"/>
      <c r="BZ743" s="120"/>
      <c r="CA743" s="120"/>
      <c r="CB743" s="120"/>
      <c r="CC743" s="120"/>
      <c r="CD743" s="120"/>
      <c r="CE743" s="120"/>
      <c r="CF743" s="120"/>
      <c r="CG743" s="120"/>
      <c r="CH743" s="120"/>
      <c r="CJ743" s="46"/>
      <c r="CK743" s="46"/>
      <c r="CL743" s="46"/>
      <c r="CN743" s="46">
        <f t="shared" ca="1" si="189"/>
        <v>0</v>
      </c>
      <c r="CO743" s="46">
        <f t="shared" si="183"/>
        <v>0</v>
      </c>
      <c r="CP743" s="46"/>
      <c r="CQ743" s="46">
        <f t="shared" si="184"/>
        <v>0</v>
      </c>
      <c r="CR743" s="46"/>
      <c r="CS743" s="46">
        <f>IF(C743&lt;&gt;"",IF(VLOOKUP(C743,T_UO[#All],3,FALSE)="PTS",IF(ISBLANK(G743),1,0),IF(ISBLANK(G743),0,1)),0)</f>
        <v>0</v>
      </c>
      <c r="CT743" s="46">
        <f t="shared" si="190"/>
        <v>0</v>
      </c>
      <c r="CU743" s="46"/>
      <c r="CV743" s="46"/>
      <c r="CW743" s="46"/>
      <c r="CX743" s="46"/>
      <c r="CY743" s="46"/>
      <c r="CZ743" s="46"/>
      <c r="DA743" s="46"/>
      <c r="DB743" s="46">
        <f t="shared" si="191"/>
        <v>0</v>
      </c>
      <c r="DC743" s="46">
        <f t="shared" ca="1" si="185"/>
        <v>0</v>
      </c>
      <c r="DD743" s="46"/>
      <c r="DE743" s="46">
        <f t="shared" si="192"/>
        <v>0</v>
      </c>
      <c r="DF743" s="46"/>
      <c r="DG743" s="46"/>
      <c r="DH743" s="46"/>
      <c r="DI743" s="46"/>
      <c r="DJ743" s="46"/>
      <c r="DK743" s="46"/>
      <c r="DL743" s="46"/>
      <c r="DM743" s="46"/>
      <c r="DN743" s="46"/>
      <c r="DO743" s="46"/>
      <c r="DP743" s="46"/>
      <c r="DQ743" s="46"/>
      <c r="DR743" s="46"/>
      <c r="DS743" s="46">
        <f t="array" ref="DS743">IF(MAX(IF($AI743:$CH743&lt;&gt;0,$AI$7:$CH$7))&gt;$S743,1,0)</f>
        <v>0</v>
      </c>
    </row>
    <row r="744" spans="1:123" x14ac:dyDescent="0.25">
      <c r="A744" s="78">
        <v>737</v>
      </c>
      <c r="B744" s="79" t="str">
        <f t="shared" si="186"/>
        <v>K_LE MUT_2023_737</v>
      </c>
      <c r="C744" s="2"/>
      <c r="D744" s="3"/>
      <c r="E744" s="3"/>
      <c r="F744" s="4"/>
      <c r="G744" s="4"/>
      <c r="H744" s="4"/>
      <c r="I744" s="3"/>
      <c r="J744" s="1"/>
      <c r="K744" s="7"/>
      <c r="L744" s="90"/>
      <c r="M744" s="5"/>
      <c r="N744" s="91"/>
      <c r="O744" s="92"/>
      <c r="P744" s="5"/>
      <c r="Q744" s="5"/>
      <c r="R744" s="8"/>
      <c r="S744" s="5"/>
      <c r="T744" s="93"/>
      <c r="U744" s="80"/>
      <c r="V744" s="82"/>
      <c r="W744" s="83"/>
      <c r="X744" s="84" t="str">
        <f t="shared" si="187"/>
        <v xml:space="preserve"> </v>
      </c>
      <c r="Y744" s="85" t="str">
        <f t="shared" si="180"/>
        <v/>
      </c>
      <c r="AA744" s="86" t="str">
        <f t="shared" ca="1" si="181"/>
        <v/>
      </c>
      <c r="AB744" s="121"/>
      <c r="AC744" s="87" t="str">
        <f t="shared" si="179"/>
        <v/>
      </c>
      <c r="AD744" s="88" t="str">
        <f t="shared" si="188"/>
        <v/>
      </c>
      <c r="AE744" s="89" t="str">
        <f>IF(C744&lt;&gt;"",IF(VLOOKUP(C744,T_UO[#All],3,FALSE)="J",AF744+AG744,VLOOKUP(C744,T_UO[#All],4,FALSE)*G744),"")</f>
        <v/>
      </c>
      <c r="AF744" s="89" t="str">
        <f t="shared" si="182"/>
        <v/>
      </c>
      <c r="AG744" s="6"/>
      <c r="AH744" s="81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  <c r="AY744" s="120"/>
      <c r="AZ744" s="120"/>
      <c r="BA744" s="120"/>
      <c r="BB744" s="120"/>
      <c r="BC744" s="120"/>
      <c r="BD744" s="120"/>
      <c r="BE744" s="120"/>
      <c r="BF744" s="120"/>
      <c r="BG744" s="120"/>
      <c r="BH744" s="120"/>
      <c r="BI744" s="120"/>
      <c r="BJ744" s="120"/>
      <c r="BK744" s="120"/>
      <c r="BL744" s="120"/>
      <c r="BM744" s="120"/>
      <c r="BN744" s="120"/>
      <c r="BO744" s="120"/>
      <c r="BP744" s="120"/>
      <c r="BQ744" s="120"/>
      <c r="BR744" s="120"/>
      <c r="BS744" s="120"/>
      <c r="BT744" s="120"/>
      <c r="BU744" s="120"/>
      <c r="BV744" s="120"/>
      <c r="BW744" s="120"/>
      <c r="BX744" s="120"/>
      <c r="BY744" s="120"/>
      <c r="BZ744" s="120"/>
      <c r="CA744" s="120"/>
      <c r="CB744" s="120"/>
      <c r="CC744" s="120"/>
      <c r="CD744" s="120"/>
      <c r="CE744" s="120"/>
      <c r="CF744" s="120"/>
      <c r="CG744" s="120"/>
      <c r="CH744" s="120"/>
      <c r="CJ744" s="46"/>
      <c r="CK744" s="46"/>
      <c r="CL744" s="46"/>
      <c r="CN744" s="46">
        <f t="shared" ca="1" si="189"/>
        <v>0</v>
      </c>
      <c r="CO744" s="46">
        <f t="shared" si="183"/>
        <v>0</v>
      </c>
      <c r="CP744" s="46"/>
      <c r="CQ744" s="46">
        <f t="shared" si="184"/>
        <v>0</v>
      </c>
      <c r="CR744" s="46"/>
      <c r="CS744" s="46">
        <f>IF(C744&lt;&gt;"",IF(VLOOKUP(C744,T_UO[#All],3,FALSE)="PTS",IF(ISBLANK(G744),1,0),IF(ISBLANK(G744),0,1)),0)</f>
        <v>0</v>
      </c>
      <c r="CT744" s="46">
        <f t="shared" si="190"/>
        <v>0</v>
      </c>
      <c r="CU744" s="46"/>
      <c r="CV744" s="46"/>
      <c r="CW744" s="46"/>
      <c r="CX744" s="46"/>
      <c r="CY744" s="46"/>
      <c r="CZ744" s="46"/>
      <c r="DA744" s="46"/>
      <c r="DB744" s="46">
        <f t="shared" si="191"/>
        <v>0</v>
      </c>
      <c r="DC744" s="46">
        <f t="shared" ca="1" si="185"/>
        <v>0</v>
      </c>
      <c r="DD744" s="46"/>
      <c r="DE744" s="46">
        <f t="shared" si="192"/>
        <v>0</v>
      </c>
      <c r="DF744" s="46"/>
      <c r="DG744" s="46"/>
      <c r="DH744" s="46"/>
      <c r="DI744" s="46"/>
      <c r="DJ744" s="46"/>
      <c r="DK744" s="46"/>
      <c r="DL744" s="46"/>
      <c r="DM744" s="46"/>
      <c r="DN744" s="46"/>
      <c r="DO744" s="46"/>
      <c r="DP744" s="46"/>
      <c r="DQ744" s="46"/>
      <c r="DR744" s="46"/>
      <c r="DS744" s="46">
        <f t="array" ref="DS744">IF(MAX(IF($AI744:$CH744&lt;&gt;0,$AI$7:$CH$7))&gt;$S744,1,0)</f>
        <v>0</v>
      </c>
    </row>
    <row r="745" spans="1:123" x14ac:dyDescent="0.25">
      <c r="A745" s="78">
        <v>738</v>
      </c>
      <c r="B745" s="79" t="str">
        <f t="shared" si="186"/>
        <v>K_LE MUT_2023_738</v>
      </c>
      <c r="C745" s="2"/>
      <c r="D745" s="3"/>
      <c r="E745" s="3"/>
      <c r="F745" s="4"/>
      <c r="G745" s="4"/>
      <c r="H745" s="4"/>
      <c r="I745" s="3"/>
      <c r="J745" s="1"/>
      <c r="K745" s="7"/>
      <c r="L745" s="90"/>
      <c r="M745" s="5"/>
      <c r="N745" s="91"/>
      <c r="O745" s="92"/>
      <c r="P745" s="5"/>
      <c r="Q745" s="5"/>
      <c r="R745" s="8"/>
      <c r="S745" s="5"/>
      <c r="T745" s="93"/>
      <c r="U745" s="80"/>
      <c r="V745" s="82"/>
      <c r="W745" s="83"/>
      <c r="X745" s="84" t="str">
        <f t="shared" si="187"/>
        <v xml:space="preserve"> </v>
      </c>
      <c r="Y745" s="85" t="str">
        <f t="shared" si="180"/>
        <v/>
      </c>
      <c r="AA745" s="86" t="str">
        <f t="shared" ca="1" si="181"/>
        <v/>
      </c>
      <c r="AB745" s="121"/>
      <c r="AC745" s="87" t="str">
        <f t="shared" si="179"/>
        <v/>
      </c>
      <c r="AD745" s="88" t="str">
        <f t="shared" si="188"/>
        <v/>
      </c>
      <c r="AE745" s="89" t="str">
        <f>IF(C745&lt;&gt;"",IF(VLOOKUP(C745,T_UO[#All],3,FALSE)="J",AF745+AG745,VLOOKUP(C745,T_UO[#All],4,FALSE)*G745),"")</f>
        <v/>
      </c>
      <c r="AF745" s="89" t="str">
        <f t="shared" si="182"/>
        <v/>
      </c>
      <c r="AG745" s="6"/>
      <c r="AH745" s="81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  <c r="AY745" s="120"/>
      <c r="AZ745" s="120"/>
      <c r="BA745" s="120"/>
      <c r="BB745" s="120"/>
      <c r="BC745" s="120"/>
      <c r="BD745" s="120"/>
      <c r="BE745" s="120"/>
      <c r="BF745" s="120"/>
      <c r="BG745" s="120"/>
      <c r="BH745" s="120"/>
      <c r="BI745" s="120"/>
      <c r="BJ745" s="120"/>
      <c r="BK745" s="120"/>
      <c r="BL745" s="120"/>
      <c r="BM745" s="120"/>
      <c r="BN745" s="120"/>
      <c r="BO745" s="120"/>
      <c r="BP745" s="120"/>
      <c r="BQ745" s="120"/>
      <c r="BR745" s="120"/>
      <c r="BS745" s="120"/>
      <c r="BT745" s="120"/>
      <c r="BU745" s="120"/>
      <c r="BV745" s="120"/>
      <c r="BW745" s="120"/>
      <c r="BX745" s="120"/>
      <c r="BY745" s="120"/>
      <c r="BZ745" s="120"/>
      <c r="CA745" s="120"/>
      <c r="CB745" s="120"/>
      <c r="CC745" s="120"/>
      <c r="CD745" s="120"/>
      <c r="CE745" s="120"/>
      <c r="CF745" s="120"/>
      <c r="CG745" s="120"/>
      <c r="CH745" s="120"/>
      <c r="CJ745" s="46"/>
      <c r="CK745" s="46"/>
      <c r="CL745" s="46"/>
      <c r="CN745" s="46">
        <f t="shared" ca="1" si="189"/>
        <v>0</v>
      </c>
      <c r="CO745" s="46">
        <f t="shared" si="183"/>
        <v>0</v>
      </c>
      <c r="CP745" s="46"/>
      <c r="CQ745" s="46">
        <f t="shared" si="184"/>
        <v>0</v>
      </c>
      <c r="CR745" s="46"/>
      <c r="CS745" s="46">
        <f>IF(C745&lt;&gt;"",IF(VLOOKUP(C745,T_UO[#All],3,FALSE)="PTS",IF(ISBLANK(G745),1,0),IF(ISBLANK(G745),0,1)),0)</f>
        <v>0</v>
      </c>
      <c r="CT745" s="46">
        <f t="shared" si="190"/>
        <v>0</v>
      </c>
      <c r="CU745" s="46"/>
      <c r="CV745" s="46"/>
      <c r="CW745" s="46"/>
      <c r="CX745" s="46"/>
      <c r="CY745" s="46"/>
      <c r="CZ745" s="46"/>
      <c r="DA745" s="46"/>
      <c r="DB745" s="46">
        <f t="shared" si="191"/>
        <v>0</v>
      </c>
      <c r="DC745" s="46">
        <f t="shared" ca="1" si="185"/>
        <v>0</v>
      </c>
      <c r="DD745" s="46"/>
      <c r="DE745" s="46">
        <f t="shared" si="192"/>
        <v>0</v>
      </c>
      <c r="DF745" s="46"/>
      <c r="DG745" s="46"/>
      <c r="DH745" s="46"/>
      <c r="DI745" s="46"/>
      <c r="DJ745" s="46"/>
      <c r="DK745" s="46"/>
      <c r="DL745" s="46"/>
      <c r="DM745" s="46"/>
      <c r="DN745" s="46"/>
      <c r="DO745" s="46"/>
      <c r="DP745" s="46"/>
      <c r="DQ745" s="46"/>
      <c r="DR745" s="46"/>
      <c r="DS745" s="46">
        <f t="array" ref="DS745">IF(MAX(IF($AI745:$CH745&lt;&gt;0,$AI$7:$CH$7))&gt;$S745,1,0)</f>
        <v>0</v>
      </c>
    </row>
    <row r="746" spans="1:123" x14ac:dyDescent="0.25">
      <c r="A746" s="78">
        <v>739</v>
      </c>
      <c r="B746" s="79" t="str">
        <f t="shared" si="186"/>
        <v>K_LE MUT_2023_739</v>
      </c>
      <c r="C746" s="2"/>
      <c r="D746" s="3"/>
      <c r="E746" s="3"/>
      <c r="F746" s="4"/>
      <c r="G746" s="4"/>
      <c r="H746" s="4"/>
      <c r="I746" s="3"/>
      <c r="J746" s="1"/>
      <c r="K746" s="7"/>
      <c r="L746" s="90"/>
      <c r="M746" s="5"/>
      <c r="N746" s="91"/>
      <c r="O746" s="92"/>
      <c r="P746" s="5"/>
      <c r="Q746" s="5"/>
      <c r="R746" s="8"/>
      <c r="S746" s="5"/>
      <c r="T746" s="93"/>
      <c r="U746" s="80"/>
      <c r="V746" s="82"/>
      <c r="W746" s="83"/>
      <c r="X746" s="84" t="str">
        <f t="shared" si="187"/>
        <v xml:space="preserve"> </v>
      </c>
      <c r="Y746" s="85" t="str">
        <f t="shared" si="180"/>
        <v/>
      </c>
      <c r="AA746" s="86" t="str">
        <f t="shared" ca="1" si="181"/>
        <v/>
      </c>
      <c r="AB746" s="121"/>
      <c r="AC746" s="87" t="str">
        <f t="shared" si="179"/>
        <v/>
      </c>
      <c r="AD746" s="88" t="str">
        <f t="shared" si="188"/>
        <v/>
      </c>
      <c r="AE746" s="89" t="str">
        <f>IF(C746&lt;&gt;"",IF(VLOOKUP(C746,T_UO[#All],3,FALSE)="J",AF746+AG746,VLOOKUP(C746,T_UO[#All],4,FALSE)*G746),"")</f>
        <v/>
      </c>
      <c r="AF746" s="89" t="str">
        <f t="shared" si="182"/>
        <v/>
      </c>
      <c r="AG746" s="6"/>
      <c r="AH746" s="81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  <c r="AY746" s="120"/>
      <c r="AZ746" s="120"/>
      <c r="BA746" s="120"/>
      <c r="BB746" s="120"/>
      <c r="BC746" s="120"/>
      <c r="BD746" s="120"/>
      <c r="BE746" s="120"/>
      <c r="BF746" s="120"/>
      <c r="BG746" s="120"/>
      <c r="BH746" s="120"/>
      <c r="BI746" s="120"/>
      <c r="BJ746" s="120"/>
      <c r="BK746" s="120"/>
      <c r="BL746" s="120"/>
      <c r="BM746" s="120"/>
      <c r="BN746" s="120"/>
      <c r="BO746" s="120"/>
      <c r="BP746" s="120"/>
      <c r="BQ746" s="120"/>
      <c r="BR746" s="120"/>
      <c r="BS746" s="120"/>
      <c r="BT746" s="120"/>
      <c r="BU746" s="120"/>
      <c r="BV746" s="120"/>
      <c r="BW746" s="120"/>
      <c r="BX746" s="120"/>
      <c r="BY746" s="120"/>
      <c r="BZ746" s="120"/>
      <c r="CA746" s="120"/>
      <c r="CB746" s="120"/>
      <c r="CC746" s="120"/>
      <c r="CD746" s="120"/>
      <c r="CE746" s="120"/>
      <c r="CF746" s="120"/>
      <c r="CG746" s="120"/>
      <c r="CH746" s="120"/>
      <c r="CJ746" s="46"/>
      <c r="CK746" s="46"/>
      <c r="CL746" s="46"/>
      <c r="CN746" s="46">
        <f t="shared" ca="1" si="189"/>
        <v>0</v>
      </c>
      <c r="CO746" s="46">
        <f t="shared" si="183"/>
        <v>0</v>
      </c>
      <c r="CP746" s="46"/>
      <c r="CQ746" s="46">
        <f t="shared" si="184"/>
        <v>0</v>
      </c>
      <c r="CR746" s="46"/>
      <c r="CS746" s="46">
        <f>IF(C746&lt;&gt;"",IF(VLOOKUP(C746,T_UO[#All],3,FALSE)="PTS",IF(ISBLANK(G746),1,0),IF(ISBLANK(G746),0,1)),0)</f>
        <v>0</v>
      </c>
      <c r="CT746" s="46">
        <f t="shared" si="190"/>
        <v>0</v>
      </c>
      <c r="CU746" s="46"/>
      <c r="CV746" s="46"/>
      <c r="CW746" s="46"/>
      <c r="CX746" s="46"/>
      <c r="CY746" s="46"/>
      <c r="CZ746" s="46"/>
      <c r="DA746" s="46"/>
      <c r="DB746" s="46">
        <f t="shared" si="191"/>
        <v>0</v>
      </c>
      <c r="DC746" s="46">
        <f t="shared" ca="1" si="185"/>
        <v>0</v>
      </c>
      <c r="DD746" s="46"/>
      <c r="DE746" s="46">
        <f t="shared" si="192"/>
        <v>0</v>
      </c>
      <c r="DF746" s="46"/>
      <c r="DG746" s="46"/>
      <c r="DH746" s="46"/>
      <c r="DI746" s="46"/>
      <c r="DJ746" s="46"/>
      <c r="DK746" s="46"/>
      <c r="DL746" s="46"/>
      <c r="DM746" s="46"/>
      <c r="DN746" s="46"/>
      <c r="DO746" s="46"/>
      <c r="DP746" s="46"/>
      <c r="DQ746" s="46"/>
      <c r="DR746" s="46"/>
      <c r="DS746" s="46">
        <f t="array" ref="DS746">IF(MAX(IF($AI746:$CH746&lt;&gt;0,$AI$7:$CH$7))&gt;$S746,1,0)</f>
        <v>0</v>
      </c>
    </row>
    <row r="747" spans="1:123" x14ac:dyDescent="0.25">
      <c r="A747" s="78">
        <v>740</v>
      </c>
      <c r="B747" s="79" t="str">
        <f t="shared" si="186"/>
        <v>K_LE MUT_2023_740</v>
      </c>
      <c r="C747" s="2"/>
      <c r="D747" s="3"/>
      <c r="E747" s="3"/>
      <c r="F747" s="4"/>
      <c r="G747" s="4"/>
      <c r="H747" s="4"/>
      <c r="I747" s="3"/>
      <c r="J747" s="1"/>
      <c r="K747" s="7"/>
      <c r="L747" s="90"/>
      <c r="M747" s="5"/>
      <c r="N747" s="91"/>
      <c r="O747" s="92"/>
      <c r="P747" s="5"/>
      <c r="Q747" s="5"/>
      <c r="R747" s="8"/>
      <c r="S747" s="5"/>
      <c r="T747" s="93"/>
      <c r="U747" s="80"/>
      <c r="V747" s="82"/>
      <c r="W747" s="83"/>
      <c r="X747" s="84" t="str">
        <f t="shared" si="187"/>
        <v xml:space="preserve"> </v>
      </c>
      <c r="Y747" s="85" t="str">
        <f t="shared" si="180"/>
        <v/>
      </c>
      <c r="AA747" s="86" t="str">
        <f t="shared" ca="1" si="181"/>
        <v/>
      </c>
      <c r="AB747" s="121"/>
      <c r="AC747" s="87" t="str">
        <f t="shared" si="179"/>
        <v/>
      </c>
      <c r="AD747" s="88" t="str">
        <f t="shared" si="188"/>
        <v/>
      </c>
      <c r="AE747" s="89" t="str">
        <f>IF(C747&lt;&gt;"",IF(VLOOKUP(C747,T_UO[#All],3,FALSE)="J",AF747+AG747,VLOOKUP(C747,T_UO[#All],4,FALSE)*G747),"")</f>
        <v/>
      </c>
      <c r="AF747" s="89" t="str">
        <f t="shared" si="182"/>
        <v/>
      </c>
      <c r="AG747" s="6"/>
      <c r="AH747" s="81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  <c r="AY747" s="120"/>
      <c r="AZ747" s="120"/>
      <c r="BA747" s="120"/>
      <c r="BB747" s="120"/>
      <c r="BC747" s="120"/>
      <c r="BD747" s="120"/>
      <c r="BE747" s="120"/>
      <c r="BF747" s="120"/>
      <c r="BG747" s="120"/>
      <c r="BH747" s="120"/>
      <c r="BI747" s="120"/>
      <c r="BJ747" s="120"/>
      <c r="BK747" s="120"/>
      <c r="BL747" s="120"/>
      <c r="BM747" s="120"/>
      <c r="BN747" s="120"/>
      <c r="BO747" s="120"/>
      <c r="BP747" s="120"/>
      <c r="BQ747" s="120"/>
      <c r="BR747" s="120"/>
      <c r="BS747" s="120"/>
      <c r="BT747" s="120"/>
      <c r="BU747" s="120"/>
      <c r="BV747" s="120"/>
      <c r="BW747" s="120"/>
      <c r="BX747" s="120"/>
      <c r="BY747" s="120"/>
      <c r="BZ747" s="120"/>
      <c r="CA747" s="120"/>
      <c r="CB747" s="120"/>
      <c r="CC747" s="120"/>
      <c r="CD747" s="120"/>
      <c r="CE747" s="120"/>
      <c r="CF747" s="120"/>
      <c r="CG747" s="120"/>
      <c r="CH747" s="120"/>
      <c r="CJ747" s="46"/>
      <c r="CK747" s="46"/>
      <c r="CL747" s="46"/>
      <c r="CN747" s="46">
        <f t="shared" ca="1" si="189"/>
        <v>0</v>
      </c>
      <c r="CO747" s="46">
        <f t="shared" si="183"/>
        <v>0</v>
      </c>
      <c r="CP747" s="46"/>
      <c r="CQ747" s="46">
        <f t="shared" si="184"/>
        <v>0</v>
      </c>
      <c r="CR747" s="46"/>
      <c r="CS747" s="46">
        <f>IF(C747&lt;&gt;"",IF(VLOOKUP(C747,T_UO[#All],3,FALSE)="PTS",IF(ISBLANK(G747),1,0),IF(ISBLANK(G747),0,1)),0)</f>
        <v>0</v>
      </c>
      <c r="CT747" s="46">
        <f t="shared" si="190"/>
        <v>0</v>
      </c>
      <c r="CU747" s="46"/>
      <c r="CV747" s="46"/>
      <c r="CW747" s="46"/>
      <c r="CX747" s="46"/>
      <c r="CY747" s="46"/>
      <c r="CZ747" s="46"/>
      <c r="DA747" s="46"/>
      <c r="DB747" s="46">
        <f t="shared" si="191"/>
        <v>0</v>
      </c>
      <c r="DC747" s="46">
        <f t="shared" ca="1" si="185"/>
        <v>0</v>
      </c>
      <c r="DD747" s="46"/>
      <c r="DE747" s="46">
        <f t="shared" si="192"/>
        <v>0</v>
      </c>
      <c r="DF747" s="46"/>
      <c r="DG747" s="46"/>
      <c r="DH747" s="46"/>
      <c r="DI747" s="46"/>
      <c r="DJ747" s="46"/>
      <c r="DK747" s="46"/>
      <c r="DL747" s="46"/>
      <c r="DM747" s="46"/>
      <c r="DN747" s="46"/>
      <c r="DO747" s="46"/>
      <c r="DP747" s="46"/>
      <c r="DQ747" s="46"/>
      <c r="DR747" s="46"/>
      <c r="DS747" s="46">
        <f t="array" ref="DS747">IF(MAX(IF($AI747:$CH747&lt;&gt;0,$AI$7:$CH$7))&gt;$S747,1,0)</f>
        <v>0</v>
      </c>
    </row>
    <row r="748" spans="1:123" x14ac:dyDescent="0.25">
      <c r="A748" s="78">
        <v>741</v>
      </c>
      <c r="B748" s="79" t="str">
        <f t="shared" si="186"/>
        <v>K_LE MUT_2023_741</v>
      </c>
      <c r="C748" s="2"/>
      <c r="D748" s="3"/>
      <c r="E748" s="3"/>
      <c r="F748" s="4"/>
      <c r="G748" s="4"/>
      <c r="H748" s="4"/>
      <c r="I748" s="3"/>
      <c r="J748" s="1"/>
      <c r="K748" s="7"/>
      <c r="L748" s="90"/>
      <c r="M748" s="5"/>
      <c r="N748" s="91"/>
      <c r="O748" s="92"/>
      <c r="P748" s="5"/>
      <c r="Q748" s="5"/>
      <c r="R748" s="8"/>
      <c r="S748" s="5"/>
      <c r="T748" s="93"/>
      <c r="U748" s="80"/>
      <c r="V748" s="82"/>
      <c r="W748" s="83"/>
      <c r="X748" s="84" t="str">
        <f t="shared" si="187"/>
        <v xml:space="preserve"> </v>
      </c>
      <c r="Y748" s="85" t="str">
        <f t="shared" si="180"/>
        <v/>
      </c>
      <c r="AA748" s="86" t="str">
        <f t="shared" ca="1" si="181"/>
        <v/>
      </c>
      <c r="AB748" s="121"/>
      <c r="AC748" s="87" t="str">
        <f t="shared" si="179"/>
        <v/>
      </c>
      <c r="AD748" s="88" t="str">
        <f t="shared" si="188"/>
        <v/>
      </c>
      <c r="AE748" s="89" t="str">
        <f>IF(C748&lt;&gt;"",IF(VLOOKUP(C748,T_UO[#All],3,FALSE)="J",AF748+AG748,VLOOKUP(C748,T_UO[#All],4,FALSE)*G748),"")</f>
        <v/>
      </c>
      <c r="AF748" s="89" t="str">
        <f t="shared" si="182"/>
        <v/>
      </c>
      <c r="AG748" s="6"/>
      <c r="AH748" s="81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  <c r="AY748" s="120"/>
      <c r="AZ748" s="120"/>
      <c r="BA748" s="120"/>
      <c r="BB748" s="120"/>
      <c r="BC748" s="120"/>
      <c r="BD748" s="120"/>
      <c r="BE748" s="120"/>
      <c r="BF748" s="120"/>
      <c r="BG748" s="120"/>
      <c r="BH748" s="120"/>
      <c r="BI748" s="120"/>
      <c r="BJ748" s="120"/>
      <c r="BK748" s="120"/>
      <c r="BL748" s="120"/>
      <c r="BM748" s="120"/>
      <c r="BN748" s="120"/>
      <c r="BO748" s="120"/>
      <c r="BP748" s="120"/>
      <c r="BQ748" s="120"/>
      <c r="BR748" s="120"/>
      <c r="BS748" s="120"/>
      <c r="BT748" s="120"/>
      <c r="BU748" s="120"/>
      <c r="BV748" s="120"/>
      <c r="BW748" s="120"/>
      <c r="BX748" s="120"/>
      <c r="BY748" s="120"/>
      <c r="BZ748" s="120"/>
      <c r="CA748" s="120"/>
      <c r="CB748" s="120"/>
      <c r="CC748" s="120"/>
      <c r="CD748" s="120"/>
      <c r="CE748" s="120"/>
      <c r="CF748" s="120"/>
      <c r="CG748" s="120"/>
      <c r="CH748" s="120"/>
      <c r="CJ748" s="46"/>
      <c r="CK748" s="46"/>
      <c r="CL748" s="46"/>
      <c r="CN748" s="46">
        <f t="shared" ca="1" si="189"/>
        <v>0</v>
      </c>
      <c r="CO748" s="46">
        <f t="shared" si="183"/>
        <v>0</v>
      </c>
      <c r="CP748" s="46"/>
      <c r="CQ748" s="46">
        <f t="shared" si="184"/>
        <v>0</v>
      </c>
      <c r="CR748" s="46"/>
      <c r="CS748" s="46">
        <f>IF(C748&lt;&gt;"",IF(VLOOKUP(C748,T_UO[#All],3,FALSE)="PTS",IF(ISBLANK(G748),1,0),IF(ISBLANK(G748),0,1)),0)</f>
        <v>0</v>
      </c>
      <c r="CT748" s="46">
        <f t="shared" si="190"/>
        <v>0</v>
      </c>
      <c r="CU748" s="46"/>
      <c r="CV748" s="46"/>
      <c r="CW748" s="46"/>
      <c r="CX748" s="46"/>
      <c r="CY748" s="46"/>
      <c r="CZ748" s="46"/>
      <c r="DA748" s="46"/>
      <c r="DB748" s="46">
        <f t="shared" si="191"/>
        <v>0</v>
      </c>
      <c r="DC748" s="46">
        <f t="shared" ca="1" si="185"/>
        <v>0</v>
      </c>
      <c r="DD748" s="46"/>
      <c r="DE748" s="46">
        <f t="shared" si="192"/>
        <v>0</v>
      </c>
      <c r="DF748" s="46"/>
      <c r="DG748" s="46"/>
      <c r="DH748" s="46"/>
      <c r="DI748" s="46"/>
      <c r="DJ748" s="46"/>
      <c r="DK748" s="46"/>
      <c r="DL748" s="46"/>
      <c r="DM748" s="46"/>
      <c r="DN748" s="46"/>
      <c r="DO748" s="46"/>
      <c r="DP748" s="46"/>
      <c r="DQ748" s="46"/>
      <c r="DR748" s="46"/>
      <c r="DS748" s="46">
        <f t="array" ref="DS748">IF(MAX(IF($AI748:$CH748&lt;&gt;0,$AI$7:$CH$7))&gt;$S748,1,0)</f>
        <v>0</v>
      </c>
    </row>
    <row r="749" spans="1:123" x14ac:dyDescent="0.25">
      <c r="A749" s="78">
        <v>742</v>
      </c>
      <c r="B749" s="79" t="str">
        <f t="shared" si="186"/>
        <v>K_LE MUT_2023_742</v>
      </c>
      <c r="C749" s="2"/>
      <c r="D749" s="3"/>
      <c r="E749" s="3"/>
      <c r="F749" s="4"/>
      <c r="G749" s="4"/>
      <c r="H749" s="4"/>
      <c r="I749" s="3"/>
      <c r="J749" s="1"/>
      <c r="K749" s="7"/>
      <c r="L749" s="90"/>
      <c r="M749" s="5"/>
      <c r="N749" s="91"/>
      <c r="O749" s="92"/>
      <c r="P749" s="5"/>
      <c r="Q749" s="5"/>
      <c r="R749" s="8"/>
      <c r="S749" s="5"/>
      <c r="T749" s="93"/>
      <c r="U749" s="80"/>
      <c r="V749" s="82"/>
      <c r="W749" s="83"/>
      <c r="X749" s="84" t="str">
        <f t="shared" si="187"/>
        <v xml:space="preserve"> </v>
      </c>
      <c r="Y749" s="85" t="str">
        <f t="shared" si="180"/>
        <v/>
      </c>
      <c r="AA749" s="86" t="str">
        <f t="shared" ca="1" si="181"/>
        <v/>
      </c>
      <c r="AB749" s="121"/>
      <c r="AC749" s="87" t="str">
        <f t="shared" si="179"/>
        <v/>
      </c>
      <c r="AD749" s="88" t="str">
        <f t="shared" si="188"/>
        <v/>
      </c>
      <c r="AE749" s="89" t="str">
        <f>IF(C749&lt;&gt;"",IF(VLOOKUP(C749,T_UO[#All],3,FALSE)="J",AF749+AG749,VLOOKUP(C749,T_UO[#All],4,FALSE)*G749),"")</f>
        <v/>
      </c>
      <c r="AF749" s="89" t="str">
        <f t="shared" si="182"/>
        <v/>
      </c>
      <c r="AG749" s="6"/>
      <c r="AH749" s="81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  <c r="AY749" s="120"/>
      <c r="AZ749" s="120"/>
      <c r="BA749" s="120"/>
      <c r="BB749" s="120"/>
      <c r="BC749" s="120"/>
      <c r="BD749" s="120"/>
      <c r="BE749" s="120"/>
      <c r="BF749" s="120"/>
      <c r="BG749" s="120"/>
      <c r="BH749" s="120"/>
      <c r="BI749" s="120"/>
      <c r="BJ749" s="120"/>
      <c r="BK749" s="120"/>
      <c r="BL749" s="120"/>
      <c r="BM749" s="120"/>
      <c r="BN749" s="120"/>
      <c r="BO749" s="120"/>
      <c r="BP749" s="120"/>
      <c r="BQ749" s="120"/>
      <c r="BR749" s="120"/>
      <c r="BS749" s="120"/>
      <c r="BT749" s="120"/>
      <c r="BU749" s="120"/>
      <c r="BV749" s="120"/>
      <c r="BW749" s="120"/>
      <c r="BX749" s="120"/>
      <c r="BY749" s="120"/>
      <c r="BZ749" s="120"/>
      <c r="CA749" s="120"/>
      <c r="CB749" s="120"/>
      <c r="CC749" s="120"/>
      <c r="CD749" s="120"/>
      <c r="CE749" s="120"/>
      <c r="CF749" s="120"/>
      <c r="CG749" s="120"/>
      <c r="CH749" s="120"/>
      <c r="CJ749" s="46"/>
      <c r="CK749" s="46"/>
      <c r="CL749" s="46"/>
      <c r="CN749" s="46">
        <f t="shared" ca="1" si="189"/>
        <v>0</v>
      </c>
      <c r="CO749" s="46">
        <f t="shared" si="183"/>
        <v>0</v>
      </c>
      <c r="CP749" s="46"/>
      <c r="CQ749" s="46">
        <f t="shared" si="184"/>
        <v>0</v>
      </c>
      <c r="CR749" s="46"/>
      <c r="CS749" s="46">
        <f>IF(C749&lt;&gt;"",IF(VLOOKUP(C749,T_UO[#All],3,FALSE)="PTS",IF(ISBLANK(G749),1,0),IF(ISBLANK(G749),0,1)),0)</f>
        <v>0</v>
      </c>
      <c r="CT749" s="46">
        <f t="shared" si="190"/>
        <v>0</v>
      </c>
      <c r="CU749" s="46"/>
      <c r="CV749" s="46"/>
      <c r="CW749" s="46"/>
      <c r="CX749" s="46"/>
      <c r="CY749" s="46"/>
      <c r="CZ749" s="46"/>
      <c r="DA749" s="46"/>
      <c r="DB749" s="46">
        <f t="shared" si="191"/>
        <v>0</v>
      </c>
      <c r="DC749" s="46">
        <f t="shared" ca="1" si="185"/>
        <v>0</v>
      </c>
      <c r="DD749" s="46"/>
      <c r="DE749" s="46">
        <f t="shared" si="192"/>
        <v>0</v>
      </c>
      <c r="DF749" s="46"/>
      <c r="DG749" s="46"/>
      <c r="DH749" s="46"/>
      <c r="DI749" s="46"/>
      <c r="DJ749" s="46"/>
      <c r="DK749" s="46"/>
      <c r="DL749" s="46"/>
      <c r="DM749" s="46"/>
      <c r="DN749" s="46"/>
      <c r="DO749" s="46"/>
      <c r="DP749" s="46"/>
      <c r="DQ749" s="46"/>
      <c r="DR749" s="46"/>
      <c r="DS749" s="46">
        <f t="array" ref="DS749">IF(MAX(IF($AI749:$CH749&lt;&gt;0,$AI$7:$CH$7))&gt;$S749,1,0)</f>
        <v>0</v>
      </c>
    </row>
    <row r="750" spans="1:123" x14ac:dyDescent="0.25">
      <c r="A750" s="78">
        <v>743</v>
      </c>
      <c r="B750" s="79" t="str">
        <f t="shared" si="186"/>
        <v>K_LE MUT_2023_743</v>
      </c>
      <c r="C750" s="2"/>
      <c r="D750" s="3"/>
      <c r="E750" s="3"/>
      <c r="F750" s="4"/>
      <c r="G750" s="4"/>
      <c r="H750" s="4"/>
      <c r="I750" s="3"/>
      <c r="J750" s="1"/>
      <c r="K750" s="7"/>
      <c r="L750" s="90"/>
      <c r="M750" s="5"/>
      <c r="N750" s="91"/>
      <c r="O750" s="92"/>
      <c r="P750" s="5"/>
      <c r="Q750" s="5"/>
      <c r="R750" s="8"/>
      <c r="S750" s="5"/>
      <c r="T750" s="93"/>
      <c r="U750" s="80"/>
      <c r="V750" s="82"/>
      <c r="W750" s="83"/>
      <c r="X750" s="84" t="str">
        <f t="shared" si="187"/>
        <v xml:space="preserve"> </v>
      </c>
      <c r="Y750" s="85" t="str">
        <f t="shared" si="180"/>
        <v/>
      </c>
      <c r="AA750" s="86" t="str">
        <f t="shared" ca="1" si="181"/>
        <v/>
      </c>
      <c r="AB750" s="121"/>
      <c r="AC750" s="87" t="str">
        <f t="shared" si="179"/>
        <v/>
      </c>
      <c r="AD750" s="88" t="str">
        <f t="shared" si="188"/>
        <v/>
      </c>
      <c r="AE750" s="89" t="str">
        <f>IF(C750&lt;&gt;"",IF(VLOOKUP(C750,T_UO[#All],3,FALSE)="J",AF750+AG750,VLOOKUP(C750,T_UO[#All],4,FALSE)*G750),"")</f>
        <v/>
      </c>
      <c r="AF750" s="89" t="str">
        <f t="shared" si="182"/>
        <v/>
      </c>
      <c r="AG750" s="6"/>
      <c r="AH750" s="81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  <c r="AY750" s="120"/>
      <c r="AZ750" s="120"/>
      <c r="BA750" s="120"/>
      <c r="BB750" s="120"/>
      <c r="BC750" s="120"/>
      <c r="BD750" s="120"/>
      <c r="BE750" s="120"/>
      <c r="BF750" s="120"/>
      <c r="BG750" s="120"/>
      <c r="BH750" s="120"/>
      <c r="BI750" s="120"/>
      <c r="BJ750" s="120"/>
      <c r="BK750" s="120"/>
      <c r="BL750" s="120"/>
      <c r="BM750" s="120"/>
      <c r="BN750" s="120"/>
      <c r="BO750" s="120"/>
      <c r="BP750" s="120"/>
      <c r="BQ750" s="120"/>
      <c r="BR750" s="120"/>
      <c r="BS750" s="120"/>
      <c r="BT750" s="120"/>
      <c r="BU750" s="120"/>
      <c r="BV750" s="120"/>
      <c r="BW750" s="120"/>
      <c r="BX750" s="120"/>
      <c r="BY750" s="120"/>
      <c r="BZ750" s="120"/>
      <c r="CA750" s="120"/>
      <c r="CB750" s="120"/>
      <c r="CC750" s="120"/>
      <c r="CD750" s="120"/>
      <c r="CE750" s="120"/>
      <c r="CF750" s="120"/>
      <c r="CG750" s="120"/>
      <c r="CH750" s="120"/>
      <c r="CJ750" s="46"/>
      <c r="CK750" s="46"/>
      <c r="CL750" s="46"/>
      <c r="CN750" s="46">
        <f t="shared" ca="1" si="189"/>
        <v>0</v>
      </c>
      <c r="CO750" s="46">
        <f t="shared" si="183"/>
        <v>0</v>
      </c>
      <c r="CP750" s="46"/>
      <c r="CQ750" s="46">
        <f t="shared" si="184"/>
        <v>0</v>
      </c>
      <c r="CR750" s="46"/>
      <c r="CS750" s="46">
        <f>IF(C750&lt;&gt;"",IF(VLOOKUP(C750,T_UO[#All],3,FALSE)="PTS",IF(ISBLANK(G750),1,0),IF(ISBLANK(G750),0,1)),0)</f>
        <v>0</v>
      </c>
      <c r="CT750" s="46">
        <f t="shared" si="190"/>
        <v>0</v>
      </c>
      <c r="CU750" s="46"/>
      <c r="CV750" s="46"/>
      <c r="CW750" s="46"/>
      <c r="CX750" s="46"/>
      <c r="CY750" s="46"/>
      <c r="CZ750" s="46"/>
      <c r="DA750" s="46"/>
      <c r="DB750" s="46">
        <f t="shared" si="191"/>
        <v>0</v>
      </c>
      <c r="DC750" s="46">
        <f t="shared" ca="1" si="185"/>
        <v>0</v>
      </c>
      <c r="DD750" s="46"/>
      <c r="DE750" s="46">
        <f t="shared" si="192"/>
        <v>0</v>
      </c>
      <c r="DF750" s="46"/>
      <c r="DG750" s="46"/>
      <c r="DH750" s="46"/>
      <c r="DI750" s="46"/>
      <c r="DJ750" s="46"/>
      <c r="DK750" s="46"/>
      <c r="DL750" s="46"/>
      <c r="DM750" s="46"/>
      <c r="DN750" s="46"/>
      <c r="DO750" s="46"/>
      <c r="DP750" s="46"/>
      <c r="DQ750" s="46"/>
      <c r="DR750" s="46"/>
      <c r="DS750" s="46">
        <f t="array" ref="DS750">IF(MAX(IF($AI750:$CH750&lt;&gt;0,$AI$7:$CH$7))&gt;$S750,1,0)</f>
        <v>0</v>
      </c>
    </row>
    <row r="751" spans="1:123" x14ac:dyDescent="0.25">
      <c r="A751" s="78">
        <v>744</v>
      </c>
      <c r="B751" s="79" t="str">
        <f t="shared" si="186"/>
        <v>K_LE MUT_2023_744</v>
      </c>
      <c r="C751" s="2"/>
      <c r="D751" s="3"/>
      <c r="E751" s="3"/>
      <c r="F751" s="4"/>
      <c r="G751" s="4"/>
      <c r="H751" s="4"/>
      <c r="I751" s="3"/>
      <c r="J751" s="1"/>
      <c r="K751" s="7"/>
      <c r="L751" s="90"/>
      <c r="M751" s="5"/>
      <c r="N751" s="91"/>
      <c r="O751" s="92"/>
      <c r="P751" s="5"/>
      <c r="Q751" s="5"/>
      <c r="R751" s="8"/>
      <c r="S751" s="5"/>
      <c r="T751" s="93"/>
      <c r="U751" s="80"/>
      <c r="V751" s="82"/>
      <c r="W751" s="83"/>
      <c r="X751" s="84" t="str">
        <f t="shared" si="187"/>
        <v xml:space="preserve"> </v>
      </c>
      <c r="Y751" s="85" t="str">
        <f t="shared" si="180"/>
        <v/>
      </c>
      <c r="AA751" s="86" t="str">
        <f t="shared" ca="1" si="181"/>
        <v/>
      </c>
      <c r="AB751" s="121"/>
      <c r="AC751" s="87" t="str">
        <f t="shared" si="179"/>
        <v/>
      </c>
      <c r="AD751" s="88" t="str">
        <f t="shared" si="188"/>
        <v/>
      </c>
      <c r="AE751" s="89" t="str">
        <f>IF(C751&lt;&gt;"",IF(VLOOKUP(C751,T_UO[#All],3,FALSE)="J",AF751+AG751,VLOOKUP(C751,T_UO[#All],4,FALSE)*G751),"")</f>
        <v/>
      </c>
      <c r="AF751" s="89" t="str">
        <f t="shared" si="182"/>
        <v/>
      </c>
      <c r="AG751" s="6"/>
      <c r="AH751" s="81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  <c r="AY751" s="120"/>
      <c r="AZ751" s="120"/>
      <c r="BA751" s="120"/>
      <c r="BB751" s="120"/>
      <c r="BC751" s="120"/>
      <c r="BD751" s="120"/>
      <c r="BE751" s="120"/>
      <c r="BF751" s="120"/>
      <c r="BG751" s="120"/>
      <c r="BH751" s="120"/>
      <c r="BI751" s="120"/>
      <c r="BJ751" s="120"/>
      <c r="BK751" s="120"/>
      <c r="BL751" s="120"/>
      <c r="BM751" s="120"/>
      <c r="BN751" s="120"/>
      <c r="BO751" s="120"/>
      <c r="BP751" s="120"/>
      <c r="BQ751" s="120"/>
      <c r="BR751" s="120"/>
      <c r="BS751" s="120"/>
      <c r="BT751" s="120"/>
      <c r="BU751" s="120"/>
      <c r="BV751" s="120"/>
      <c r="BW751" s="120"/>
      <c r="BX751" s="120"/>
      <c r="BY751" s="120"/>
      <c r="BZ751" s="120"/>
      <c r="CA751" s="120"/>
      <c r="CB751" s="120"/>
      <c r="CC751" s="120"/>
      <c r="CD751" s="120"/>
      <c r="CE751" s="120"/>
      <c r="CF751" s="120"/>
      <c r="CG751" s="120"/>
      <c r="CH751" s="120"/>
      <c r="CJ751" s="46"/>
      <c r="CK751" s="46"/>
      <c r="CL751" s="46"/>
      <c r="CN751" s="46">
        <f t="shared" ca="1" si="189"/>
        <v>0</v>
      </c>
      <c r="CO751" s="46">
        <f t="shared" si="183"/>
        <v>0</v>
      </c>
      <c r="CP751" s="46"/>
      <c r="CQ751" s="46">
        <f t="shared" si="184"/>
        <v>0</v>
      </c>
      <c r="CR751" s="46"/>
      <c r="CS751" s="46">
        <f>IF(C751&lt;&gt;"",IF(VLOOKUP(C751,T_UO[#All],3,FALSE)="PTS",IF(ISBLANK(G751),1,0),IF(ISBLANK(G751),0,1)),0)</f>
        <v>0</v>
      </c>
      <c r="CT751" s="46">
        <f t="shared" si="190"/>
        <v>0</v>
      </c>
      <c r="CU751" s="46"/>
      <c r="CV751" s="46"/>
      <c r="CW751" s="46"/>
      <c r="CX751" s="46"/>
      <c r="CY751" s="46"/>
      <c r="CZ751" s="46"/>
      <c r="DA751" s="46"/>
      <c r="DB751" s="46">
        <f t="shared" si="191"/>
        <v>0</v>
      </c>
      <c r="DC751" s="46">
        <f t="shared" ca="1" si="185"/>
        <v>0</v>
      </c>
      <c r="DD751" s="46"/>
      <c r="DE751" s="46">
        <f t="shared" si="192"/>
        <v>0</v>
      </c>
      <c r="DF751" s="46"/>
      <c r="DG751" s="46"/>
      <c r="DH751" s="46"/>
      <c r="DI751" s="46"/>
      <c r="DJ751" s="46"/>
      <c r="DK751" s="46"/>
      <c r="DL751" s="46"/>
      <c r="DM751" s="46"/>
      <c r="DN751" s="46"/>
      <c r="DO751" s="46"/>
      <c r="DP751" s="46"/>
      <c r="DQ751" s="46"/>
      <c r="DR751" s="46"/>
      <c r="DS751" s="46">
        <f t="array" ref="DS751">IF(MAX(IF($AI751:$CH751&lt;&gt;0,$AI$7:$CH$7))&gt;$S751,1,0)</f>
        <v>0</v>
      </c>
    </row>
    <row r="752" spans="1:123" x14ac:dyDescent="0.25">
      <c r="A752" s="78">
        <v>745</v>
      </c>
      <c r="B752" s="79" t="str">
        <f t="shared" si="186"/>
        <v>K_LE MUT_2023_745</v>
      </c>
      <c r="C752" s="2"/>
      <c r="D752" s="3"/>
      <c r="E752" s="3"/>
      <c r="F752" s="4"/>
      <c r="G752" s="4"/>
      <c r="H752" s="4"/>
      <c r="I752" s="3"/>
      <c r="J752" s="1"/>
      <c r="K752" s="7"/>
      <c r="L752" s="90"/>
      <c r="M752" s="5"/>
      <c r="N752" s="91"/>
      <c r="O752" s="92"/>
      <c r="P752" s="5"/>
      <c r="Q752" s="5"/>
      <c r="R752" s="8"/>
      <c r="S752" s="5"/>
      <c r="T752" s="93"/>
      <c r="U752" s="80"/>
      <c r="V752" s="82"/>
      <c r="W752" s="83"/>
      <c r="X752" s="84" t="str">
        <f t="shared" si="187"/>
        <v xml:space="preserve"> </v>
      </c>
      <c r="Y752" s="85" t="str">
        <f t="shared" si="180"/>
        <v/>
      </c>
      <c r="AA752" s="86" t="str">
        <f t="shared" ca="1" si="181"/>
        <v/>
      </c>
      <c r="AB752" s="121"/>
      <c r="AC752" s="87" t="str">
        <f t="shared" si="179"/>
        <v/>
      </c>
      <c r="AD752" s="88" t="str">
        <f t="shared" si="188"/>
        <v/>
      </c>
      <c r="AE752" s="89" t="str">
        <f>IF(C752&lt;&gt;"",IF(VLOOKUP(C752,T_UO[#All],3,FALSE)="J",AF752+AG752,VLOOKUP(C752,T_UO[#All],4,FALSE)*G752),"")</f>
        <v/>
      </c>
      <c r="AF752" s="89" t="str">
        <f t="shared" si="182"/>
        <v/>
      </c>
      <c r="AG752" s="6"/>
      <c r="AH752" s="81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  <c r="AY752" s="120"/>
      <c r="AZ752" s="120"/>
      <c r="BA752" s="120"/>
      <c r="BB752" s="120"/>
      <c r="BC752" s="120"/>
      <c r="BD752" s="120"/>
      <c r="BE752" s="120"/>
      <c r="BF752" s="120"/>
      <c r="BG752" s="120"/>
      <c r="BH752" s="120"/>
      <c r="BI752" s="120"/>
      <c r="BJ752" s="120"/>
      <c r="BK752" s="120"/>
      <c r="BL752" s="120"/>
      <c r="BM752" s="120"/>
      <c r="BN752" s="120"/>
      <c r="BO752" s="120"/>
      <c r="BP752" s="120"/>
      <c r="BQ752" s="120"/>
      <c r="BR752" s="120"/>
      <c r="BS752" s="120"/>
      <c r="BT752" s="120"/>
      <c r="BU752" s="120"/>
      <c r="BV752" s="120"/>
      <c r="BW752" s="120"/>
      <c r="BX752" s="120"/>
      <c r="BY752" s="120"/>
      <c r="BZ752" s="120"/>
      <c r="CA752" s="120"/>
      <c r="CB752" s="120"/>
      <c r="CC752" s="120"/>
      <c r="CD752" s="120"/>
      <c r="CE752" s="120"/>
      <c r="CF752" s="120"/>
      <c r="CG752" s="120"/>
      <c r="CH752" s="120"/>
      <c r="CJ752" s="46"/>
      <c r="CK752" s="46"/>
      <c r="CL752" s="46"/>
      <c r="CN752" s="46">
        <f t="shared" ca="1" si="189"/>
        <v>0</v>
      </c>
      <c r="CO752" s="46">
        <f t="shared" si="183"/>
        <v>0</v>
      </c>
      <c r="CP752" s="46"/>
      <c r="CQ752" s="46">
        <f t="shared" si="184"/>
        <v>0</v>
      </c>
      <c r="CR752" s="46"/>
      <c r="CS752" s="46">
        <f>IF(C752&lt;&gt;"",IF(VLOOKUP(C752,T_UO[#All],3,FALSE)="PTS",IF(ISBLANK(G752),1,0),IF(ISBLANK(G752),0,1)),0)</f>
        <v>0</v>
      </c>
      <c r="CT752" s="46">
        <f t="shared" si="190"/>
        <v>0</v>
      </c>
      <c r="CU752" s="46"/>
      <c r="CV752" s="46"/>
      <c r="CW752" s="46"/>
      <c r="CX752" s="46"/>
      <c r="CY752" s="46"/>
      <c r="CZ752" s="46"/>
      <c r="DA752" s="46"/>
      <c r="DB752" s="46">
        <f t="shared" si="191"/>
        <v>0</v>
      </c>
      <c r="DC752" s="46">
        <f t="shared" ca="1" si="185"/>
        <v>0</v>
      </c>
      <c r="DD752" s="46"/>
      <c r="DE752" s="46">
        <f t="shared" si="192"/>
        <v>0</v>
      </c>
      <c r="DF752" s="46"/>
      <c r="DG752" s="46"/>
      <c r="DH752" s="46"/>
      <c r="DI752" s="46"/>
      <c r="DJ752" s="46"/>
      <c r="DK752" s="46"/>
      <c r="DL752" s="46"/>
      <c r="DM752" s="46"/>
      <c r="DN752" s="46"/>
      <c r="DO752" s="46"/>
      <c r="DP752" s="46"/>
      <c r="DQ752" s="46"/>
      <c r="DR752" s="46"/>
      <c r="DS752" s="46">
        <f t="array" ref="DS752">IF(MAX(IF($AI752:$CH752&lt;&gt;0,$AI$7:$CH$7))&gt;$S752,1,0)</f>
        <v>0</v>
      </c>
    </row>
    <row r="753" spans="1:123" x14ac:dyDescent="0.25">
      <c r="A753" s="78">
        <v>746</v>
      </c>
      <c r="B753" s="79" t="str">
        <f t="shared" si="186"/>
        <v>K_LE MUT_2023_746</v>
      </c>
      <c r="C753" s="2"/>
      <c r="D753" s="3"/>
      <c r="E753" s="3"/>
      <c r="F753" s="4"/>
      <c r="G753" s="4"/>
      <c r="H753" s="4"/>
      <c r="I753" s="3"/>
      <c r="J753" s="1"/>
      <c r="K753" s="7"/>
      <c r="L753" s="90"/>
      <c r="M753" s="5"/>
      <c r="N753" s="91"/>
      <c r="O753" s="92"/>
      <c r="P753" s="5"/>
      <c r="Q753" s="5"/>
      <c r="R753" s="8"/>
      <c r="S753" s="5"/>
      <c r="T753" s="93"/>
      <c r="U753" s="80"/>
      <c r="V753" s="82"/>
      <c r="W753" s="83"/>
      <c r="X753" s="84" t="str">
        <f t="shared" si="187"/>
        <v xml:space="preserve"> </v>
      </c>
      <c r="Y753" s="85" t="str">
        <f t="shared" si="180"/>
        <v/>
      </c>
      <c r="AA753" s="86" t="str">
        <f t="shared" ca="1" si="181"/>
        <v/>
      </c>
      <c r="AB753" s="121"/>
      <c r="AC753" s="87" t="str">
        <f t="shared" si="179"/>
        <v/>
      </c>
      <c r="AD753" s="88" t="str">
        <f t="shared" si="188"/>
        <v/>
      </c>
      <c r="AE753" s="89" t="str">
        <f>IF(C753&lt;&gt;"",IF(VLOOKUP(C753,T_UO[#All],3,FALSE)="J",AF753+AG753,VLOOKUP(C753,T_UO[#All],4,FALSE)*G753),"")</f>
        <v/>
      </c>
      <c r="AF753" s="89" t="str">
        <f t="shared" si="182"/>
        <v/>
      </c>
      <c r="AG753" s="6"/>
      <c r="AH753" s="81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  <c r="AY753" s="120"/>
      <c r="AZ753" s="120"/>
      <c r="BA753" s="120"/>
      <c r="BB753" s="120"/>
      <c r="BC753" s="120"/>
      <c r="BD753" s="120"/>
      <c r="BE753" s="120"/>
      <c r="BF753" s="120"/>
      <c r="BG753" s="120"/>
      <c r="BH753" s="120"/>
      <c r="BI753" s="120"/>
      <c r="BJ753" s="120"/>
      <c r="BK753" s="120"/>
      <c r="BL753" s="120"/>
      <c r="BM753" s="120"/>
      <c r="BN753" s="120"/>
      <c r="BO753" s="120"/>
      <c r="BP753" s="120"/>
      <c r="BQ753" s="120"/>
      <c r="BR753" s="120"/>
      <c r="BS753" s="120"/>
      <c r="BT753" s="120"/>
      <c r="BU753" s="120"/>
      <c r="BV753" s="120"/>
      <c r="BW753" s="120"/>
      <c r="BX753" s="120"/>
      <c r="BY753" s="120"/>
      <c r="BZ753" s="120"/>
      <c r="CA753" s="120"/>
      <c r="CB753" s="120"/>
      <c r="CC753" s="120"/>
      <c r="CD753" s="120"/>
      <c r="CE753" s="120"/>
      <c r="CF753" s="120"/>
      <c r="CG753" s="120"/>
      <c r="CH753" s="120"/>
      <c r="CJ753" s="46"/>
      <c r="CK753" s="46"/>
      <c r="CL753" s="46"/>
      <c r="CN753" s="46">
        <f t="shared" ca="1" si="189"/>
        <v>0</v>
      </c>
      <c r="CO753" s="46">
        <f t="shared" si="183"/>
        <v>0</v>
      </c>
      <c r="CP753" s="46"/>
      <c r="CQ753" s="46">
        <f t="shared" si="184"/>
        <v>0</v>
      </c>
      <c r="CR753" s="46"/>
      <c r="CS753" s="46">
        <f>IF(C753&lt;&gt;"",IF(VLOOKUP(C753,T_UO[#All],3,FALSE)="PTS",IF(ISBLANK(G753),1,0),IF(ISBLANK(G753),0,1)),0)</f>
        <v>0</v>
      </c>
      <c r="CT753" s="46">
        <f t="shared" si="190"/>
        <v>0</v>
      </c>
      <c r="CU753" s="46"/>
      <c r="CV753" s="46"/>
      <c r="CW753" s="46"/>
      <c r="CX753" s="46"/>
      <c r="CY753" s="46"/>
      <c r="CZ753" s="46"/>
      <c r="DA753" s="46"/>
      <c r="DB753" s="46">
        <f t="shared" si="191"/>
        <v>0</v>
      </c>
      <c r="DC753" s="46">
        <f t="shared" ca="1" si="185"/>
        <v>0</v>
      </c>
      <c r="DD753" s="46"/>
      <c r="DE753" s="46">
        <f t="shared" si="192"/>
        <v>0</v>
      </c>
      <c r="DF753" s="46"/>
      <c r="DG753" s="46"/>
      <c r="DH753" s="46"/>
      <c r="DI753" s="46"/>
      <c r="DJ753" s="46"/>
      <c r="DK753" s="46"/>
      <c r="DL753" s="46"/>
      <c r="DM753" s="46"/>
      <c r="DN753" s="46"/>
      <c r="DO753" s="46"/>
      <c r="DP753" s="46"/>
      <c r="DQ753" s="46"/>
      <c r="DR753" s="46"/>
      <c r="DS753" s="46">
        <f t="array" ref="DS753">IF(MAX(IF($AI753:$CH753&lt;&gt;0,$AI$7:$CH$7))&gt;$S753,1,0)</f>
        <v>0</v>
      </c>
    </row>
    <row r="754" spans="1:123" x14ac:dyDescent="0.25">
      <c r="A754" s="78">
        <v>747</v>
      </c>
      <c r="B754" s="79" t="str">
        <f t="shared" si="186"/>
        <v>K_LE MUT_2023_747</v>
      </c>
      <c r="C754" s="2"/>
      <c r="D754" s="3"/>
      <c r="E754" s="3"/>
      <c r="F754" s="4"/>
      <c r="G754" s="4"/>
      <c r="H754" s="4"/>
      <c r="I754" s="3"/>
      <c r="J754" s="1"/>
      <c r="K754" s="7"/>
      <c r="L754" s="90"/>
      <c r="M754" s="5"/>
      <c r="N754" s="91"/>
      <c r="O754" s="92"/>
      <c r="P754" s="5"/>
      <c r="Q754" s="5"/>
      <c r="R754" s="8"/>
      <c r="S754" s="5"/>
      <c r="T754" s="93"/>
      <c r="U754" s="80"/>
      <c r="V754" s="82"/>
      <c r="W754" s="83"/>
      <c r="X754" s="84" t="str">
        <f t="shared" si="187"/>
        <v xml:space="preserve"> </v>
      </c>
      <c r="Y754" s="85" t="str">
        <f t="shared" si="180"/>
        <v/>
      </c>
      <c r="AA754" s="86" t="str">
        <f t="shared" ca="1" si="181"/>
        <v/>
      </c>
      <c r="AB754" s="121"/>
      <c r="AC754" s="87" t="str">
        <f t="shared" ref="AC754:AC817" si="193">IF(C754&lt;&gt;"",(AF754+AG754)/AE754,"")</f>
        <v/>
      </c>
      <c r="AD754" s="88" t="str">
        <f t="shared" si="188"/>
        <v/>
      </c>
      <c r="AE754" s="89" t="str">
        <f>IF(C754&lt;&gt;"",IF(VLOOKUP(C754,T_UO[#All],3,FALSE)="J",AF754+AG754,VLOOKUP(C754,T_UO[#All],4,FALSE)*G754),"")</f>
        <v/>
      </c>
      <c r="AF754" s="89" t="str">
        <f t="shared" si="182"/>
        <v/>
      </c>
      <c r="AG754" s="6"/>
      <c r="AH754" s="81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  <c r="AY754" s="120"/>
      <c r="AZ754" s="120"/>
      <c r="BA754" s="120"/>
      <c r="BB754" s="120"/>
      <c r="BC754" s="120"/>
      <c r="BD754" s="120"/>
      <c r="BE754" s="120"/>
      <c r="BF754" s="120"/>
      <c r="BG754" s="120"/>
      <c r="BH754" s="120"/>
      <c r="BI754" s="120"/>
      <c r="BJ754" s="120"/>
      <c r="BK754" s="120"/>
      <c r="BL754" s="120"/>
      <c r="BM754" s="120"/>
      <c r="BN754" s="120"/>
      <c r="BO754" s="120"/>
      <c r="BP754" s="120"/>
      <c r="BQ754" s="120"/>
      <c r="BR754" s="120"/>
      <c r="BS754" s="120"/>
      <c r="BT754" s="120"/>
      <c r="BU754" s="120"/>
      <c r="BV754" s="120"/>
      <c r="BW754" s="120"/>
      <c r="BX754" s="120"/>
      <c r="BY754" s="120"/>
      <c r="BZ754" s="120"/>
      <c r="CA754" s="120"/>
      <c r="CB754" s="120"/>
      <c r="CC754" s="120"/>
      <c r="CD754" s="120"/>
      <c r="CE754" s="120"/>
      <c r="CF754" s="120"/>
      <c r="CG754" s="120"/>
      <c r="CH754" s="120"/>
      <c r="CJ754" s="46"/>
      <c r="CK754" s="46"/>
      <c r="CL754" s="46"/>
      <c r="CN754" s="46">
        <f t="shared" ca="1" si="189"/>
        <v>0</v>
      </c>
      <c r="CO754" s="46">
        <f t="shared" si="183"/>
        <v>0</v>
      </c>
      <c r="CP754" s="46"/>
      <c r="CQ754" s="46">
        <f t="shared" si="184"/>
        <v>0</v>
      </c>
      <c r="CR754" s="46"/>
      <c r="CS754" s="46">
        <f>IF(C754&lt;&gt;"",IF(VLOOKUP(C754,T_UO[#All],3,FALSE)="PTS",IF(ISBLANK(G754),1,0),IF(ISBLANK(G754),0,1)),0)</f>
        <v>0</v>
      </c>
      <c r="CT754" s="46">
        <f t="shared" si="190"/>
        <v>0</v>
      </c>
      <c r="CU754" s="46"/>
      <c r="CV754" s="46"/>
      <c r="CW754" s="46"/>
      <c r="CX754" s="46"/>
      <c r="CY754" s="46"/>
      <c r="CZ754" s="46"/>
      <c r="DA754" s="46"/>
      <c r="DB754" s="46">
        <f t="shared" si="191"/>
        <v>0</v>
      </c>
      <c r="DC754" s="46">
        <f t="shared" ca="1" si="185"/>
        <v>0</v>
      </c>
      <c r="DD754" s="46"/>
      <c r="DE754" s="46">
        <f t="shared" si="192"/>
        <v>0</v>
      </c>
      <c r="DF754" s="46"/>
      <c r="DG754" s="46"/>
      <c r="DH754" s="46"/>
      <c r="DI754" s="46"/>
      <c r="DJ754" s="46"/>
      <c r="DK754" s="46"/>
      <c r="DL754" s="46"/>
      <c r="DM754" s="46"/>
      <c r="DN754" s="46"/>
      <c r="DO754" s="46"/>
      <c r="DP754" s="46"/>
      <c r="DQ754" s="46"/>
      <c r="DR754" s="46"/>
      <c r="DS754" s="46">
        <f t="array" ref="DS754">IF(MAX(IF($AI754:$CH754&lt;&gt;0,$AI$7:$CH$7))&gt;$S754,1,0)</f>
        <v>0</v>
      </c>
    </row>
    <row r="755" spans="1:123" x14ac:dyDescent="0.25">
      <c r="A755" s="78">
        <v>748</v>
      </c>
      <c r="B755" s="79" t="str">
        <f t="shared" si="186"/>
        <v>K_LE MUT_2023_748</v>
      </c>
      <c r="C755" s="2"/>
      <c r="D755" s="3"/>
      <c r="E755" s="3"/>
      <c r="F755" s="4"/>
      <c r="G755" s="4"/>
      <c r="H755" s="4"/>
      <c r="I755" s="3"/>
      <c r="J755" s="1"/>
      <c r="K755" s="7"/>
      <c r="L755" s="90"/>
      <c r="M755" s="5"/>
      <c r="N755" s="91"/>
      <c r="O755" s="92"/>
      <c r="P755" s="5"/>
      <c r="Q755" s="5"/>
      <c r="R755" s="8"/>
      <c r="S755" s="5"/>
      <c r="T755" s="93"/>
      <c r="U755" s="80"/>
      <c r="V755" s="82"/>
      <c r="W755" s="83"/>
      <c r="X755" s="84" t="str">
        <f t="shared" si="187"/>
        <v xml:space="preserve"> </v>
      </c>
      <c r="Y755" s="85" t="str">
        <f t="shared" si="180"/>
        <v/>
      </c>
      <c r="AA755" s="86" t="str">
        <f t="shared" ca="1" si="181"/>
        <v/>
      </c>
      <c r="AB755" s="121"/>
      <c r="AC755" s="87" t="str">
        <f t="shared" si="193"/>
        <v/>
      </c>
      <c r="AD755" s="88" t="str">
        <f t="shared" si="188"/>
        <v/>
      </c>
      <c r="AE755" s="89" t="str">
        <f>IF(C755&lt;&gt;"",IF(VLOOKUP(C755,T_UO[#All],3,FALSE)="J",AF755+AG755,VLOOKUP(C755,T_UO[#All],4,FALSE)*G755),"")</f>
        <v/>
      </c>
      <c r="AF755" s="89" t="str">
        <f t="shared" si="182"/>
        <v/>
      </c>
      <c r="AG755" s="6"/>
      <c r="AH755" s="81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  <c r="AY755" s="120"/>
      <c r="AZ755" s="120"/>
      <c r="BA755" s="120"/>
      <c r="BB755" s="120"/>
      <c r="BC755" s="120"/>
      <c r="BD755" s="120"/>
      <c r="BE755" s="120"/>
      <c r="BF755" s="120"/>
      <c r="BG755" s="120"/>
      <c r="BH755" s="120"/>
      <c r="BI755" s="120"/>
      <c r="BJ755" s="120"/>
      <c r="BK755" s="120"/>
      <c r="BL755" s="120"/>
      <c r="BM755" s="120"/>
      <c r="BN755" s="120"/>
      <c r="BO755" s="120"/>
      <c r="BP755" s="120"/>
      <c r="BQ755" s="120"/>
      <c r="BR755" s="120"/>
      <c r="BS755" s="120"/>
      <c r="BT755" s="120"/>
      <c r="BU755" s="120"/>
      <c r="BV755" s="120"/>
      <c r="BW755" s="120"/>
      <c r="BX755" s="120"/>
      <c r="BY755" s="120"/>
      <c r="BZ755" s="120"/>
      <c r="CA755" s="120"/>
      <c r="CB755" s="120"/>
      <c r="CC755" s="120"/>
      <c r="CD755" s="120"/>
      <c r="CE755" s="120"/>
      <c r="CF755" s="120"/>
      <c r="CG755" s="120"/>
      <c r="CH755" s="120"/>
      <c r="CJ755" s="46"/>
      <c r="CK755" s="46"/>
      <c r="CL755" s="46"/>
      <c r="CN755" s="46">
        <f t="shared" ca="1" si="189"/>
        <v>0</v>
      </c>
      <c r="CO755" s="46">
        <f t="shared" si="183"/>
        <v>0</v>
      </c>
      <c r="CP755" s="46"/>
      <c r="CQ755" s="46">
        <f t="shared" si="184"/>
        <v>0</v>
      </c>
      <c r="CR755" s="46"/>
      <c r="CS755" s="46">
        <f>IF(C755&lt;&gt;"",IF(VLOOKUP(C755,T_UO[#All],3,FALSE)="PTS",IF(ISBLANK(G755),1,0),IF(ISBLANK(G755),0,1)),0)</f>
        <v>0</v>
      </c>
      <c r="CT755" s="46">
        <f t="shared" si="190"/>
        <v>0</v>
      </c>
      <c r="CU755" s="46"/>
      <c r="CV755" s="46"/>
      <c r="CW755" s="46"/>
      <c r="CX755" s="46"/>
      <c r="CY755" s="46"/>
      <c r="CZ755" s="46"/>
      <c r="DA755" s="46"/>
      <c r="DB755" s="46">
        <f t="shared" si="191"/>
        <v>0</v>
      </c>
      <c r="DC755" s="46">
        <f t="shared" ca="1" si="185"/>
        <v>0</v>
      </c>
      <c r="DD755" s="46"/>
      <c r="DE755" s="46">
        <f t="shared" si="192"/>
        <v>0</v>
      </c>
      <c r="DF755" s="46"/>
      <c r="DG755" s="46"/>
      <c r="DH755" s="46"/>
      <c r="DI755" s="46"/>
      <c r="DJ755" s="46"/>
      <c r="DK755" s="46"/>
      <c r="DL755" s="46"/>
      <c r="DM755" s="46"/>
      <c r="DN755" s="46"/>
      <c r="DO755" s="46"/>
      <c r="DP755" s="46"/>
      <c r="DQ755" s="46"/>
      <c r="DR755" s="46"/>
      <c r="DS755" s="46">
        <f t="array" ref="DS755">IF(MAX(IF($AI755:$CH755&lt;&gt;0,$AI$7:$CH$7))&gt;$S755,1,0)</f>
        <v>0</v>
      </c>
    </row>
    <row r="756" spans="1:123" x14ac:dyDescent="0.25">
      <c r="A756" s="78">
        <v>749</v>
      </c>
      <c r="B756" s="79" t="str">
        <f t="shared" si="186"/>
        <v>K_LE MUT_2023_749</v>
      </c>
      <c r="C756" s="2"/>
      <c r="D756" s="3"/>
      <c r="E756" s="3"/>
      <c r="F756" s="4"/>
      <c r="G756" s="4"/>
      <c r="H756" s="4"/>
      <c r="I756" s="3"/>
      <c r="J756" s="1"/>
      <c r="K756" s="7"/>
      <c r="L756" s="90"/>
      <c r="M756" s="5"/>
      <c r="N756" s="91"/>
      <c r="O756" s="92"/>
      <c r="P756" s="5"/>
      <c r="Q756" s="5"/>
      <c r="R756" s="8"/>
      <c r="S756" s="5"/>
      <c r="T756" s="93"/>
      <c r="U756" s="80"/>
      <c r="V756" s="82"/>
      <c r="W756" s="83"/>
      <c r="X756" s="84" t="str">
        <f t="shared" si="187"/>
        <v xml:space="preserve"> </v>
      </c>
      <c r="Y756" s="85" t="str">
        <f t="shared" si="180"/>
        <v/>
      </c>
      <c r="AA756" s="86" t="str">
        <f t="shared" ca="1" si="181"/>
        <v/>
      </c>
      <c r="AB756" s="121"/>
      <c r="AC756" s="87" t="str">
        <f t="shared" si="193"/>
        <v/>
      </c>
      <c r="AD756" s="88" t="str">
        <f t="shared" si="188"/>
        <v/>
      </c>
      <c r="AE756" s="89" t="str">
        <f>IF(C756&lt;&gt;"",IF(VLOOKUP(C756,T_UO[#All],3,FALSE)="J",AF756+AG756,VLOOKUP(C756,T_UO[#All],4,FALSE)*G756),"")</f>
        <v/>
      </c>
      <c r="AF756" s="89" t="str">
        <f t="shared" si="182"/>
        <v/>
      </c>
      <c r="AG756" s="6"/>
      <c r="AH756" s="81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  <c r="AY756" s="120"/>
      <c r="AZ756" s="120"/>
      <c r="BA756" s="120"/>
      <c r="BB756" s="120"/>
      <c r="BC756" s="120"/>
      <c r="BD756" s="120"/>
      <c r="BE756" s="120"/>
      <c r="BF756" s="120"/>
      <c r="BG756" s="120"/>
      <c r="BH756" s="120"/>
      <c r="BI756" s="120"/>
      <c r="BJ756" s="120"/>
      <c r="BK756" s="120"/>
      <c r="BL756" s="120"/>
      <c r="BM756" s="120"/>
      <c r="BN756" s="120"/>
      <c r="BO756" s="120"/>
      <c r="BP756" s="120"/>
      <c r="BQ756" s="120"/>
      <c r="BR756" s="120"/>
      <c r="BS756" s="120"/>
      <c r="BT756" s="120"/>
      <c r="BU756" s="120"/>
      <c r="BV756" s="120"/>
      <c r="BW756" s="120"/>
      <c r="BX756" s="120"/>
      <c r="BY756" s="120"/>
      <c r="BZ756" s="120"/>
      <c r="CA756" s="120"/>
      <c r="CB756" s="120"/>
      <c r="CC756" s="120"/>
      <c r="CD756" s="120"/>
      <c r="CE756" s="120"/>
      <c r="CF756" s="120"/>
      <c r="CG756" s="120"/>
      <c r="CH756" s="120"/>
      <c r="CJ756" s="46"/>
      <c r="CK756" s="46"/>
      <c r="CL756" s="46"/>
      <c r="CN756" s="46">
        <f t="shared" ca="1" si="189"/>
        <v>0</v>
      </c>
      <c r="CO756" s="46">
        <f t="shared" si="183"/>
        <v>0</v>
      </c>
      <c r="CP756" s="46"/>
      <c r="CQ756" s="46">
        <f t="shared" si="184"/>
        <v>0</v>
      </c>
      <c r="CR756" s="46"/>
      <c r="CS756" s="46">
        <f>IF(C756&lt;&gt;"",IF(VLOOKUP(C756,T_UO[#All],3,FALSE)="PTS",IF(ISBLANK(G756),1,0),IF(ISBLANK(G756),0,1)),0)</f>
        <v>0</v>
      </c>
      <c r="CT756" s="46">
        <f t="shared" si="190"/>
        <v>0</v>
      </c>
      <c r="CU756" s="46"/>
      <c r="CV756" s="46"/>
      <c r="CW756" s="46"/>
      <c r="CX756" s="46"/>
      <c r="CY756" s="46"/>
      <c r="CZ756" s="46"/>
      <c r="DA756" s="46"/>
      <c r="DB756" s="46">
        <f t="shared" si="191"/>
        <v>0</v>
      </c>
      <c r="DC756" s="46">
        <f t="shared" ca="1" si="185"/>
        <v>0</v>
      </c>
      <c r="DD756" s="46"/>
      <c r="DE756" s="46">
        <f t="shared" si="192"/>
        <v>0</v>
      </c>
      <c r="DF756" s="46"/>
      <c r="DG756" s="46"/>
      <c r="DH756" s="46"/>
      <c r="DI756" s="46"/>
      <c r="DJ756" s="46"/>
      <c r="DK756" s="46"/>
      <c r="DL756" s="46"/>
      <c r="DM756" s="46"/>
      <c r="DN756" s="46"/>
      <c r="DO756" s="46"/>
      <c r="DP756" s="46"/>
      <c r="DQ756" s="46"/>
      <c r="DR756" s="46"/>
      <c r="DS756" s="46">
        <f t="array" ref="DS756">IF(MAX(IF($AI756:$CH756&lt;&gt;0,$AI$7:$CH$7))&gt;$S756,1,0)</f>
        <v>0</v>
      </c>
    </row>
    <row r="757" spans="1:123" x14ac:dyDescent="0.25">
      <c r="A757" s="78">
        <v>750</v>
      </c>
      <c r="B757" s="79" t="str">
        <f t="shared" si="186"/>
        <v>K_LE MUT_2023_750</v>
      </c>
      <c r="C757" s="2"/>
      <c r="D757" s="3"/>
      <c r="E757" s="3"/>
      <c r="F757" s="4"/>
      <c r="G757" s="4"/>
      <c r="H757" s="4"/>
      <c r="I757" s="3"/>
      <c r="J757" s="1"/>
      <c r="K757" s="7"/>
      <c r="L757" s="90"/>
      <c r="M757" s="5"/>
      <c r="N757" s="91"/>
      <c r="O757" s="92"/>
      <c r="P757" s="5"/>
      <c r="Q757" s="5"/>
      <c r="R757" s="8"/>
      <c r="S757" s="5"/>
      <c r="T757" s="93"/>
      <c r="U757" s="80"/>
      <c r="V757" s="82"/>
      <c r="W757" s="83"/>
      <c r="X757" s="84" t="str">
        <f t="shared" si="187"/>
        <v xml:space="preserve"> </v>
      </c>
      <c r="Y757" s="85" t="str">
        <f t="shared" si="180"/>
        <v/>
      </c>
      <c r="AA757" s="86" t="str">
        <f t="shared" ca="1" si="181"/>
        <v/>
      </c>
      <c r="AB757" s="121"/>
      <c r="AC757" s="87" t="str">
        <f t="shared" si="193"/>
        <v/>
      </c>
      <c r="AD757" s="88" t="str">
        <f t="shared" si="188"/>
        <v/>
      </c>
      <c r="AE757" s="89" t="str">
        <f>IF(C757&lt;&gt;"",IF(VLOOKUP(C757,T_UO[#All],3,FALSE)="J",AF757+AG757,VLOOKUP(C757,T_UO[#All],4,FALSE)*G757),"")</f>
        <v/>
      </c>
      <c r="AF757" s="89" t="str">
        <f t="shared" si="182"/>
        <v/>
      </c>
      <c r="AG757" s="6"/>
      <c r="AH757" s="81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  <c r="AY757" s="120"/>
      <c r="AZ757" s="120"/>
      <c r="BA757" s="120"/>
      <c r="BB757" s="120"/>
      <c r="BC757" s="120"/>
      <c r="BD757" s="120"/>
      <c r="BE757" s="120"/>
      <c r="BF757" s="120"/>
      <c r="BG757" s="120"/>
      <c r="BH757" s="120"/>
      <c r="BI757" s="120"/>
      <c r="BJ757" s="120"/>
      <c r="BK757" s="120"/>
      <c r="BL757" s="120"/>
      <c r="BM757" s="120"/>
      <c r="BN757" s="120"/>
      <c r="BO757" s="120"/>
      <c r="BP757" s="120"/>
      <c r="BQ757" s="120"/>
      <c r="BR757" s="120"/>
      <c r="BS757" s="120"/>
      <c r="BT757" s="120"/>
      <c r="BU757" s="120"/>
      <c r="BV757" s="120"/>
      <c r="BW757" s="120"/>
      <c r="BX757" s="120"/>
      <c r="BY757" s="120"/>
      <c r="BZ757" s="120"/>
      <c r="CA757" s="120"/>
      <c r="CB757" s="120"/>
      <c r="CC757" s="120"/>
      <c r="CD757" s="120"/>
      <c r="CE757" s="120"/>
      <c r="CF757" s="120"/>
      <c r="CG757" s="120"/>
      <c r="CH757" s="120"/>
      <c r="CJ757" s="46"/>
      <c r="CK757" s="46"/>
      <c r="CL757" s="46"/>
      <c r="CN757" s="46">
        <f t="shared" ca="1" si="189"/>
        <v>0</v>
      </c>
      <c r="CO757" s="46">
        <f t="shared" si="183"/>
        <v>0</v>
      </c>
      <c r="CP757" s="46"/>
      <c r="CQ757" s="46">
        <f t="shared" si="184"/>
        <v>0</v>
      </c>
      <c r="CR757" s="46"/>
      <c r="CS757" s="46">
        <f>IF(C757&lt;&gt;"",IF(VLOOKUP(C757,T_UO[#All],3,FALSE)="PTS",IF(ISBLANK(G757),1,0),IF(ISBLANK(G757),0,1)),0)</f>
        <v>0</v>
      </c>
      <c r="CT757" s="46">
        <f t="shared" si="190"/>
        <v>0</v>
      </c>
      <c r="CU757" s="46"/>
      <c r="CV757" s="46"/>
      <c r="CW757" s="46"/>
      <c r="CX757" s="46"/>
      <c r="CY757" s="46"/>
      <c r="CZ757" s="46"/>
      <c r="DA757" s="46"/>
      <c r="DB757" s="46">
        <f t="shared" si="191"/>
        <v>0</v>
      </c>
      <c r="DC757" s="46">
        <f t="shared" ca="1" si="185"/>
        <v>0</v>
      </c>
      <c r="DD757" s="46"/>
      <c r="DE757" s="46">
        <f t="shared" si="192"/>
        <v>0</v>
      </c>
      <c r="DF757" s="46"/>
      <c r="DG757" s="46"/>
      <c r="DH757" s="46"/>
      <c r="DI757" s="46"/>
      <c r="DJ757" s="46"/>
      <c r="DK757" s="46"/>
      <c r="DL757" s="46"/>
      <c r="DM757" s="46"/>
      <c r="DN757" s="46"/>
      <c r="DO757" s="46"/>
      <c r="DP757" s="46"/>
      <c r="DQ757" s="46"/>
      <c r="DR757" s="46"/>
      <c r="DS757" s="46">
        <f t="array" ref="DS757">IF(MAX(IF($AI757:$CH757&lt;&gt;0,$AI$7:$CH$7))&gt;$S757,1,0)</f>
        <v>0</v>
      </c>
    </row>
    <row r="758" spans="1:123" x14ac:dyDescent="0.25">
      <c r="A758" s="78">
        <v>751</v>
      </c>
      <c r="B758" s="79" t="str">
        <f t="shared" si="186"/>
        <v>K_LE MUT_2023_751</v>
      </c>
      <c r="C758" s="2"/>
      <c r="D758" s="3"/>
      <c r="E758" s="3"/>
      <c r="F758" s="4"/>
      <c r="G758" s="4"/>
      <c r="H758" s="4"/>
      <c r="I758" s="3"/>
      <c r="J758" s="1"/>
      <c r="K758" s="7"/>
      <c r="L758" s="90"/>
      <c r="M758" s="5"/>
      <c r="N758" s="91"/>
      <c r="O758" s="92"/>
      <c r="P758" s="5"/>
      <c r="Q758" s="5"/>
      <c r="R758" s="8"/>
      <c r="S758" s="5"/>
      <c r="T758" s="93"/>
      <c r="U758" s="80"/>
      <c r="V758" s="82"/>
      <c r="W758" s="83"/>
      <c r="X758" s="84" t="str">
        <f t="shared" si="187"/>
        <v xml:space="preserve"> </v>
      </c>
      <c r="Y758" s="85" t="str">
        <f t="shared" si="180"/>
        <v/>
      </c>
      <c r="AA758" s="86" t="str">
        <f t="shared" ca="1" si="181"/>
        <v/>
      </c>
      <c r="AB758" s="121"/>
      <c r="AC758" s="87" t="str">
        <f t="shared" si="193"/>
        <v/>
      </c>
      <c r="AD758" s="88" t="str">
        <f t="shared" si="188"/>
        <v/>
      </c>
      <c r="AE758" s="89" t="str">
        <f>IF(C758&lt;&gt;"",IF(VLOOKUP(C758,T_UO[#All],3,FALSE)="J",AF758+AG758,VLOOKUP(C758,T_UO[#All],4,FALSE)*G758),"")</f>
        <v/>
      </c>
      <c r="AF758" s="89" t="str">
        <f t="shared" si="182"/>
        <v/>
      </c>
      <c r="AG758" s="6"/>
      <c r="AH758" s="81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  <c r="AY758" s="120"/>
      <c r="AZ758" s="120"/>
      <c r="BA758" s="120"/>
      <c r="BB758" s="120"/>
      <c r="BC758" s="120"/>
      <c r="BD758" s="120"/>
      <c r="BE758" s="120"/>
      <c r="BF758" s="120"/>
      <c r="BG758" s="120"/>
      <c r="BH758" s="120"/>
      <c r="BI758" s="120"/>
      <c r="BJ758" s="120"/>
      <c r="BK758" s="120"/>
      <c r="BL758" s="120"/>
      <c r="BM758" s="120"/>
      <c r="BN758" s="120"/>
      <c r="BO758" s="120"/>
      <c r="BP758" s="120"/>
      <c r="BQ758" s="120"/>
      <c r="BR758" s="120"/>
      <c r="BS758" s="120"/>
      <c r="BT758" s="120"/>
      <c r="BU758" s="120"/>
      <c r="BV758" s="120"/>
      <c r="BW758" s="120"/>
      <c r="BX758" s="120"/>
      <c r="BY758" s="120"/>
      <c r="BZ758" s="120"/>
      <c r="CA758" s="120"/>
      <c r="CB758" s="120"/>
      <c r="CC758" s="120"/>
      <c r="CD758" s="120"/>
      <c r="CE758" s="120"/>
      <c r="CF758" s="120"/>
      <c r="CG758" s="120"/>
      <c r="CH758" s="120"/>
      <c r="CJ758" s="46"/>
      <c r="CK758" s="46"/>
      <c r="CL758" s="46"/>
      <c r="CN758" s="46">
        <f t="shared" ca="1" si="189"/>
        <v>0</v>
      </c>
      <c r="CO758" s="46">
        <f t="shared" si="183"/>
        <v>0</v>
      </c>
      <c r="CP758" s="46"/>
      <c r="CQ758" s="46">
        <f t="shared" si="184"/>
        <v>0</v>
      </c>
      <c r="CR758" s="46"/>
      <c r="CS758" s="46">
        <f>IF(C758&lt;&gt;"",IF(VLOOKUP(C758,T_UO[#All],3,FALSE)="PTS",IF(ISBLANK(G758),1,0),IF(ISBLANK(G758),0,1)),0)</f>
        <v>0</v>
      </c>
      <c r="CT758" s="46">
        <f t="shared" si="190"/>
        <v>0</v>
      </c>
      <c r="CU758" s="46"/>
      <c r="CV758" s="46"/>
      <c r="CW758" s="46"/>
      <c r="CX758" s="46"/>
      <c r="CY758" s="46"/>
      <c r="CZ758" s="46"/>
      <c r="DA758" s="46"/>
      <c r="DB758" s="46">
        <f t="shared" si="191"/>
        <v>0</v>
      </c>
      <c r="DC758" s="46">
        <f t="shared" ca="1" si="185"/>
        <v>0</v>
      </c>
      <c r="DD758" s="46"/>
      <c r="DE758" s="46">
        <f t="shared" si="192"/>
        <v>0</v>
      </c>
      <c r="DF758" s="46"/>
      <c r="DG758" s="46"/>
      <c r="DH758" s="46"/>
      <c r="DI758" s="46"/>
      <c r="DJ758" s="46"/>
      <c r="DK758" s="46"/>
      <c r="DL758" s="46"/>
      <c r="DM758" s="46"/>
      <c r="DN758" s="46"/>
      <c r="DO758" s="46"/>
      <c r="DP758" s="46"/>
      <c r="DQ758" s="46"/>
      <c r="DR758" s="46"/>
      <c r="DS758" s="46">
        <f t="array" ref="DS758">IF(MAX(IF($AI758:$CH758&lt;&gt;0,$AI$7:$CH$7))&gt;$S758,1,0)</f>
        <v>0</v>
      </c>
    </row>
    <row r="759" spans="1:123" x14ac:dyDescent="0.25">
      <c r="A759" s="78">
        <v>752</v>
      </c>
      <c r="B759" s="79" t="str">
        <f t="shared" si="186"/>
        <v>K_LE MUT_2023_752</v>
      </c>
      <c r="C759" s="2"/>
      <c r="D759" s="3"/>
      <c r="E759" s="3"/>
      <c r="F759" s="4"/>
      <c r="G759" s="4"/>
      <c r="H759" s="4"/>
      <c r="I759" s="3"/>
      <c r="J759" s="1"/>
      <c r="K759" s="7"/>
      <c r="L759" s="90"/>
      <c r="M759" s="5"/>
      <c r="N759" s="91"/>
      <c r="O759" s="92"/>
      <c r="P759" s="5"/>
      <c r="Q759" s="5"/>
      <c r="R759" s="8"/>
      <c r="S759" s="5"/>
      <c r="T759" s="93"/>
      <c r="U759" s="80"/>
      <c r="V759" s="82"/>
      <c r="W759" s="83"/>
      <c r="X759" s="84" t="str">
        <f t="shared" si="187"/>
        <v xml:space="preserve"> </v>
      </c>
      <c r="Y759" s="85" t="str">
        <f t="shared" si="180"/>
        <v/>
      </c>
      <c r="AA759" s="86" t="str">
        <f t="shared" ca="1" si="181"/>
        <v/>
      </c>
      <c r="AB759" s="121"/>
      <c r="AC759" s="87" t="str">
        <f t="shared" si="193"/>
        <v/>
      </c>
      <c r="AD759" s="88" t="str">
        <f t="shared" si="188"/>
        <v/>
      </c>
      <c r="AE759" s="89" t="str">
        <f>IF(C759&lt;&gt;"",IF(VLOOKUP(C759,T_UO[#All],3,FALSE)="J",AF759+AG759,VLOOKUP(C759,T_UO[#All],4,FALSE)*G759),"")</f>
        <v/>
      </c>
      <c r="AF759" s="89" t="str">
        <f t="shared" si="182"/>
        <v/>
      </c>
      <c r="AG759" s="6"/>
      <c r="AH759" s="81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  <c r="AY759" s="120"/>
      <c r="AZ759" s="120"/>
      <c r="BA759" s="120"/>
      <c r="BB759" s="120"/>
      <c r="BC759" s="120"/>
      <c r="BD759" s="120"/>
      <c r="BE759" s="120"/>
      <c r="BF759" s="120"/>
      <c r="BG759" s="120"/>
      <c r="BH759" s="120"/>
      <c r="BI759" s="120"/>
      <c r="BJ759" s="120"/>
      <c r="BK759" s="120"/>
      <c r="BL759" s="120"/>
      <c r="BM759" s="120"/>
      <c r="BN759" s="120"/>
      <c r="BO759" s="120"/>
      <c r="BP759" s="120"/>
      <c r="BQ759" s="120"/>
      <c r="BR759" s="120"/>
      <c r="BS759" s="120"/>
      <c r="BT759" s="120"/>
      <c r="BU759" s="120"/>
      <c r="BV759" s="120"/>
      <c r="BW759" s="120"/>
      <c r="BX759" s="120"/>
      <c r="BY759" s="120"/>
      <c r="BZ759" s="120"/>
      <c r="CA759" s="120"/>
      <c r="CB759" s="120"/>
      <c r="CC759" s="120"/>
      <c r="CD759" s="120"/>
      <c r="CE759" s="120"/>
      <c r="CF759" s="120"/>
      <c r="CG759" s="120"/>
      <c r="CH759" s="120"/>
      <c r="CJ759" s="46"/>
      <c r="CK759" s="46"/>
      <c r="CL759" s="46"/>
      <c r="CN759" s="46">
        <f t="shared" ca="1" si="189"/>
        <v>0</v>
      </c>
      <c r="CO759" s="46">
        <f t="shared" si="183"/>
        <v>0</v>
      </c>
      <c r="CP759" s="46"/>
      <c r="CQ759" s="46">
        <f t="shared" si="184"/>
        <v>0</v>
      </c>
      <c r="CR759" s="46"/>
      <c r="CS759" s="46">
        <f>IF(C759&lt;&gt;"",IF(VLOOKUP(C759,T_UO[#All],3,FALSE)="PTS",IF(ISBLANK(G759),1,0),IF(ISBLANK(G759),0,1)),0)</f>
        <v>0</v>
      </c>
      <c r="CT759" s="46">
        <f t="shared" si="190"/>
        <v>0</v>
      </c>
      <c r="CU759" s="46"/>
      <c r="CV759" s="46"/>
      <c r="CW759" s="46"/>
      <c r="CX759" s="46"/>
      <c r="CY759" s="46"/>
      <c r="CZ759" s="46"/>
      <c r="DA759" s="46"/>
      <c r="DB759" s="46">
        <f t="shared" si="191"/>
        <v>0</v>
      </c>
      <c r="DC759" s="46">
        <f t="shared" ca="1" si="185"/>
        <v>0</v>
      </c>
      <c r="DD759" s="46"/>
      <c r="DE759" s="46">
        <f t="shared" si="192"/>
        <v>0</v>
      </c>
      <c r="DF759" s="46"/>
      <c r="DG759" s="46"/>
      <c r="DH759" s="46"/>
      <c r="DI759" s="46"/>
      <c r="DJ759" s="46"/>
      <c r="DK759" s="46"/>
      <c r="DL759" s="46"/>
      <c r="DM759" s="46"/>
      <c r="DN759" s="46"/>
      <c r="DO759" s="46"/>
      <c r="DP759" s="46"/>
      <c r="DQ759" s="46"/>
      <c r="DR759" s="46"/>
      <c r="DS759" s="46">
        <f t="array" ref="DS759">IF(MAX(IF($AI759:$CH759&lt;&gt;0,$AI$7:$CH$7))&gt;$S759,1,0)</f>
        <v>0</v>
      </c>
    </row>
    <row r="760" spans="1:123" x14ac:dyDescent="0.25">
      <c r="A760" s="78">
        <v>753</v>
      </c>
      <c r="B760" s="79" t="str">
        <f t="shared" si="186"/>
        <v>K_LE MUT_2023_753</v>
      </c>
      <c r="C760" s="2"/>
      <c r="D760" s="3"/>
      <c r="E760" s="3"/>
      <c r="F760" s="4"/>
      <c r="G760" s="4"/>
      <c r="H760" s="4"/>
      <c r="I760" s="3"/>
      <c r="J760" s="1"/>
      <c r="K760" s="7"/>
      <c r="L760" s="90"/>
      <c r="M760" s="5"/>
      <c r="N760" s="91"/>
      <c r="O760" s="92"/>
      <c r="P760" s="5"/>
      <c r="Q760" s="5"/>
      <c r="R760" s="8"/>
      <c r="S760" s="5"/>
      <c r="T760" s="93"/>
      <c r="U760" s="80"/>
      <c r="V760" s="82"/>
      <c r="W760" s="83"/>
      <c r="X760" s="84" t="str">
        <f t="shared" si="187"/>
        <v xml:space="preserve"> </v>
      </c>
      <c r="Y760" s="85" t="str">
        <f t="shared" si="180"/>
        <v/>
      </c>
      <c r="AA760" s="86" t="str">
        <f t="shared" ca="1" si="181"/>
        <v/>
      </c>
      <c r="AB760" s="121"/>
      <c r="AC760" s="87" t="str">
        <f t="shared" si="193"/>
        <v/>
      </c>
      <c r="AD760" s="88" t="str">
        <f t="shared" si="188"/>
        <v/>
      </c>
      <c r="AE760" s="89" t="str">
        <f>IF(C760&lt;&gt;"",IF(VLOOKUP(C760,T_UO[#All],3,FALSE)="J",AF760+AG760,VLOOKUP(C760,T_UO[#All],4,FALSE)*G760),"")</f>
        <v/>
      </c>
      <c r="AF760" s="89" t="str">
        <f t="shared" si="182"/>
        <v/>
      </c>
      <c r="AG760" s="6"/>
      <c r="AH760" s="81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  <c r="AY760" s="120"/>
      <c r="AZ760" s="120"/>
      <c r="BA760" s="120"/>
      <c r="BB760" s="120"/>
      <c r="BC760" s="120"/>
      <c r="BD760" s="120"/>
      <c r="BE760" s="120"/>
      <c r="BF760" s="120"/>
      <c r="BG760" s="120"/>
      <c r="BH760" s="120"/>
      <c r="BI760" s="120"/>
      <c r="BJ760" s="120"/>
      <c r="BK760" s="120"/>
      <c r="BL760" s="120"/>
      <c r="BM760" s="120"/>
      <c r="BN760" s="120"/>
      <c r="BO760" s="120"/>
      <c r="BP760" s="120"/>
      <c r="BQ760" s="120"/>
      <c r="BR760" s="120"/>
      <c r="BS760" s="120"/>
      <c r="BT760" s="120"/>
      <c r="BU760" s="120"/>
      <c r="BV760" s="120"/>
      <c r="BW760" s="120"/>
      <c r="BX760" s="120"/>
      <c r="BY760" s="120"/>
      <c r="BZ760" s="120"/>
      <c r="CA760" s="120"/>
      <c r="CB760" s="120"/>
      <c r="CC760" s="120"/>
      <c r="CD760" s="120"/>
      <c r="CE760" s="120"/>
      <c r="CF760" s="120"/>
      <c r="CG760" s="120"/>
      <c r="CH760" s="120"/>
      <c r="CJ760" s="46"/>
      <c r="CK760" s="46"/>
      <c r="CL760" s="46"/>
      <c r="CN760" s="46">
        <f t="shared" ca="1" si="189"/>
        <v>0</v>
      </c>
      <c r="CO760" s="46">
        <f t="shared" si="183"/>
        <v>0</v>
      </c>
      <c r="CP760" s="46"/>
      <c r="CQ760" s="46">
        <f t="shared" si="184"/>
        <v>0</v>
      </c>
      <c r="CR760" s="46"/>
      <c r="CS760" s="46">
        <f>IF(C760&lt;&gt;"",IF(VLOOKUP(C760,T_UO[#All],3,FALSE)="PTS",IF(ISBLANK(G760),1,0),IF(ISBLANK(G760),0,1)),0)</f>
        <v>0</v>
      </c>
      <c r="CT760" s="46">
        <f t="shared" si="190"/>
        <v>0</v>
      </c>
      <c r="CU760" s="46"/>
      <c r="CV760" s="46"/>
      <c r="CW760" s="46"/>
      <c r="CX760" s="46"/>
      <c r="CY760" s="46"/>
      <c r="CZ760" s="46"/>
      <c r="DA760" s="46"/>
      <c r="DB760" s="46">
        <f t="shared" si="191"/>
        <v>0</v>
      </c>
      <c r="DC760" s="46">
        <f t="shared" ca="1" si="185"/>
        <v>0</v>
      </c>
      <c r="DD760" s="46"/>
      <c r="DE760" s="46">
        <f t="shared" si="192"/>
        <v>0</v>
      </c>
      <c r="DF760" s="46"/>
      <c r="DG760" s="46"/>
      <c r="DH760" s="46"/>
      <c r="DI760" s="46"/>
      <c r="DJ760" s="46"/>
      <c r="DK760" s="46"/>
      <c r="DL760" s="46"/>
      <c r="DM760" s="46"/>
      <c r="DN760" s="46"/>
      <c r="DO760" s="46"/>
      <c r="DP760" s="46"/>
      <c r="DQ760" s="46"/>
      <c r="DR760" s="46"/>
      <c r="DS760" s="46">
        <f t="array" ref="DS760">IF(MAX(IF($AI760:$CH760&lt;&gt;0,$AI$7:$CH$7))&gt;$S760,1,0)</f>
        <v>0</v>
      </c>
    </row>
    <row r="761" spans="1:123" x14ac:dyDescent="0.25">
      <c r="A761" s="78">
        <v>754</v>
      </c>
      <c r="B761" s="79" t="str">
        <f t="shared" si="186"/>
        <v>K_LE MUT_2023_754</v>
      </c>
      <c r="C761" s="2"/>
      <c r="D761" s="3"/>
      <c r="E761" s="3"/>
      <c r="F761" s="4"/>
      <c r="G761" s="4"/>
      <c r="H761" s="4"/>
      <c r="I761" s="3"/>
      <c r="J761" s="1"/>
      <c r="K761" s="7"/>
      <c r="L761" s="90"/>
      <c r="M761" s="5"/>
      <c r="N761" s="91"/>
      <c r="O761" s="92"/>
      <c r="P761" s="5"/>
      <c r="Q761" s="5"/>
      <c r="R761" s="8"/>
      <c r="S761" s="5"/>
      <c r="T761" s="93"/>
      <c r="U761" s="80"/>
      <c r="V761" s="82"/>
      <c r="W761" s="83"/>
      <c r="X761" s="84" t="str">
        <f t="shared" si="187"/>
        <v xml:space="preserve"> </v>
      </c>
      <c r="Y761" s="85" t="str">
        <f t="shared" si="180"/>
        <v/>
      </c>
      <c r="AA761" s="86" t="str">
        <f t="shared" ca="1" si="181"/>
        <v/>
      </c>
      <c r="AB761" s="121"/>
      <c r="AC761" s="87" t="str">
        <f t="shared" si="193"/>
        <v/>
      </c>
      <c r="AD761" s="88" t="str">
        <f t="shared" si="188"/>
        <v/>
      </c>
      <c r="AE761" s="89" t="str">
        <f>IF(C761&lt;&gt;"",IF(VLOOKUP(C761,T_UO[#All],3,FALSE)="J",AF761+AG761,VLOOKUP(C761,T_UO[#All],4,FALSE)*G761),"")</f>
        <v/>
      </c>
      <c r="AF761" s="89" t="str">
        <f t="shared" si="182"/>
        <v/>
      </c>
      <c r="AG761" s="6"/>
      <c r="AH761" s="81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  <c r="AY761" s="120"/>
      <c r="AZ761" s="120"/>
      <c r="BA761" s="120"/>
      <c r="BB761" s="120"/>
      <c r="BC761" s="120"/>
      <c r="BD761" s="120"/>
      <c r="BE761" s="120"/>
      <c r="BF761" s="120"/>
      <c r="BG761" s="120"/>
      <c r="BH761" s="120"/>
      <c r="BI761" s="120"/>
      <c r="BJ761" s="120"/>
      <c r="BK761" s="120"/>
      <c r="BL761" s="120"/>
      <c r="BM761" s="120"/>
      <c r="BN761" s="120"/>
      <c r="BO761" s="120"/>
      <c r="BP761" s="120"/>
      <c r="BQ761" s="120"/>
      <c r="BR761" s="120"/>
      <c r="BS761" s="120"/>
      <c r="BT761" s="120"/>
      <c r="BU761" s="120"/>
      <c r="BV761" s="120"/>
      <c r="BW761" s="120"/>
      <c r="BX761" s="120"/>
      <c r="BY761" s="120"/>
      <c r="BZ761" s="120"/>
      <c r="CA761" s="120"/>
      <c r="CB761" s="120"/>
      <c r="CC761" s="120"/>
      <c r="CD761" s="120"/>
      <c r="CE761" s="120"/>
      <c r="CF761" s="120"/>
      <c r="CG761" s="120"/>
      <c r="CH761" s="120"/>
      <c r="CJ761" s="46"/>
      <c r="CK761" s="46"/>
      <c r="CL761" s="46"/>
      <c r="CN761" s="46">
        <f t="shared" ca="1" si="189"/>
        <v>0</v>
      </c>
      <c r="CO761" s="46">
        <f t="shared" si="183"/>
        <v>0</v>
      </c>
      <c r="CP761" s="46"/>
      <c r="CQ761" s="46">
        <f t="shared" si="184"/>
        <v>0</v>
      </c>
      <c r="CR761" s="46"/>
      <c r="CS761" s="46">
        <f>IF(C761&lt;&gt;"",IF(VLOOKUP(C761,T_UO[#All],3,FALSE)="PTS",IF(ISBLANK(G761),1,0),IF(ISBLANK(G761),0,1)),0)</f>
        <v>0</v>
      </c>
      <c r="CT761" s="46">
        <f t="shared" si="190"/>
        <v>0</v>
      </c>
      <c r="CU761" s="46"/>
      <c r="CV761" s="46"/>
      <c r="CW761" s="46"/>
      <c r="CX761" s="46"/>
      <c r="CY761" s="46"/>
      <c r="CZ761" s="46"/>
      <c r="DA761" s="46"/>
      <c r="DB761" s="46">
        <f t="shared" si="191"/>
        <v>0</v>
      </c>
      <c r="DC761" s="46">
        <f t="shared" ca="1" si="185"/>
        <v>0</v>
      </c>
      <c r="DD761" s="46"/>
      <c r="DE761" s="46">
        <f t="shared" si="192"/>
        <v>0</v>
      </c>
      <c r="DF761" s="46"/>
      <c r="DG761" s="46"/>
      <c r="DH761" s="46"/>
      <c r="DI761" s="46"/>
      <c r="DJ761" s="46"/>
      <c r="DK761" s="46"/>
      <c r="DL761" s="46"/>
      <c r="DM761" s="46"/>
      <c r="DN761" s="46"/>
      <c r="DO761" s="46"/>
      <c r="DP761" s="46"/>
      <c r="DQ761" s="46"/>
      <c r="DR761" s="46"/>
      <c r="DS761" s="46">
        <f t="array" ref="DS761">IF(MAX(IF($AI761:$CH761&lt;&gt;0,$AI$7:$CH$7))&gt;$S761,1,0)</f>
        <v>0</v>
      </c>
    </row>
    <row r="762" spans="1:123" x14ac:dyDescent="0.25">
      <c r="A762" s="78">
        <v>755</v>
      </c>
      <c r="B762" s="79" t="str">
        <f t="shared" si="186"/>
        <v>K_LE MUT_2023_755</v>
      </c>
      <c r="C762" s="2"/>
      <c r="D762" s="3"/>
      <c r="E762" s="3"/>
      <c r="F762" s="4"/>
      <c r="G762" s="4"/>
      <c r="H762" s="4"/>
      <c r="I762" s="3"/>
      <c r="J762" s="1"/>
      <c r="K762" s="7"/>
      <c r="L762" s="90"/>
      <c r="M762" s="5"/>
      <c r="N762" s="91"/>
      <c r="O762" s="92"/>
      <c r="P762" s="5"/>
      <c r="Q762" s="5"/>
      <c r="R762" s="8"/>
      <c r="S762" s="5"/>
      <c r="T762" s="93"/>
      <c r="U762" s="80"/>
      <c r="V762" s="82"/>
      <c r="W762" s="83"/>
      <c r="X762" s="84" t="str">
        <f t="shared" si="187"/>
        <v xml:space="preserve"> </v>
      </c>
      <c r="Y762" s="85" t="str">
        <f t="shared" si="180"/>
        <v/>
      </c>
      <c r="AA762" s="86" t="str">
        <f t="shared" ca="1" si="181"/>
        <v/>
      </c>
      <c r="AB762" s="121"/>
      <c r="AC762" s="87" t="str">
        <f t="shared" si="193"/>
        <v/>
      </c>
      <c r="AD762" s="88" t="str">
        <f t="shared" si="188"/>
        <v/>
      </c>
      <c r="AE762" s="89" t="str">
        <f>IF(C762&lt;&gt;"",IF(VLOOKUP(C762,T_UO[#All],3,FALSE)="J",AF762+AG762,VLOOKUP(C762,T_UO[#All],4,FALSE)*G762),"")</f>
        <v/>
      </c>
      <c r="AF762" s="89" t="str">
        <f t="shared" si="182"/>
        <v/>
      </c>
      <c r="AG762" s="6"/>
      <c r="AH762" s="81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  <c r="AY762" s="120"/>
      <c r="AZ762" s="120"/>
      <c r="BA762" s="120"/>
      <c r="BB762" s="120"/>
      <c r="BC762" s="120"/>
      <c r="BD762" s="120"/>
      <c r="BE762" s="120"/>
      <c r="BF762" s="120"/>
      <c r="BG762" s="120"/>
      <c r="BH762" s="120"/>
      <c r="BI762" s="120"/>
      <c r="BJ762" s="120"/>
      <c r="BK762" s="120"/>
      <c r="BL762" s="120"/>
      <c r="BM762" s="120"/>
      <c r="BN762" s="120"/>
      <c r="BO762" s="120"/>
      <c r="BP762" s="120"/>
      <c r="BQ762" s="120"/>
      <c r="BR762" s="120"/>
      <c r="BS762" s="120"/>
      <c r="BT762" s="120"/>
      <c r="BU762" s="120"/>
      <c r="BV762" s="120"/>
      <c r="BW762" s="120"/>
      <c r="BX762" s="120"/>
      <c r="BY762" s="120"/>
      <c r="BZ762" s="120"/>
      <c r="CA762" s="120"/>
      <c r="CB762" s="120"/>
      <c r="CC762" s="120"/>
      <c r="CD762" s="120"/>
      <c r="CE762" s="120"/>
      <c r="CF762" s="120"/>
      <c r="CG762" s="120"/>
      <c r="CH762" s="120"/>
      <c r="CJ762" s="46"/>
      <c r="CK762" s="46"/>
      <c r="CL762" s="46"/>
      <c r="CN762" s="46">
        <f t="shared" ca="1" si="189"/>
        <v>0</v>
      </c>
      <c r="CO762" s="46">
        <f t="shared" si="183"/>
        <v>0</v>
      </c>
      <c r="CP762" s="46"/>
      <c r="CQ762" s="46">
        <f t="shared" si="184"/>
        <v>0</v>
      </c>
      <c r="CR762" s="46"/>
      <c r="CS762" s="46">
        <f>IF(C762&lt;&gt;"",IF(VLOOKUP(C762,T_UO[#All],3,FALSE)="PTS",IF(ISBLANK(G762),1,0),IF(ISBLANK(G762),0,1)),0)</f>
        <v>0</v>
      </c>
      <c r="CT762" s="46">
        <f t="shared" si="190"/>
        <v>0</v>
      </c>
      <c r="CU762" s="46"/>
      <c r="CV762" s="46"/>
      <c r="CW762" s="46"/>
      <c r="CX762" s="46"/>
      <c r="CY762" s="46"/>
      <c r="CZ762" s="46"/>
      <c r="DA762" s="46"/>
      <c r="DB762" s="46">
        <f t="shared" si="191"/>
        <v>0</v>
      </c>
      <c r="DC762" s="46">
        <f t="shared" ca="1" si="185"/>
        <v>0</v>
      </c>
      <c r="DD762" s="46"/>
      <c r="DE762" s="46">
        <f t="shared" si="192"/>
        <v>0</v>
      </c>
      <c r="DF762" s="46"/>
      <c r="DG762" s="46"/>
      <c r="DH762" s="46"/>
      <c r="DI762" s="46"/>
      <c r="DJ762" s="46"/>
      <c r="DK762" s="46"/>
      <c r="DL762" s="46"/>
      <c r="DM762" s="46"/>
      <c r="DN762" s="46"/>
      <c r="DO762" s="46"/>
      <c r="DP762" s="46"/>
      <c r="DQ762" s="46"/>
      <c r="DR762" s="46"/>
      <c r="DS762" s="46">
        <f t="array" ref="DS762">IF(MAX(IF($AI762:$CH762&lt;&gt;0,$AI$7:$CH$7))&gt;$S762,1,0)</f>
        <v>0</v>
      </c>
    </row>
    <row r="763" spans="1:123" x14ac:dyDescent="0.25">
      <c r="A763" s="78">
        <v>756</v>
      </c>
      <c r="B763" s="79" t="str">
        <f t="shared" si="186"/>
        <v>K_LE MUT_2023_756</v>
      </c>
      <c r="C763" s="2"/>
      <c r="D763" s="3"/>
      <c r="E763" s="3"/>
      <c r="F763" s="4"/>
      <c r="G763" s="4"/>
      <c r="H763" s="4"/>
      <c r="I763" s="3"/>
      <c r="J763" s="1"/>
      <c r="K763" s="7"/>
      <c r="L763" s="90"/>
      <c r="M763" s="5"/>
      <c r="N763" s="91"/>
      <c r="O763" s="92"/>
      <c r="P763" s="5"/>
      <c r="Q763" s="5"/>
      <c r="R763" s="8"/>
      <c r="S763" s="5"/>
      <c r="T763" s="93"/>
      <c r="U763" s="80"/>
      <c r="V763" s="82"/>
      <c r="W763" s="83"/>
      <c r="X763" s="84" t="str">
        <f t="shared" si="187"/>
        <v xml:space="preserve"> </v>
      </c>
      <c r="Y763" s="85" t="str">
        <f t="shared" si="180"/>
        <v/>
      </c>
      <c r="AA763" s="86" t="str">
        <f t="shared" ca="1" si="181"/>
        <v/>
      </c>
      <c r="AB763" s="121"/>
      <c r="AC763" s="87" t="str">
        <f t="shared" si="193"/>
        <v/>
      </c>
      <c r="AD763" s="88" t="str">
        <f t="shared" si="188"/>
        <v/>
      </c>
      <c r="AE763" s="89" t="str">
        <f>IF(C763&lt;&gt;"",IF(VLOOKUP(C763,T_UO[#All],3,FALSE)="J",AF763+AG763,VLOOKUP(C763,T_UO[#All],4,FALSE)*G763),"")</f>
        <v/>
      </c>
      <c r="AF763" s="89" t="str">
        <f t="shared" si="182"/>
        <v/>
      </c>
      <c r="AG763" s="6"/>
      <c r="AH763" s="81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  <c r="AY763" s="120"/>
      <c r="AZ763" s="120"/>
      <c r="BA763" s="120"/>
      <c r="BB763" s="120"/>
      <c r="BC763" s="120"/>
      <c r="BD763" s="120"/>
      <c r="BE763" s="120"/>
      <c r="BF763" s="120"/>
      <c r="BG763" s="120"/>
      <c r="BH763" s="120"/>
      <c r="BI763" s="120"/>
      <c r="BJ763" s="120"/>
      <c r="BK763" s="120"/>
      <c r="BL763" s="120"/>
      <c r="BM763" s="120"/>
      <c r="BN763" s="120"/>
      <c r="BO763" s="120"/>
      <c r="BP763" s="120"/>
      <c r="BQ763" s="120"/>
      <c r="BR763" s="120"/>
      <c r="BS763" s="120"/>
      <c r="BT763" s="120"/>
      <c r="BU763" s="120"/>
      <c r="BV763" s="120"/>
      <c r="BW763" s="120"/>
      <c r="BX763" s="120"/>
      <c r="BY763" s="120"/>
      <c r="BZ763" s="120"/>
      <c r="CA763" s="120"/>
      <c r="CB763" s="120"/>
      <c r="CC763" s="120"/>
      <c r="CD763" s="120"/>
      <c r="CE763" s="120"/>
      <c r="CF763" s="120"/>
      <c r="CG763" s="120"/>
      <c r="CH763" s="120"/>
      <c r="CJ763" s="46"/>
      <c r="CK763" s="46"/>
      <c r="CL763" s="46"/>
      <c r="CN763" s="46">
        <f t="shared" ca="1" si="189"/>
        <v>0</v>
      </c>
      <c r="CO763" s="46">
        <f t="shared" si="183"/>
        <v>0</v>
      </c>
      <c r="CP763" s="46"/>
      <c r="CQ763" s="46">
        <f t="shared" si="184"/>
        <v>0</v>
      </c>
      <c r="CR763" s="46"/>
      <c r="CS763" s="46">
        <f>IF(C763&lt;&gt;"",IF(VLOOKUP(C763,T_UO[#All],3,FALSE)="PTS",IF(ISBLANK(G763),1,0),IF(ISBLANK(G763),0,1)),0)</f>
        <v>0</v>
      </c>
      <c r="CT763" s="46">
        <f t="shared" si="190"/>
        <v>0</v>
      </c>
      <c r="CU763" s="46"/>
      <c r="CV763" s="46"/>
      <c r="CW763" s="46"/>
      <c r="CX763" s="46"/>
      <c r="CY763" s="46"/>
      <c r="CZ763" s="46"/>
      <c r="DA763" s="46"/>
      <c r="DB763" s="46">
        <f t="shared" si="191"/>
        <v>0</v>
      </c>
      <c r="DC763" s="46">
        <f t="shared" ca="1" si="185"/>
        <v>0</v>
      </c>
      <c r="DD763" s="46"/>
      <c r="DE763" s="46">
        <f t="shared" si="192"/>
        <v>0</v>
      </c>
      <c r="DF763" s="46"/>
      <c r="DG763" s="46"/>
      <c r="DH763" s="46"/>
      <c r="DI763" s="46"/>
      <c r="DJ763" s="46"/>
      <c r="DK763" s="46"/>
      <c r="DL763" s="46"/>
      <c r="DM763" s="46"/>
      <c r="DN763" s="46"/>
      <c r="DO763" s="46"/>
      <c r="DP763" s="46"/>
      <c r="DQ763" s="46"/>
      <c r="DR763" s="46"/>
      <c r="DS763" s="46">
        <f t="array" ref="DS763">IF(MAX(IF($AI763:$CH763&lt;&gt;0,$AI$7:$CH$7))&gt;$S763,1,0)</f>
        <v>0</v>
      </c>
    </row>
    <row r="764" spans="1:123" x14ac:dyDescent="0.25">
      <c r="A764" s="78">
        <v>757</v>
      </c>
      <c r="B764" s="79" t="str">
        <f t="shared" si="186"/>
        <v>K_LE MUT_2023_757</v>
      </c>
      <c r="C764" s="2"/>
      <c r="D764" s="3"/>
      <c r="E764" s="3"/>
      <c r="F764" s="4"/>
      <c r="G764" s="4"/>
      <c r="H764" s="4"/>
      <c r="I764" s="3"/>
      <c r="J764" s="1"/>
      <c r="K764" s="7"/>
      <c r="L764" s="90"/>
      <c r="M764" s="5"/>
      <c r="N764" s="91"/>
      <c r="O764" s="92"/>
      <c r="P764" s="5"/>
      <c r="Q764" s="5"/>
      <c r="R764" s="8"/>
      <c r="S764" s="5"/>
      <c r="T764" s="93"/>
      <c r="U764" s="80"/>
      <c r="V764" s="82"/>
      <c r="W764" s="83"/>
      <c r="X764" s="84" t="str">
        <f t="shared" si="187"/>
        <v xml:space="preserve"> </v>
      </c>
      <c r="Y764" s="85" t="str">
        <f t="shared" si="180"/>
        <v/>
      </c>
      <c r="AA764" s="86" t="str">
        <f t="shared" ca="1" si="181"/>
        <v/>
      </c>
      <c r="AB764" s="121"/>
      <c r="AC764" s="87" t="str">
        <f t="shared" si="193"/>
        <v/>
      </c>
      <c r="AD764" s="88" t="str">
        <f t="shared" si="188"/>
        <v/>
      </c>
      <c r="AE764" s="89" t="str">
        <f>IF(C764&lt;&gt;"",IF(VLOOKUP(C764,T_UO[#All],3,FALSE)="J",AF764+AG764,VLOOKUP(C764,T_UO[#All],4,FALSE)*G764),"")</f>
        <v/>
      </c>
      <c r="AF764" s="89" t="str">
        <f t="shared" si="182"/>
        <v/>
      </c>
      <c r="AG764" s="6"/>
      <c r="AH764" s="81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  <c r="AY764" s="120"/>
      <c r="AZ764" s="120"/>
      <c r="BA764" s="120"/>
      <c r="BB764" s="120"/>
      <c r="BC764" s="120"/>
      <c r="BD764" s="120"/>
      <c r="BE764" s="120"/>
      <c r="BF764" s="120"/>
      <c r="BG764" s="120"/>
      <c r="BH764" s="120"/>
      <c r="BI764" s="120"/>
      <c r="BJ764" s="120"/>
      <c r="BK764" s="120"/>
      <c r="BL764" s="120"/>
      <c r="BM764" s="120"/>
      <c r="BN764" s="120"/>
      <c r="BO764" s="120"/>
      <c r="BP764" s="120"/>
      <c r="BQ764" s="120"/>
      <c r="BR764" s="120"/>
      <c r="BS764" s="120"/>
      <c r="BT764" s="120"/>
      <c r="BU764" s="120"/>
      <c r="BV764" s="120"/>
      <c r="BW764" s="120"/>
      <c r="BX764" s="120"/>
      <c r="BY764" s="120"/>
      <c r="BZ764" s="120"/>
      <c r="CA764" s="120"/>
      <c r="CB764" s="120"/>
      <c r="CC764" s="120"/>
      <c r="CD764" s="120"/>
      <c r="CE764" s="120"/>
      <c r="CF764" s="120"/>
      <c r="CG764" s="120"/>
      <c r="CH764" s="120"/>
      <c r="CJ764" s="46"/>
      <c r="CK764" s="46"/>
      <c r="CL764" s="46"/>
      <c r="CN764" s="46">
        <f t="shared" ca="1" si="189"/>
        <v>0</v>
      </c>
      <c r="CO764" s="46">
        <f t="shared" si="183"/>
        <v>0</v>
      </c>
      <c r="CP764" s="46"/>
      <c r="CQ764" s="46">
        <f t="shared" si="184"/>
        <v>0</v>
      </c>
      <c r="CR764" s="46"/>
      <c r="CS764" s="46">
        <f>IF(C764&lt;&gt;"",IF(VLOOKUP(C764,T_UO[#All],3,FALSE)="PTS",IF(ISBLANK(G764),1,0),IF(ISBLANK(G764),0,1)),0)</f>
        <v>0</v>
      </c>
      <c r="CT764" s="46">
        <f t="shared" si="190"/>
        <v>0</v>
      </c>
      <c r="CU764" s="46"/>
      <c r="CV764" s="46"/>
      <c r="CW764" s="46"/>
      <c r="CX764" s="46"/>
      <c r="CY764" s="46"/>
      <c r="CZ764" s="46"/>
      <c r="DA764" s="46"/>
      <c r="DB764" s="46">
        <f t="shared" si="191"/>
        <v>0</v>
      </c>
      <c r="DC764" s="46">
        <f t="shared" ca="1" si="185"/>
        <v>0</v>
      </c>
      <c r="DD764" s="46"/>
      <c r="DE764" s="46">
        <f t="shared" si="192"/>
        <v>0</v>
      </c>
      <c r="DF764" s="46"/>
      <c r="DG764" s="46"/>
      <c r="DH764" s="46"/>
      <c r="DI764" s="46"/>
      <c r="DJ764" s="46"/>
      <c r="DK764" s="46"/>
      <c r="DL764" s="46"/>
      <c r="DM764" s="46"/>
      <c r="DN764" s="46"/>
      <c r="DO764" s="46"/>
      <c r="DP764" s="46"/>
      <c r="DQ764" s="46"/>
      <c r="DR764" s="46"/>
      <c r="DS764" s="46">
        <f t="array" ref="DS764">IF(MAX(IF($AI764:$CH764&lt;&gt;0,$AI$7:$CH$7))&gt;$S764,1,0)</f>
        <v>0</v>
      </c>
    </row>
    <row r="765" spans="1:123" x14ac:dyDescent="0.25">
      <c r="A765" s="78">
        <v>758</v>
      </c>
      <c r="B765" s="79" t="str">
        <f t="shared" si="186"/>
        <v>K_LE MUT_2023_758</v>
      </c>
      <c r="C765" s="2"/>
      <c r="D765" s="3"/>
      <c r="E765" s="3"/>
      <c r="F765" s="4"/>
      <c r="G765" s="4"/>
      <c r="H765" s="4"/>
      <c r="I765" s="3"/>
      <c r="J765" s="1"/>
      <c r="K765" s="7"/>
      <c r="L765" s="90"/>
      <c r="M765" s="5"/>
      <c r="N765" s="91"/>
      <c r="O765" s="92"/>
      <c r="P765" s="5"/>
      <c r="Q765" s="5"/>
      <c r="R765" s="8"/>
      <c r="S765" s="5"/>
      <c r="T765" s="93"/>
      <c r="U765" s="80"/>
      <c r="V765" s="82"/>
      <c r="W765" s="83"/>
      <c r="X765" s="84" t="str">
        <f t="shared" si="187"/>
        <v xml:space="preserve"> </v>
      </c>
      <c r="Y765" s="85" t="str">
        <f t="shared" si="180"/>
        <v/>
      </c>
      <c r="AA765" s="86" t="str">
        <f t="shared" ca="1" si="181"/>
        <v/>
      </c>
      <c r="AB765" s="121"/>
      <c r="AC765" s="87" t="str">
        <f t="shared" si="193"/>
        <v/>
      </c>
      <c r="AD765" s="88" t="str">
        <f t="shared" si="188"/>
        <v/>
      </c>
      <c r="AE765" s="89" t="str">
        <f>IF(C765&lt;&gt;"",IF(VLOOKUP(C765,T_UO[#All],3,FALSE)="J",AF765+AG765,VLOOKUP(C765,T_UO[#All],4,FALSE)*G765),"")</f>
        <v/>
      </c>
      <c r="AF765" s="89" t="str">
        <f t="shared" si="182"/>
        <v/>
      </c>
      <c r="AG765" s="6"/>
      <c r="AH765" s="81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  <c r="AY765" s="120"/>
      <c r="AZ765" s="120"/>
      <c r="BA765" s="120"/>
      <c r="BB765" s="120"/>
      <c r="BC765" s="120"/>
      <c r="BD765" s="120"/>
      <c r="BE765" s="120"/>
      <c r="BF765" s="120"/>
      <c r="BG765" s="120"/>
      <c r="BH765" s="120"/>
      <c r="BI765" s="120"/>
      <c r="BJ765" s="120"/>
      <c r="BK765" s="120"/>
      <c r="BL765" s="120"/>
      <c r="BM765" s="120"/>
      <c r="BN765" s="120"/>
      <c r="BO765" s="120"/>
      <c r="BP765" s="120"/>
      <c r="BQ765" s="120"/>
      <c r="BR765" s="120"/>
      <c r="BS765" s="120"/>
      <c r="BT765" s="120"/>
      <c r="BU765" s="120"/>
      <c r="BV765" s="120"/>
      <c r="BW765" s="120"/>
      <c r="BX765" s="120"/>
      <c r="BY765" s="120"/>
      <c r="BZ765" s="120"/>
      <c r="CA765" s="120"/>
      <c r="CB765" s="120"/>
      <c r="CC765" s="120"/>
      <c r="CD765" s="120"/>
      <c r="CE765" s="120"/>
      <c r="CF765" s="120"/>
      <c r="CG765" s="120"/>
      <c r="CH765" s="120"/>
      <c r="CJ765" s="46"/>
      <c r="CK765" s="46"/>
      <c r="CL765" s="46"/>
      <c r="CN765" s="46">
        <f t="shared" ca="1" si="189"/>
        <v>0</v>
      </c>
      <c r="CO765" s="46">
        <f t="shared" si="183"/>
        <v>0</v>
      </c>
      <c r="CP765" s="46"/>
      <c r="CQ765" s="46">
        <f t="shared" si="184"/>
        <v>0</v>
      </c>
      <c r="CR765" s="46"/>
      <c r="CS765" s="46">
        <f>IF(C765&lt;&gt;"",IF(VLOOKUP(C765,T_UO[#All],3,FALSE)="PTS",IF(ISBLANK(G765),1,0),IF(ISBLANK(G765),0,1)),0)</f>
        <v>0</v>
      </c>
      <c r="CT765" s="46">
        <f t="shared" si="190"/>
        <v>0</v>
      </c>
      <c r="CU765" s="46"/>
      <c r="CV765" s="46"/>
      <c r="CW765" s="46"/>
      <c r="CX765" s="46"/>
      <c r="CY765" s="46"/>
      <c r="CZ765" s="46"/>
      <c r="DA765" s="46"/>
      <c r="DB765" s="46">
        <f t="shared" si="191"/>
        <v>0</v>
      </c>
      <c r="DC765" s="46">
        <f t="shared" ca="1" si="185"/>
        <v>0</v>
      </c>
      <c r="DD765" s="46"/>
      <c r="DE765" s="46">
        <f t="shared" si="192"/>
        <v>0</v>
      </c>
      <c r="DF765" s="46"/>
      <c r="DG765" s="46"/>
      <c r="DH765" s="46"/>
      <c r="DI765" s="46"/>
      <c r="DJ765" s="46"/>
      <c r="DK765" s="46"/>
      <c r="DL765" s="46"/>
      <c r="DM765" s="46"/>
      <c r="DN765" s="46"/>
      <c r="DO765" s="46"/>
      <c r="DP765" s="46"/>
      <c r="DQ765" s="46"/>
      <c r="DR765" s="46"/>
      <c r="DS765" s="46">
        <f t="array" ref="DS765">IF(MAX(IF($AI765:$CH765&lt;&gt;0,$AI$7:$CH$7))&gt;$S765,1,0)</f>
        <v>0</v>
      </c>
    </row>
    <row r="766" spans="1:123" x14ac:dyDescent="0.25">
      <c r="A766" s="78">
        <v>759</v>
      </c>
      <c r="B766" s="79" t="str">
        <f t="shared" si="186"/>
        <v>K_LE MUT_2023_759</v>
      </c>
      <c r="C766" s="2"/>
      <c r="D766" s="3"/>
      <c r="E766" s="3"/>
      <c r="F766" s="4"/>
      <c r="G766" s="4"/>
      <c r="H766" s="4"/>
      <c r="I766" s="3"/>
      <c r="J766" s="1"/>
      <c r="K766" s="7"/>
      <c r="L766" s="90"/>
      <c r="M766" s="5"/>
      <c r="N766" s="91"/>
      <c r="O766" s="92"/>
      <c r="P766" s="5"/>
      <c r="Q766" s="5"/>
      <c r="R766" s="8"/>
      <c r="S766" s="5"/>
      <c r="T766" s="93"/>
      <c r="U766" s="80"/>
      <c r="V766" s="82"/>
      <c r="W766" s="83"/>
      <c r="X766" s="84" t="str">
        <f t="shared" si="187"/>
        <v xml:space="preserve"> </v>
      </c>
      <c r="Y766" s="85" t="str">
        <f t="shared" si="180"/>
        <v/>
      </c>
      <c r="AA766" s="86" t="str">
        <f t="shared" ca="1" si="181"/>
        <v/>
      </c>
      <c r="AB766" s="121"/>
      <c r="AC766" s="87" t="str">
        <f t="shared" si="193"/>
        <v/>
      </c>
      <c r="AD766" s="88" t="str">
        <f t="shared" si="188"/>
        <v/>
      </c>
      <c r="AE766" s="89" t="str">
        <f>IF(C766&lt;&gt;"",IF(VLOOKUP(C766,T_UO[#All],3,FALSE)="J",AF766+AG766,VLOOKUP(C766,T_UO[#All],4,FALSE)*G766),"")</f>
        <v/>
      </c>
      <c r="AF766" s="89" t="str">
        <f t="shared" si="182"/>
        <v/>
      </c>
      <c r="AG766" s="6"/>
      <c r="AH766" s="81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  <c r="AY766" s="120"/>
      <c r="AZ766" s="120"/>
      <c r="BA766" s="120"/>
      <c r="BB766" s="120"/>
      <c r="BC766" s="120"/>
      <c r="BD766" s="120"/>
      <c r="BE766" s="120"/>
      <c r="BF766" s="120"/>
      <c r="BG766" s="120"/>
      <c r="BH766" s="120"/>
      <c r="BI766" s="120"/>
      <c r="BJ766" s="120"/>
      <c r="BK766" s="120"/>
      <c r="BL766" s="120"/>
      <c r="BM766" s="120"/>
      <c r="BN766" s="120"/>
      <c r="BO766" s="120"/>
      <c r="BP766" s="120"/>
      <c r="BQ766" s="120"/>
      <c r="BR766" s="120"/>
      <c r="BS766" s="120"/>
      <c r="BT766" s="120"/>
      <c r="BU766" s="120"/>
      <c r="BV766" s="120"/>
      <c r="BW766" s="120"/>
      <c r="BX766" s="120"/>
      <c r="BY766" s="120"/>
      <c r="BZ766" s="120"/>
      <c r="CA766" s="120"/>
      <c r="CB766" s="120"/>
      <c r="CC766" s="120"/>
      <c r="CD766" s="120"/>
      <c r="CE766" s="120"/>
      <c r="CF766" s="120"/>
      <c r="CG766" s="120"/>
      <c r="CH766" s="120"/>
      <c r="CJ766" s="46"/>
      <c r="CK766" s="46"/>
      <c r="CL766" s="46"/>
      <c r="CN766" s="46">
        <f t="shared" ca="1" si="189"/>
        <v>0</v>
      </c>
      <c r="CO766" s="46">
        <f t="shared" si="183"/>
        <v>0</v>
      </c>
      <c r="CP766" s="46"/>
      <c r="CQ766" s="46">
        <f t="shared" si="184"/>
        <v>0</v>
      </c>
      <c r="CR766" s="46"/>
      <c r="CS766" s="46">
        <f>IF(C766&lt;&gt;"",IF(VLOOKUP(C766,T_UO[#All],3,FALSE)="PTS",IF(ISBLANK(G766),1,0),IF(ISBLANK(G766),0,1)),0)</f>
        <v>0</v>
      </c>
      <c r="CT766" s="46">
        <f t="shared" si="190"/>
        <v>0</v>
      </c>
      <c r="CU766" s="46"/>
      <c r="CV766" s="46"/>
      <c r="CW766" s="46"/>
      <c r="CX766" s="46"/>
      <c r="CY766" s="46"/>
      <c r="CZ766" s="46"/>
      <c r="DA766" s="46"/>
      <c r="DB766" s="46">
        <f t="shared" si="191"/>
        <v>0</v>
      </c>
      <c r="DC766" s="46">
        <f t="shared" ca="1" si="185"/>
        <v>0</v>
      </c>
      <c r="DD766" s="46"/>
      <c r="DE766" s="46">
        <f t="shared" si="192"/>
        <v>0</v>
      </c>
      <c r="DF766" s="46"/>
      <c r="DG766" s="46"/>
      <c r="DH766" s="46"/>
      <c r="DI766" s="46"/>
      <c r="DJ766" s="46"/>
      <c r="DK766" s="46"/>
      <c r="DL766" s="46"/>
      <c r="DM766" s="46"/>
      <c r="DN766" s="46"/>
      <c r="DO766" s="46"/>
      <c r="DP766" s="46"/>
      <c r="DQ766" s="46"/>
      <c r="DR766" s="46"/>
      <c r="DS766" s="46">
        <f t="array" ref="DS766">IF(MAX(IF($AI766:$CH766&lt;&gt;0,$AI$7:$CH$7))&gt;$S766,1,0)</f>
        <v>0</v>
      </c>
    </row>
    <row r="767" spans="1:123" x14ac:dyDescent="0.25">
      <c r="A767" s="78">
        <v>760</v>
      </c>
      <c r="B767" s="79" t="str">
        <f t="shared" si="186"/>
        <v>K_LE MUT_2023_760</v>
      </c>
      <c r="C767" s="2"/>
      <c r="D767" s="3"/>
      <c r="E767" s="3"/>
      <c r="F767" s="4"/>
      <c r="G767" s="4"/>
      <c r="H767" s="4"/>
      <c r="I767" s="3"/>
      <c r="J767" s="1"/>
      <c r="K767" s="7"/>
      <c r="L767" s="90"/>
      <c r="M767" s="5"/>
      <c r="N767" s="91"/>
      <c r="O767" s="92"/>
      <c r="P767" s="5"/>
      <c r="Q767" s="5"/>
      <c r="R767" s="8"/>
      <c r="S767" s="5"/>
      <c r="T767" s="93"/>
      <c r="U767" s="80"/>
      <c r="V767" s="82"/>
      <c r="W767" s="83"/>
      <c r="X767" s="84" t="str">
        <f t="shared" si="187"/>
        <v xml:space="preserve"> </v>
      </c>
      <c r="Y767" s="85" t="str">
        <f t="shared" si="180"/>
        <v/>
      </c>
      <c r="AA767" s="86" t="str">
        <f t="shared" ca="1" si="181"/>
        <v/>
      </c>
      <c r="AB767" s="121"/>
      <c r="AC767" s="87" t="str">
        <f t="shared" si="193"/>
        <v/>
      </c>
      <c r="AD767" s="88" t="str">
        <f t="shared" si="188"/>
        <v/>
      </c>
      <c r="AE767" s="89" t="str">
        <f>IF(C767&lt;&gt;"",IF(VLOOKUP(C767,T_UO[#All],3,FALSE)="J",AF767+AG767,VLOOKUP(C767,T_UO[#All],4,FALSE)*G767),"")</f>
        <v/>
      </c>
      <c r="AF767" s="89" t="str">
        <f t="shared" si="182"/>
        <v/>
      </c>
      <c r="AG767" s="6"/>
      <c r="AH767" s="81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  <c r="AY767" s="120"/>
      <c r="AZ767" s="120"/>
      <c r="BA767" s="120"/>
      <c r="BB767" s="120"/>
      <c r="BC767" s="120"/>
      <c r="BD767" s="120"/>
      <c r="BE767" s="120"/>
      <c r="BF767" s="120"/>
      <c r="BG767" s="120"/>
      <c r="BH767" s="120"/>
      <c r="BI767" s="120"/>
      <c r="BJ767" s="120"/>
      <c r="BK767" s="120"/>
      <c r="BL767" s="120"/>
      <c r="BM767" s="120"/>
      <c r="BN767" s="120"/>
      <c r="BO767" s="120"/>
      <c r="BP767" s="120"/>
      <c r="BQ767" s="120"/>
      <c r="BR767" s="120"/>
      <c r="BS767" s="120"/>
      <c r="BT767" s="120"/>
      <c r="BU767" s="120"/>
      <c r="BV767" s="120"/>
      <c r="BW767" s="120"/>
      <c r="BX767" s="120"/>
      <c r="BY767" s="120"/>
      <c r="BZ767" s="120"/>
      <c r="CA767" s="120"/>
      <c r="CB767" s="120"/>
      <c r="CC767" s="120"/>
      <c r="CD767" s="120"/>
      <c r="CE767" s="120"/>
      <c r="CF767" s="120"/>
      <c r="CG767" s="120"/>
      <c r="CH767" s="120"/>
      <c r="CJ767" s="46"/>
      <c r="CK767" s="46"/>
      <c r="CL767" s="46"/>
      <c r="CN767" s="46">
        <f t="shared" ca="1" si="189"/>
        <v>0</v>
      </c>
      <c r="CO767" s="46">
        <f t="shared" si="183"/>
        <v>0</v>
      </c>
      <c r="CP767" s="46"/>
      <c r="CQ767" s="46">
        <f t="shared" si="184"/>
        <v>0</v>
      </c>
      <c r="CR767" s="46"/>
      <c r="CS767" s="46">
        <f>IF(C767&lt;&gt;"",IF(VLOOKUP(C767,T_UO[#All],3,FALSE)="PTS",IF(ISBLANK(G767),1,0),IF(ISBLANK(G767),0,1)),0)</f>
        <v>0</v>
      </c>
      <c r="CT767" s="46">
        <f t="shared" si="190"/>
        <v>0</v>
      </c>
      <c r="CU767" s="46"/>
      <c r="CV767" s="46"/>
      <c r="CW767" s="46"/>
      <c r="CX767" s="46"/>
      <c r="CY767" s="46"/>
      <c r="CZ767" s="46"/>
      <c r="DA767" s="46"/>
      <c r="DB767" s="46">
        <f t="shared" si="191"/>
        <v>0</v>
      </c>
      <c r="DC767" s="46">
        <f t="shared" ca="1" si="185"/>
        <v>0</v>
      </c>
      <c r="DD767" s="46"/>
      <c r="DE767" s="46">
        <f t="shared" si="192"/>
        <v>0</v>
      </c>
      <c r="DF767" s="46"/>
      <c r="DG767" s="46"/>
      <c r="DH767" s="46"/>
      <c r="DI767" s="46"/>
      <c r="DJ767" s="46"/>
      <c r="DK767" s="46"/>
      <c r="DL767" s="46"/>
      <c r="DM767" s="46"/>
      <c r="DN767" s="46"/>
      <c r="DO767" s="46"/>
      <c r="DP767" s="46"/>
      <c r="DQ767" s="46"/>
      <c r="DR767" s="46"/>
      <c r="DS767" s="46">
        <f t="array" ref="DS767">IF(MAX(IF($AI767:$CH767&lt;&gt;0,$AI$7:$CH$7))&gt;$S767,1,0)</f>
        <v>0</v>
      </c>
    </row>
    <row r="768" spans="1:123" x14ac:dyDescent="0.25">
      <c r="A768" s="78">
        <v>761</v>
      </c>
      <c r="B768" s="79" t="str">
        <f t="shared" si="186"/>
        <v>K_LE MUT_2023_761</v>
      </c>
      <c r="C768" s="2"/>
      <c r="D768" s="3"/>
      <c r="E768" s="3"/>
      <c r="F768" s="4"/>
      <c r="G768" s="4"/>
      <c r="H768" s="4"/>
      <c r="I768" s="3"/>
      <c r="J768" s="1"/>
      <c r="K768" s="7"/>
      <c r="L768" s="90"/>
      <c r="M768" s="5"/>
      <c r="N768" s="91"/>
      <c r="O768" s="92"/>
      <c r="P768" s="5"/>
      <c r="Q768" s="5"/>
      <c r="R768" s="8"/>
      <c r="S768" s="5"/>
      <c r="T768" s="93"/>
      <c r="U768" s="80"/>
      <c r="V768" s="82"/>
      <c r="W768" s="83"/>
      <c r="X768" s="84" t="str">
        <f t="shared" si="187"/>
        <v xml:space="preserve"> </v>
      </c>
      <c r="Y768" s="85" t="str">
        <f t="shared" si="180"/>
        <v/>
      </c>
      <c r="AA768" s="86" t="str">
        <f t="shared" ca="1" si="181"/>
        <v/>
      </c>
      <c r="AB768" s="121"/>
      <c r="AC768" s="87" t="str">
        <f t="shared" si="193"/>
        <v/>
      </c>
      <c r="AD768" s="88" t="str">
        <f t="shared" si="188"/>
        <v/>
      </c>
      <c r="AE768" s="89" t="str">
        <f>IF(C768&lt;&gt;"",IF(VLOOKUP(C768,T_UO[#All],3,FALSE)="J",AF768+AG768,VLOOKUP(C768,T_UO[#All],4,FALSE)*G768),"")</f>
        <v/>
      </c>
      <c r="AF768" s="89" t="str">
        <f t="shared" si="182"/>
        <v/>
      </c>
      <c r="AG768" s="6"/>
      <c r="AH768" s="81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  <c r="AY768" s="120"/>
      <c r="AZ768" s="120"/>
      <c r="BA768" s="120"/>
      <c r="BB768" s="120"/>
      <c r="BC768" s="120"/>
      <c r="BD768" s="120"/>
      <c r="BE768" s="120"/>
      <c r="BF768" s="120"/>
      <c r="BG768" s="120"/>
      <c r="BH768" s="120"/>
      <c r="BI768" s="120"/>
      <c r="BJ768" s="120"/>
      <c r="BK768" s="120"/>
      <c r="BL768" s="120"/>
      <c r="BM768" s="120"/>
      <c r="BN768" s="120"/>
      <c r="BO768" s="120"/>
      <c r="BP768" s="120"/>
      <c r="BQ768" s="120"/>
      <c r="BR768" s="120"/>
      <c r="BS768" s="120"/>
      <c r="BT768" s="120"/>
      <c r="BU768" s="120"/>
      <c r="BV768" s="120"/>
      <c r="BW768" s="120"/>
      <c r="BX768" s="120"/>
      <c r="BY768" s="120"/>
      <c r="BZ768" s="120"/>
      <c r="CA768" s="120"/>
      <c r="CB768" s="120"/>
      <c r="CC768" s="120"/>
      <c r="CD768" s="120"/>
      <c r="CE768" s="120"/>
      <c r="CF768" s="120"/>
      <c r="CG768" s="120"/>
      <c r="CH768" s="120"/>
      <c r="CJ768" s="46"/>
      <c r="CK768" s="46"/>
      <c r="CL768" s="46"/>
      <c r="CN768" s="46">
        <f t="shared" ca="1" si="189"/>
        <v>0</v>
      </c>
      <c r="CO768" s="46">
        <f t="shared" si="183"/>
        <v>0</v>
      </c>
      <c r="CP768" s="46"/>
      <c r="CQ768" s="46">
        <f t="shared" si="184"/>
        <v>0</v>
      </c>
      <c r="CR768" s="46"/>
      <c r="CS768" s="46">
        <f>IF(C768&lt;&gt;"",IF(VLOOKUP(C768,T_UO[#All],3,FALSE)="PTS",IF(ISBLANK(G768),1,0),IF(ISBLANK(G768),0,1)),0)</f>
        <v>0</v>
      </c>
      <c r="CT768" s="46">
        <f t="shared" si="190"/>
        <v>0</v>
      </c>
      <c r="CU768" s="46"/>
      <c r="CV768" s="46"/>
      <c r="CW768" s="46"/>
      <c r="CX768" s="46"/>
      <c r="CY768" s="46"/>
      <c r="CZ768" s="46"/>
      <c r="DA768" s="46"/>
      <c r="DB768" s="46">
        <f t="shared" si="191"/>
        <v>0</v>
      </c>
      <c r="DC768" s="46">
        <f t="shared" ca="1" si="185"/>
        <v>0</v>
      </c>
      <c r="DD768" s="46"/>
      <c r="DE768" s="46">
        <f t="shared" si="192"/>
        <v>0</v>
      </c>
      <c r="DF768" s="46"/>
      <c r="DG768" s="46"/>
      <c r="DH768" s="46"/>
      <c r="DI768" s="46"/>
      <c r="DJ768" s="46"/>
      <c r="DK768" s="46"/>
      <c r="DL768" s="46"/>
      <c r="DM768" s="46"/>
      <c r="DN768" s="46"/>
      <c r="DO768" s="46"/>
      <c r="DP768" s="46"/>
      <c r="DQ768" s="46"/>
      <c r="DR768" s="46"/>
      <c r="DS768" s="46">
        <f t="array" ref="DS768">IF(MAX(IF($AI768:$CH768&lt;&gt;0,$AI$7:$CH$7))&gt;$S768,1,0)</f>
        <v>0</v>
      </c>
    </row>
    <row r="769" spans="1:123" x14ac:dyDescent="0.25">
      <c r="A769" s="78">
        <v>762</v>
      </c>
      <c r="B769" s="79" t="str">
        <f t="shared" si="186"/>
        <v>K_LE MUT_2023_762</v>
      </c>
      <c r="C769" s="2"/>
      <c r="D769" s="3"/>
      <c r="E769" s="3"/>
      <c r="F769" s="4"/>
      <c r="G769" s="4"/>
      <c r="H769" s="4"/>
      <c r="I769" s="3"/>
      <c r="J769" s="1"/>
      <c r="K769" s="7"/>
      <c r="L769" s="90"/>
      <c r="M769" s="5"/>
      <c r="N769" s="91"/>
      <c r="O769" s="92"/>
      <c r="P769" s="5"/>
      <c r="Q769" s="5"/>
      <c r="R769" s="8"/>
      <c r="S769" s="5"/>
      <c r="T769" s="93"/>
      <c r="U769" s="80"/>
      <c r="V769" s="82"/>
      <c r="W769" s="83"/>
      <c r="X769" s="84" t="str">
        <f t="shared" si="187"/>
        <v xml:space="preserve"> </v>
      </c>
      <c r="Y769" s="85" t="str">
        <f t="shared" si="180"/>
        <v/>
      </c>
      <c r="AA769" s="86" t="str">
        <f t="shared" ca="1" si="181"/>
        <v/>
      </c>
      <c r="AB769" s="121"/>
      <c r="AC769" s="87" t="str">
        <f t="shared" si="193"/>
        <v/>
      </c>
      <c r="AD769" s="88" t="str">
        <f t="shared" si="188"/>
        <v/>
      </c>
      <c r="AE769" s="89" t="str">
        <f>IF(C769&lt;&gt;"",IF(VLOOKUP(C769,T_UO[#All],3,FALSE)="J",AF769+AG769,VLOOKUP(C769,T_UO[#All],4,FALSE)*G769),"")</f>
        <v/>
      </c>
      <c r="AF769" s="89" t="str">
        <f t="shared" si="182"/>
        <v/>
      </c>
      <c r="AG769" s="6"/>
      <c r="AH769" s="81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  <c r="AY769" s="120"/>
      <c r="AZ769" s="120"/>
      <c r="BA769" s="120"/>
      <c r="BB769" s="120"/>
      <c r="BC769" s="120"/>
      <c r="BD769" s="120"/>
      <c r="BE769" s="120"/>
      <c r="BF769" s="120"/>
      <c r="BG769" s="120"/>
      <c r="BH769" s="120"/>
      <c r="BI769" s="120"/>
      <c r="BJ769" s="120"/>
      <c r="BK769" s="120"/>
      <c r="BL769" s="120"/>
      <c r="BM769" s="120"/>
      <c r="BN769" s="120"/>
      <c r="BO769" s="120"/>
      <c r="BP769" s="120"/>
      <c r="BQ769" s="120"/>
      <c r="BR769" s="120"/>
      <c r="BS769" s="120"/>
      <c r="BT769" s="120"/>
      <c r="BU769" s="120"/>
      <c r="BV769" s="120"/>
      <c r="BW769" s="120"/>
      <c r="BX769" s="120"/>
      <c r="BY769" s="120"/>
      <c r="BZ769" s="120"/>
      <c r="CA769" s="120"/>
      <c r="CB769" s="120"/>
      <c r="CC769" s="120"/>
      <c r="CD769" s="120"/>
      <c r="CE769" s="120"/>
      <c r="CF769" s="120"/>
      <c r="CG769" s="120"/>
      <c r="CH769" s="120"/>
      <c r="CJ769" s="46"/>
      <c r="CK769" s="46"/>
      <c r="CL769" s="46"/>
      <c r="CN769" s="46">
        <f t="shared" ca="1" si="189"/>
        <v>0</v>
      </c>
      <c r="CO769" s="46">
        <f t="shared" si="183"/>
        <v>0</v>
      </c>
      <c r="CP769" s="46"/>
      <c r="CQ769" s="46">
        <f t="shared" si="184"/>
        <v>0</v>
      </c>
      <c r="CR769" s="46"/>
      <c r="CS769" s="46">
        <f>IF(C769&lt;&gt;"",IF(VLOOKUP(C769,T_UO[#All],3,FALSE)="PTS",IF(ISBLANK(G769),1,0),IF(ISBLANK(G769),0,1)),0)</f>
        <v>0</v>
      </c>
      <c r="CT769" s="46">
        <f t="shared" si="190"/>
        <v>0</v>
      </c>
      <c r="CU769" s="46"/>
      <c r="CV769" s="46"/>
      <c r="CW769" s="46"/>
      <c r="CX769" s="46"/>
      <c r="CY769" s="46"/>
      <c r="CZ769" s="46"/>
      <c r="DA769" s="46"/>
      <c r="DB769" s="46">
        <f t="shared" si="191"/>
        <v>0</v>
      </c>
      <c r="DC769" s="46">
        <f t="shared" ca="1" si="185"/>
        <v>0</v>
      </c>
      <c r="DD769" s="46"/>
      <c r="DE769" s="46">
        <f t="shared" si="192"/>
        <v>0</v>
      </c>
      <c r="DF769" s="46"/>
      <c r="DG769" s="46"/>
      <c r="DH769" s="46"/>
      <c r="DI769" s="46"/>
      <c r="DJ769" s="46"/>
      <c r="DK769" s="46"/>
      <c r="DL769" s="46"/>
      <c r="DM769" s="46"/>
      <c r="DN769" s="46"/>
      <c r="DO769" s="46"/>
      <c r="DP769" s="46"/>
      <c r="DQ769" s="46"/>
      <c r="DR769" s="46"/>
      <c r="DS769" s="46">
        <f t="array" ref="DS769">IF(MAX(IF($AI769:$CH769&lt;&gt;0,$AI$7:$CH$7))&gt;$S769,1,0)</f>
        <v>0</v>
      </c>
    </row>
    <row r="770" spans="1:123" x14ac:dyDescent="0.25">
      <c r="A770" s="78">
        <v>763</v>
      </c>
      <c r="B770" s="79" t="str">
        <f t="shared" si="186"/>
        <v>K_LE MUT_2023_763</v>
      </c>
      <c r="C770" s="2"/>
      <c r="D770" s="3"/>
      <c r="E770" s="3"/>
      <c r="F770" s="4"/>
      <c r="G770" s="4"/>
      <c r="H770" s="4"/>
      <c r="I770" s="3"/>
      <c r="J770" s="1"/>
      <c r="K770" s="7"/>
      <c r="L770" s="90"/>
      <c r="M770" s="5"/>
      <c r="N770" s="91"/>
      <c r="O770" s="92"/>
      <c r="P770" s="5"/>
      <c r="Q770" s="5"/>
      <c r="R770" s="8"/>
      <c r="S770" s="5"/>
      <c r="T770" s="93"/>
      <c r="U770" s="80"/>
      <c r="V770" s="82"/>
      <c r="W770" s="83"/>
      <c r="X770" s="84" t="str">
        <f t="shared" si="187"/>
        <v xml:space="preserve"> </v>
      </c>
      <c r="Y770" s="85" t="str">
        <f t="shared" si="180"/>
        <v/>
      </c>
      <c r="AA770" s="86" t="str">
        <f t="shared" ca="1" si="181"/>
        <v/>
      </c>
      <c r="AB770" s="121"/>
      <c r="AC770" s="87" t="str">
        <f t="shared" si="193"/>
        <v/>
      </c>
      <c r="AD770" s="88" t="str">
        <f t="shared" si="188"/>
        <v/>
      </c>
      <c r="AE770" s="89" t="str">
        <f>IF(C770&lt;&gt;"",IF(VLOOKUP(C770,T_UO[#All],3,FALSE)="J",AF770+AG770,VLOOKUP(C770,T_UO[#All],4,FALSE)*G770),"")</f>
        <v/>
      </c>
      <c r="AF770" s="89" t="str">
        <f t="shared" si="182"/>
        <v/>
      </c>
      <c r="AG770" s="6"/>
      <c r="AH770" s="81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  <c r="AY770" s="120"/>
      <c r="AZ770" s="120"/>
      <c r="BA770" s="120"/>
      <c r="BB770" s="120"/>
      <c r="BC770" s="120"/>
      <c r="BD770" s="120"/>
      <c r="BE770" s="120"/>
      <c r="BF770" s="120"/>
      <c r="BG770" s="120"/>
      <c r="BH770" s="120"/>
      <c r="BI770" s="120"/>
      <c r="BJ770" s="120"/>
      <c r="BK770" s="120"/>
      <c r="BL770" s="120"/>
      <c r="BM770" s="120"/>
      <c r="BN770" s="120"/>
      <c r="BO770" s="120"/>
      <c r="BP770" s="120"/>
      <c r="BQ770" s="120"/>
      <c r="BR770" s="120"/>
      <c r="BS770" s="120"/>
      <c r="BT770" s="120"/>
      <c r="BU770" s="120"/>
      <c r="BV770" s="120"/>
      <c r="BW770" s="120"/>
      <c r="BX770" s="120"/>
      <c r="BY770" s="120"/>
      <c r="BZ770" s="120"/>
      <c r="CA770" s="120"/>
      <c r="CB770" s="120"/>
      <c r="CC770" s="120"/>
      <c r="CD770" s="120"/>
      <c r="CE770" s="120"/>
      <c r="CF770" s="120"/>
      <c r="CG770" s="120"/>
      <c r="CH770" s="120"/>
      <c r="CJ770" s="46"/>
      <c r="CK770" s="46"/>
      <c r="CL770" s="46"/>
      <c r="CN770" s="46">
        <f t="shared" ca="1" si="189"/>
        <v>0</v>
      </c>
      <c r="CO770" s="46">
        <f t="shared" si="183"/>
        <v>0</v>
      </c>
      <c r="CP770" s="46"/>
      <c r="CQ770" s="46">
        <f t="shared" si="184"/>
        <v>0</v>
      </c>
      <c r="CR770" s="46"/>
      <c r="CS770" s="46">
        <f>IF(C770&lt;&gt;"",IF(VLOOKUP(C770,T_UO[#All],3,FALSE)="PTS",IF(ISBLANK(G770),1,0),IF(ISBLANK(G770),0,1)),0)</f>
        <v>0</v>
      </c>
      <c r="CT770" s="46">
        <f t="shared" si="190"/>
        <v>0</v>
      </c>
      <c r="CU770" s="46"/>
      <c r="CV770" s="46"/>
      <c r="CW770" s="46"/>
      <c r="CX770" s="46"/>
      <c r="CY770" s="46"/>
      <c r="CZ770" s="46"/>
      <c r="DA770" s="46"/>
      <c r="DB770" s="46">
        <f t="shared" si="191"/>
        <v>0</v>
      </c>
      <c r="DC770" s="46">
        <f t="shared" ca="1" si="185"/>
        <v>0</v>
      </c>
      <c r="DD770" s="46"/>
      <c r="DE770" s="46">
        <f t="shared" si="192"/>
        <v>0</v>
      </c>
      <c r="DF770" s="46"/>
      <c r="DG770" s="46"/>
      <c r="DH770" s="46"/>
      <c r="DI770" s="46"/>
      <c r="DJ770" s="46"/>
      <c r="DK770" s="46"/>
      <c r="DL770" s="46"/>
      <c r="DM770" s="46"/>
      <c r="DN770" s="46"/>
      <c r="DO770" s="46"/>
      <c r="DP770" s="46"/>
      <c r="DQ770" s="46"/>
      <c r="DR770" s="46"/>
      <c r="DS770" s="46">
        <f t="array" ref="DS770">IF(MAX(IF($AI770:$CH770&lt;&gt;0,$AI$7:$CH$7))&gt;$S770,1,0)</f>
        <v>0</v>
      </c>
    </row>
    <row r="771" spans="1:123" x14ac:dyDescent="0.25">
      <c r="A771" s="78">
        <v>764</v>
      </c>
      <c r="B771" s="79" t="str">
        <f t="shared" si="186"/>
        <v>K_LE MUT_2023_764</v>
      </c>
      <c r="C771" s="2"/>
      <c r="D771" s="3"/>
      <c r="E771" s="3"/>
      <c r="F771" s="4"/>
      <c r="G771" s="4"/>
      <c r="H771" s="4"/>
      <c r="I771" s="3"/>
      <c r="J771" s="1"/>
      <c r="K771" s="7"/>
      <c r="L771" s="90"/>
      <c r="M771" s="5"/>
      <c r="N771" s="91"/>
      <c r="O771" s="92"/>
      <c r="P771" s="5"/>
      <c r="Q771" s="5"/>
      <c r="R771" s="8"/>
      <c r="S771" s="5"/>
      <c r="T771" s="93"/>
      <c r="U771" s="80"/>
      <c r="V771" s="82"/>
      <c r="W771" s="83"/>
      <c r="X771" s="84" t="str">
        <f t="shared" si="187"/>
        <v xml:space="preserve"> </v>
      </c>
      <c r="Y771" s="85" t="str">
        <f t="shared" si="180"/>
        <v/>
      </c>
      <c r="AA771" s="86" t="str">
        <f t="shared" ca="1" si="181"/>
        <v/>
      </c>
      <c r="AB771" s="121"/>
      <c r="AC771" s="87" t="str">
        <f t="shared" si="193"/>
        <v/>
      </c>
      <c r="AD771" s="88" t="str">
        <f t="shared" si="188"/>
        <v/>
      </c>
      <c r="AE771" s="89" t="str">
        <f>IF(C771&lt;&gt;"",IF(VLOOKUP(C771,T_UO[#All],3,FALSE)="J",AF771+AG771,VLOOKUP(C771,T_UO[#All],4,FALSE)*G771),"")</f>
        <v/>
      </c>
      <c r="AF771" s="89" t="str">
        <f t="shared" si="182"/>
        <v/>
      </c>
      <c r="AG771" s="6"/>
      <c r="AH771" s="81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  <c r="AY771" s="120"/>
      <c r="AZ771" s="120"/>
      <c r="BA771" s="120"/>
      <c r="BB771" s="120"/>
      <c r="BC771" s="120"/>
      <c r="BD771" s="120"/>
      <c r="BE771" s="120"/>
      <c r="BF771" s="120"/>
      <c r="BG771" s="120"/>
      <c r="BH771" s="120"/>
      <c r="BI771" s="120"/>
      <c r="BJ771" s="120"/>
      <c r="BK771" s="120"/>
      <c r="BL771" s="120"/>
      <c r="BM771" s="120"/>
      <c r="BN771" s="120"/>
      <c r="BO771" s="120"/>
      <c r="BP771" s="120"/>
      <c r="BQ771" s="120"/>
      <c r="BR771" s="120"/>
      <c r="BS771" s="120"/>
      <c r="BT771" s="120"/>
      <c r="BU771" s="120"/>
      <c r="BV771" s="120"/>
      <c r="BW771" s="120"/>
      <c r="BX771" s="120"/>
      <c r="BY771" s="120"/>
      <c r="BZ771" s="120"/>
      <c r="CA771" s="120"/>
      <c r="CB771" s="120"/>
      <c r="CC771" s="120"/>
      <c r="CD771" s="120"/>
      <c r="CE771" s="120"/>
      <c r="CF771" s="120"/>
      <c r="CG771" s="120"/>
      <c r="CH771" s="120"/>
      <c r="CJ771" s="46"/>
      <c r="CK771" s="46"/>
      <c r="CL771" s="46"/>
      <c r="CN771" s="46">
        <f t="shared" ca="1" si="189"/>
        <v>0</v>
      </c>
      <c r="CO771" s="46">
        <f t="shared" si="183"/>
        <v>0</v>
      </c>
      <c r="CP771" s="46"/>
      <c r="CQ771" s="46">
        <f t="shared" si="184"/>
        <v>0</v>
      </c>
      <c r="CR771" s="46"/>
      <c r="CS771" s="46">
        <f>IF(C771&lt;&gt;"",IF(VLOOKUP(C771,T_UO[#All],3,FALSE)="PTS",IF(ISBLANK(G771),1,0),IF(ISBLANK(G771),0,1)),0)</f>
        <v>0</v>
      </c>
      <c r="CT771" s="46">
        <f t="shared" si="190"/>
        <v>0</v>
      </c>
      <c r="CU771" s="46"/>
      <c r="CV771" s="46"/>
      <c r="CW771" s="46"/>
      <c r="CX771" s="46"/>
      <c r="CY771" s="46"/>
      <c r="CZ771" s="46"/>
      <c r="DA771" s="46"/>
      <c r="DB771" s="46">
        <f t="shared" si="191"/>
        <v>0</v>
      </c>
      <c r="DC771" s="46">
        <f t="shared" ca="1" si="185"/>
        <v>0</v>
      </c>
      <c r="DD771" s="46"/>
      <c r="DE771" s="46">
        <f t="shared" si="192"/>
        <v>0</v>
      </c>
      <c r="DF771" s="46"/>
      <c r="DG771" s="46"/>
      <c r="DH771" s="46"/>
      <c r="DI771" s="46"/>
      <c r="DJ771" s="46"/>
      <c r="DK771" s="46"/>
      <c r="DL771" s="46"/>
      <c r="DM771" s="46"/>
      <c r="DN771" s="46"/>
      <c r="DO771" s="46"/>
      <c r="DP771" s="46"/>
      <c r="DQ771" s="46"/>
      <c r="DR771" s="46"/>
      <c r="DS771" s="46">
        <f t="array" ref="DS771">IF(MAX(IF($AI771:$CH771&lt;&gt;0,$AI$7:$CH$7))&gt;$S771,1,0)</f>
        <v>0</v>
      </c>
    </row>
    <row r="772" spans="1:123" x14ac:dyDescent="0.25">
      <c r="A772" s="78">
        <v>765</v>
      </c>
      <c r="B772" s="79" t="str">
        <f t="shared" si="186"/>
        <v>K_LE MUT_2023_765</v>
      </c>
      <c r="C772" s="2"/>
      <c r="D772" s="3"/>
      <c r="E772" s="3"/>
      <c r="F772" s="4"/>
      <c r="G772" s="4"/>
      <c r="H772" s="4"/>
      <c r="I772" s="3"/>
      <c r="J772" s="1"/>
      <c r="K772" s="7"/>
      <c r="L772" s="90"/>
      <c r="M772" s="5"/>
      <c r="N772" s="91"/>
      <c r="O772" s="92"/>
      <c r="P772" s="5"/>
      <c r="Q772" s="5"/>
      <c r="R772" s="8"/>
      <c r="S772" s="5"/>
      <c r="T772" s="93"/>
      <c r="U772" s="80"/>
      <c r="V772" s="82"/>
      <c r="W772" s="83"/>
      <c r="X772" s="84" t="str">
        <f t="shared" si="187"/>
        <v xml:space="preserve"> </v>
      </c>
      <c r="Y772" s="85" t="str">
        <f t="shared" si="180"/>
        <v/>
      </c>
      <c r="AA772" s="86" t="str">
        <f t="shared" ca="1" si="181"/>
        <v/>
      </c>
      <c r="AB772" s="121"/>
      <c r="AC772" s="87" t="str">
        <f t="shared" si="193"/>
        <v/>
      </c>
      <c r="AD772" s="88" t="str">
        <f t="shared" si="188"/>
        <v/>
      </c>
      <c r="AE772" s="89" t="str">
        <f>IF(C772&lt;&gt;"",IF(VLOOKUP(C772,T_UO[#All],3,FALSE)="J",AF772+AG772,VLOOKUP(C772,T_UO[#All],4,FALSE)*G772),"")</f>
        <v/>
      </c>
      <c r="AF772" s="89" t="str">
        <f t="shared" si="182"/>
        <v/>
      </c>
      <c r="AG772" s="6"/>
      <c r="AH772" s="81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  <c r="AY772" s="120"/>
      <c r="AZ772" s="120"/>
      <c r="BA772" s="120"/>
      <c r="BB772" s="120"/>
      <c r="BC772" s="120"/>
      <c r="BD772" s="120"/>
      <c r="BE772" s="120"/>
      <c r="BF772" s="120"/>
      <c r="BG772" s="120"/>
      <c r="BH772" s="120"/>
      <c r="BI772" s="120"/>
      <c r="BJ772" s="120"/>
      <c r="BK772" s="120"/>
      <c r="BL772" s="120"/>
      <c r="BM772" s="120"/>
      <c r="BN772" s="120"/>
      <c r="BO772" s="120"/>
      <c r="BP772" s="120"/>
      <c r="BQ772" s="120"/>
      <c r="BR772" s="120"/>
      <c r="BS772" s="120"/>
      <c r="BT772" s="120"/>
      <c r="BU772" s="120"/>
      <c r="BV772" s="120"/>
      <c r="BW772" s="120"/>
      <c r="BX772" s="120"/>
      <c r="BY772" s="120"/>
      <c r="BZ772" s="120"/>
      <c r="CA772" s="120"/>
      <c r="CB772" s="120"/>
      <c r="CC772" s="120"/>
      <c r="CD772" s="120"/>
      <c r="CE772" s="120"/>
      <c r="CF772" s="120"/>
      <c r="CG772" s="120"/>
      <c r="CH772" s="120"/>
      <c r="CJ772" s="46"/>
      <c r="CK772" s="46"/>
      <c r="CL772" s="46"/>
      <c r="CN772" s="46">
        <f t="shared" ca="1" si="189"/>
        <v>0</v>
      </c>
      <c r="CO772" s="46">
        <f t="shared" si="183"/>
        <v>0</v>
      </c>
      <c r="CP772" s="46"/>
      <c r="CQ772" s="46">
        <f t="shared" si="184"/>
        <v>0</v>
      </c>
      <c r="CR772" s="46"/>
      <c r="CS772" s="46">
        <f>IF(C772&lt;&gt;"",IF(VLOOKUP(C772,T_UO[#All],3,FALSE)="PTS",IF(ISBLANK(G772),1,0),IF(ISBLANK(G772),0,1)),0)</f>
        <v>0</v>
      </c>
      <c r="CT772" s="46">
        <f t="shared" si="190"/>
        <v>0</v>
      </c>
      <c r="CU772" s="46"/>
      <c r="CV772" s="46"/>
      <c r="CW772" s="46"/>
      <c r="CX772" s="46"/>
      <c r="CY772" s="46"/>
      <c r="CZ772" s="46"/>
      <c r="DA772" s="46"/>
      <c r="DB772" s="46">
        <f t="shared" si="191"/>
        <v>0</v>
      </c>
      <c r="DC772" s="46">
        <f t="shared" ca="1" si="185"/>
        <v>0</v>
      </c>
      <c r="DD772" s="46"/>
      <c r="DE772" s="46">
        <f t="shared" si="192"/>
        <v>0</v>
      </c>
      <c r="DF772" s="46"/>
      <c r="DG772" s="46"/>
      <c r="DH772" s="46"/>
      <c r="DI772" s="46"/>
      <c r="DJ772" s="46"/>
      <c r="DK772" s="46"/>
      <c r="DL772" s="46"/>
      <c r="DM772" s="46"/>
      <c r="DN772" s="46"/>
      <c r="DO772" s="46"/>
      <c r="DP772" s="46"/>
      <c r="DQ772" s="46"/>
      <c r="DR772" s="46"/>
      <c r="DS772" s="46">
        <f t="array" ref="DS772">IF(MAX(IF($AI772:$CH772&lt;&gt;0,$AI$7:$CH$7))&gt;$S772,1,0)</f>
        <v>0</v>
      </c>
    </row>
    <row r="773" spans="1:123" x14ac:dyDescent="0.25">
      <c r="A773" s="78">
        <v>766</v>
      </c>
      <c r="B773" s="79" t="str">
        <f t="shared" si="186"/>
        <v>K_LE MUT_2023_766</v>
      </c>
      <c r="C773" s="2"/>
      <c r="D773" s="3"/>
      <c r="E773" s="3"/>
      <c r="F773" s="4"/>
      <c r="G773" s="4"/>
      <c r="H773" s="4"/>
      <c r="I773" s="3"/>
      <c r="J773" s="1"/>
      <c r="K773" s="7"/>
      <c r="L773" s="90"/>
      <c r="M773" s="5"/>
      <c r="N773" s="91"/>
      <c r="O773" s="92"/>
      <c r="P773" s="5"/>
      <c r="Q773" s="5"/>
      <c r="R773" s="8"/>
      <c r="S773" s="5"/>
      <c r="T773" s="93"/>
      <c r="U773" s="80"/>
      <c r="V773" s="82"/>
      <c r="W773" s="83"/>
      <c r="X773" s="84" t="str">
        <f t="shared" si="187"/>
        <v xml:space="preserve"> </v>
      </c>
      <c r="Y773" s="85" t="str">
        <f t="shared" si="180"/>
        <v/>
      </c>
      <c r="AA773" s="86" t="str">
        <f t="shared" ca="1" si="181"/>
        <v/>
      </c>
      <c r="AB773" s="121"/>
      <c r="AC773" s="87" t="str">
        <f t="shared" si="193"/>
        <v/>
      </c>
      <c r="AD773" s="88" t="str">
        <f t="shared" si="188"/>
        <v/>
      </c>
      <c r="AE773" s="89" t="str">
        <f>IF(C773&lt;&gt;"",IF(VLOOKUP(C773,T_UO[#All],3,FALSE)="J",AF773+AG773,VLOOKUP(C773,T_UO[#All],4,FALSE)*G773),"")</f>
        <v/>
      </c>
      <c r="AF773" s="89" t="str">
        <f t="shared" si="182"/>
        <v/>
      </c>
      <c r="AG773" s="6"/>
      <c r="AH773" s="81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  <c r="AY773" s="120"/>
      <c r="AZ773" s="120"/>
      <c r="BA773" s="120"/>
      <c r="BB773" s="120"/>
      <c r="BC773" s="120"/>
      <c r="BD773" s="120"/>
      <c r="BE773" s="120"/>
      <c r="BF773" s="120"/>
      <c r="BG773" s="120"/>
      <c r="BH773" s="120"/>
      <c r="BI773" s="120"/>
      <c r="BJ773" s="120"/>
      <c r="BK773" s="120"/>
      <c r="BL773" s="120"/>
      <c r="BM773" s="120"/>
      <c r="BN773" s="120"/>
      <c r="BO773" s="120"/>
      <c r="BP773" s="120"/>
      <c r="BQ773" s="120"/>
      <c r="BR773" s="120"/>
      <c r="BS773" s="120"/>
      <c r="BT773" s="120"/>
      <c r="BU773" s="120"/>
      <c r="BV773" s="120"/>
      <c r="BW773" s="120"/>
      <c r="BX773" s="120"/>
      <c r="BY773" s="120"/>
      <c r="BZ773" s="120"/>
      <c r="CA773" s="120"/>
      <c r="CB773" s="120"/>
      <c r="CC773" s="120"/>
      <c r="CD773" s="120"/>
      <c r="CE773" s="120"/>
      <c r="CF773" s="120"/>
      <c r="CG773" s="120"/>
      <c r="CH773" s="120"/>
      <c r="CJ773" s="46"/>
      <c r="CK773" s="46"/>
      <c r="CL773" s="46"/>
      <c r="CN773" s="46">
        <f t="shared" ca="1" si="189"/>
        <v>0</v>
      </c>
      <c r="CO773" s="46">
        <f t="shared" si="183"/>
        <v>0</v>
      </c>
      <c r="CP773" s="46"/>
      <c r="CQ773" s="46">
        <f t="shared" si="184"/>
        <v>0</v>
      </c>
      <c r="CR773" s="46"/>
      <c r="CS773" s="46">
        <f>IF(C773&lt;&gt;"",IF(VLOOKUP(C773,T_UO[#All],3,FALSE)="PTS",IF(ISBLANK(G773),1,0),IF(ISBLANK(G773),0,1)),0)</f>
        <v>0</v>
      </c>
      <c r="CT773" s="46">
        <f t="shared" si="190"/>
        <v>0</v>
      </c>
      <c r="CU773" s="46"/>
      <c r="CV773" s="46"/>
      <c r="CW773" s="46"/>
      <c r="CX773" s="46"/>
      <c r="CY773" s="46"/>
      <c r="CZ773" s="46"/>
      <c r="DA773" s="46"/>
      <c r="DB773" s="46">
        <f t="shared" si="191"/>
        <v>0</v>
      </c>
      <c r="DC773" s="46">
        <f t="shared" ca="1" si="185"/>
        <v>0</v>
      </c>
      <c r="DD773" s="46"/>
      <c r="DE773" s="46">
        <f t="shared" si="192"/>
        <v>0</v>
      </c>
      <c r="DF773" s="46"/>
      <c r="DG773" s="46"/>
      <c r="DH773" s="46"/>
      <c r="DI773" s="46"/>
      <c r="DJ773" s="46"/>
      <c r="DK773" s="46"/>
      <c r="DL773" s="46"/>
      <c r="DM773" s="46"/>
      <c r="DN773" s="46"/>
      <c r="DO773" s="46"/>
      <c r="DP773" s="46"/>
      <c r="DQ773" s="46"/>
      <c r="DR773" s="46"/>
      <c r="DS773" s="46">
        <f t="array" ref="DS773">IF(MAX(IF($AI773:$CH773&lt;&gt;0,$AI$7:$CH$7))&gt;$S773,1,0)</f>
        <v>0</v>
      </c>
    </row>
    <row r="774" spans="1:123" x14ac:dyDescent="0.25">
      <c r="A774" s="78">
        <v>767</v>
      </c>
      <c r="B774" s="79" t="str">
        <f t="shared" si="186"/>
        <v>K_LE MUT_2023_767</v>
      </c>
      <c r="C774" s="2"/>
      <c r="D774" s="3"/>
      <c r="E774" s="3"/>
      <c r="F774" s="4"/>
      <c r="G774" s="4"/>
      <c r="H774" s="4"/>
      <c r="I774" s="3"/>
      <c r="J774" s="1"/>
      <c r="K774" s="7"/>
      <c r="L774" s="90"/>
      <c r="M774" s="5"/>
      <c r="N774" s="91"/>
      <c r="O774" s="92"/>
      <c r="P774" s="5"/>
      <c r="Q774" s="5"/>
      <c r="R774" s="8"/>
      <c r="S774" s="5"/>
      <c r="T774" s="93"/>
      <c r="U774" s="80"/>
      <c r="V774" s="82"/>
      <c r="W774" s="83"/>
      <c r="X774" s="84" t="str">
        <f t="shared" si="187"/>
        <v xml:space="preserve"> </v>
      </c>
      <c r="Y774" s="85" t="str">
        <f t="shared" si="180"/>
        <v/>
      </c>
      <c r="AA774" s="86" t="str">
        <f t="shared" ca="1" si="181"/>
        <v/>
      </c>
      <c r="AB774" s="121"/>
      <c r="AC774" s="87" t="str">
        <f t="shared" si="193"/>
        <v/>
      </c>
      <c r="AD774" s="88" t="str">
        <f t="shared" si="188"/>
        <v/>
      </c>
      <c r="AE774" s="89" t="str">
        <f>IF(C774&lt;&gt;"",IF(VLOOKUP(C774,T_UO[#All],3,FALSE)="J",AF774+AG774,VLOOKUP(C774,T_UO[#All],4,FALSE)*G774),"")</f>
        <v/>
      </c>
      <c r="AF774" s="89" t="str">
        <f t="shared" si="182"/>
        <v/>
      </c>
      <c r="AG774" s="6"/>
      <c r="AH774" s="81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  <c r="AY774" s="120"/>
      <c r="AZ774" s="120"/>
      <c r="BA774" s="120"/>
      <c r="BB774" s="120"/>
      <c r="BC774" s="120"/>
      <c r="BD774" s="120"/>
      <c r="BE774" s="120"/>
      <c r="BF774" s="120"/>
      <c r="BG774" s="120"/>
      <c r="BH774" s="120"/>
      <c r="BI774" s="120"/>
      <c r="BJ774" s="120"/>
      <c r="BK774" s="120"/>
      <c r="BL774" s="120"/>
      <c r="BM774" s="120"/>
      <c r="BN774" s="120"/>
      <c r="BO774" s="120"/>
      <c r="BP774" s="120"/>
      <c r="BQ774" s="120"/>
      <c r="BR774" s="120"/>
      <c r="BS774" s="120"/>
      <c r="BT774" s="120"/>
      <c r="BU774" s="120"/>
      <c r="BV774" s="120"/>
      <c r="BW774" s="120"/>
      <c r="BX774" s="120"/>
      <c r="BY774" s="120"/>
      <c r="BZ774" s="120"/>
      <c r="CA774" s="120"/>
      <c r="CB774" s="120"/>
      <c r="CC774" s="120"/>
      <c r="CD774" s="120"/>
      <c r="CE774" s="120"/>
      <c r="CF774" s="120"/>
      <c r="CG774" s="120"/>
      <c r="CH774" s="120"/>
      <c r="CJ774" s="46"/>
      <c r="CK774" s="46"/>
      <c r="CL774" s="46"/>
      <c r="CN774" s="46">
        <f t="shared" ca="1" si="189"/>
        <v>0</v>
      </c>
      <c r="CO774" s="46">
        <f t="shared" si="183"/>
        <v>0</v>
      </c>
      <c r="CP774" s="46"/>
      <c r="CQ774" s="46">
        <f t="shared" si="184"/>
        <v>0</v>
      </c>
      <c r="CR774" s="46"/>
      <c r="CS774" s="46">
        <f>IF(C774&lt;&gt;"",IF(VLOOKUP(C774,T_UO[#All],3,FALSE)="PTS",IF(ISBLANK(G774),1,0),IF(ISBLANK(G774),0,1)),0)</f>
        <v>0</v>
      </c>
      <c r="CT774" s="46">
        <f t="shared" si="190"/>
        <v>0</v>
      </c>
      <c r="CU774" s="46"/>
      <c r="CV774" s="46"/>
      <c r="CW774" s="46"/>
      <c r="CX774" s="46"/>
      <c r="CY774" s="46"/>
      <c r="CZ774" s="46"/>
      <c r="DA774" s="46"/>
      <c r="DB774" s="46">
        <f t="shared" si="191"/>
        <v>0</v>
      </c>
      <c r="DC774" s="46">
        <f t="shared" ca="1" si="185"/>
        <v>0</v>
      </c>
      <c r="DD774" s="46"/>
      <c r="DE774" s="46">
        <f t="shared" si="192"/>
        <v>0</v>
      </c>
      <c r="DF774" s="46"/>
      <c r="DG774" s="46"/>
      <c r="DH774" s="46"/>
      <c r="DI774" s="46"/>
      <c r="DJ774" s="46"/>
      <c r="DK774" s="46"/>
      <c r="DL774" s="46"/>
      <c r="DM774" s="46"/>
      <c r="DN774" s="46"/>
      <c r="DO774" s="46"/>
      <c r="DP774" s="46"/>
      <c r="DQ774" s="46"/>
      <c r="DR774" s="46"/>
      <c r="DS774" s="46">
        <f t="array" ref="DS774">IF(MAX(IF($AI774:$CH774&lt;&gt;0,$AI$7:$CH$7))&gt;$S774,1,0)</f>
        <v>0</v>
      </c>
    </row>
    <row r="775" spans="1:123" x14ac:dyDescent="0.25">
      <c r="A775" s="78">
        <v>768</v>
      </c>
      <c r="B775" s="79" t="str">
        <f t="shared" si="186"/>
        <v>K_LE MUT_2023_768</v>
      </c>
      <c r="C775" s="2"/>
      <c r="D775" s="3"/>
      <c r="E775" s="3"/>
      <c r="F775" s="4"/>
      <c r="G775" s="4"/>
      <c r="H775" s="4"/>
      <c r="I775" s="3"/>
      <c r="J775" s="1"/>
      <c r="K775" s="7"/>
      <c r="L775" s="90"/>
      <c r="M775" s="5"/>
      <c r="N775" s="91"/>
      <c r="O775" s="92"/>
      <c r="P775" s="5"/>
      <c r="Q775" s="5"/>
      <c r="R775" s="8"/>
      <c r="S775" s="5"/>
      <c r="T775" s="93"/>
      <c r="U775" s="80"/>
      <c r="V775" s="82"/>
      <c r="W775" s="83"/>
      <c r="X775" s="84" t="str">
        <f t="shared" si="187"/>
        <v xml:space="preserve"> </v>
      </c>
      <c r="Y775" s="85" t="str">
        <f t="shared" si="180"/>
        <v/>
      </c>
      <c r="AA775" s="86" t="str">
        <f t="shared" ca="1" si="181"/>
        <v/>
      </c>
      <c r="AB775" s="121"/>
      <c r="AC775" s="87" t="str">
        <f t="shared" si="193"/>
        <v/>
      </c>
      <c r="AD775" s="88" t="str">
        <f t="shared" si="188"/>
        <v/>
      </c>
      <c r="AE775" s="89" t="str">
        <f>IF(C775&lt;&gt;"",IF(VLOOKUP(C775,T_UO[#All],3,FALSE)="J",AF775+AG775,VLOOKUP(C775,T_UO[#All],4,FALSE)*G775),"")</f>
        <v/>
      </c>
      <c r="AF775" s="89" t="str">
        <f t="shared" si="182"/>
        <v/>
      </c>
      <c r="AG775" s="6"/>
      <c r="AH775" s="81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  <c r="AY775" s="120"/>
      <c r="AZ775" s="120"/>
      <c r="BA775" s="120"/>
      <c r="BB775" s="120"/>
      <c r="BC775" s="120"/>
      <c r="BD775" s="120"/>
      <c r="BE775" s="120"/>
      <c r="BF775" s="120"/>
      <c r="BG775" s="120"/>
      <c r="BH775" s="120"/>
      <c r="BI775" s="120"/>
      <c r="BJ775" s="120"/>
      <c r="BK775" s="120"/>
      <c r="BL775" s="120"/>
      <c r="BM775" s="120"/>
      <c r="BN775" s="120"/>
      <c r="BO775" s="120"/>
      <c r="BP775" s="120"/>
      <c r="BQ775" s="120"/>
      <c r="BR775" s="120"/>
      <c r="BS775" s="120"/>
      <c r="BT775" s="120"/>
      <c r="BU775" s="120"/>
      <c r="BV775" s="120"/>
      <c r="BW775" s="120"/>
      <c r="BX775" s="120"/>
      <c r="BY775" s="120"/>
      <c r="BZ775" s="120"/>
      <c r="CA775" s="120"/>
      <c r="CB775" s="120"/>
      <c r="CC775" s="120"/>
      <c r="CD775" s="120"/>
      <c r="CE775" s="120"/>
      <c r="CF775" s="120"/>
      <c r="CG775" s="120"/>
      <c r="CH775" s="120"/>
      <c r="CJ775" s="46"/>
      <c r="CK775" s="46"/>
      <c r="CL775" s="46"/>
      <c r="CN775" s="46">
        <f t="shared" ca="1" si="189"/>
        <v>0</v>
      </c>
      <c r="CO775" s="46">
        <f t="shared" si="183"/>
        <v>0</v>
      </c>
      <c r="CP775" s="46"/>
      <c r="CQ775" s="46">
        <f t="shared" si="184"/>
        <v>0</v>
      </c>
      <c r="CR775" s="46"/>
      <c r="CS775" s="46">
        <f>IF(C775&lt;&gt;"",IF(VLOOKUP(C775,T_UO[#All],3,FALSE)="PTS",IF(ISBLANK(G775),1,0),IF(ISBLANK(G775),0,1)),0)</f>
        <v>0</v>
      </c>
      <c r="CT775" s="46">
        <f t="shared" si="190"/>
        <v>0</v>
      </c>
      <c r="CU775" s="46"/>
      <c r="CV775" s="46"/>
      <c r="CW775" s="46"/>
      <c r="CX775" s="46"/>
      <c r="CY775" s="46"/>
      <c r="CZ775" s="46"/>
      <c r="DA775" s="46"/>
      <c r="DB775" s="46">
        <f t="shared" si="191"/>
        <v>0</v>
      </c>
      <c r="DC775" s="46">
        <f t="shared" ca="1" si="185"/>
        <v>0</v>
      </c>
      <c r="DD775" s="46"/>
      <c r="DE775" s="46">
        <f t="shared" si="192"/>
        <v>0</v>
      </c>
      <c r="DF775" s="46"/>
      <c r="DG775" s="46"/>
      <c r="DH775" s="46"/>
      <c r="DI775" s="46"/>
      <c r="DJ775" s="46"/>
      <c r="DK775" s="46"/>
      <c r="DL775" s="46"/>
      <c r="DM775" s="46"/>
      <c r="DN775" s="46"/>
      <c r="DO775" s="46"/>
      <c r="DP775" s="46"/>
      <c r="DQ775" s="46"/>
      <c r="DR775" s="46"/>
      <c r="DS775" s="46">
        <f t="array" ref="DS775">IF(MAX(IF($AI775:$CH775&lt;&gt;0,$AI$7:$CH$7))&gt;$S775,1,0)</f>
        <v>0</v>
      </c>
    </row>
    <row r="776" spans="1:123" x14ac:dyDescent="0.25">
      <c r="A776" s="78">
        <v>769</v>
      </c>
      <c r="B776" s="79" t="str">
        <f t="shared" si="186"/>
        <v>K_LE MUT_2023_769</v>
      </c>
      <c r="C776" s="2"/>
      <c r="D776" s="3"/>
      <c r="E776" s="3"/>
      <c r="F776" s="4"/>
      <c r="G776" s="4"/>
      <c r="H776" s="4"/>
      <c r="I776" s="3"/>
      <c r="J776" s="1"/>
      <c r="K776" s="7"/>
      <c r="L776" s="90"/>
      <c r="M776" s="5"/>
      <c r="N776" s="91"/>
      <c r="O776" s="92"/>
      <c r="P776" s="5"/>
      <c r="Q776" s="5"/>
      <c r="R776" s="8"/>
      <c r="S776" s="5"/>
      <c r="T776" s="93"/>
      <c r="U776" s="80"/>
      <c r="V776" s="82"/>
      <c r="W776" s="83"/>
      <c r="X776" s="84" t="str">
        <f t="shared" si="187"/>
        <v xml:space="preserve"> </v>
      </c>
      <c r="Y776" s="85" t="str">
        <f t="shared" si="180"/>
        <v/>
      </c>
      <c r="AA776" s="86" t="str">
        <f t="shared" ca="1" si="181"/>
        <v/>
      </c>
      <c r="AB776" s="121"/>
      <c r="AC776" s="87" t="str">
        <f t="shared" si="193"/>
        <v/>
      </c>
      <c r="AD776" s="88" t="str">
        <f t="shared" si="188"/>
        <v/>
      </c>
      <c r="AE776" s="89" t="str">
        <f>IF(C776&lt;&gt;"",IF(VLOOKUP(C776,T_UO[#All],3,FALSE)="J",AF776+AG776,VLOOKUP(C776,T_UO[#All],4,FALSE)*G776),"")</f>
        <v/>
      </c>
      <c r="AF776" s="89" t="str">
        <f t="shared" si="182"/>
        <v/>
      </c>
      <c r="AG776" s="6"/>
      <c r="AH776" s="81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  <c r="AY776" s="120"/>
      <c r="AZ776" s="120"/>
      <c r="BA776" s="120"/>
      <c r="BB776" s="120"/>
      <c r="BC776" s="120"/>
      <c r="BD776" s="120"/>
      <c r="BE776" s="120"/>
      <c r="BF776" s="120"/>
      <c r="BG776" s="120"/>
      <c r="BH776" s="120"/>
      <c r="BI776" s="120"/>
      <c r="BJ776" s="120"/>
      <c r="BK776" s="120"/>
      <c r="BL776" s="120"/>
      <c r="BM776" s="120"/>
      <c r="BN776" s="120"/>
      <c r="BO776" s="120"/>
      <c r="BP776" s="120"/>
      <c r="BQ776" s="120"/>
      <c r="BR776" s="120"/>
      <c r="BS776" s="120"/>
      <c r="BT776" s="120"/>
      <c r="BU776" s="120"/>
      <c r="BV776" s="120"/>
      <c r="BW776" s="120"/>
      <c r="BX776" s="120"/>
      <c r="BY776" s="120"/>
      <c r="BZ776" s="120"/>
      <c r="CA776" s="120"/>
      <c r="CB776" s="120"/>
      <c r="CC776" s="120"/>
      <c r="CD776" s="120"/>
      <c r="CE776" s="120"/>
      <c r="CF776" s="120"/>
      <c r="CG776" s="120"/>
      <c r="CH776" s="120"/>
      <c r="CJ776" s="46"/>
      <c r="CK776" s="46"/>
      <c r="CL776" s="46"/>
      <c r="CN776" s="46">
        <f t="shared" ca="1" si="189"/>
        <v>0</v>
      </c>
      <c r="CO776" s="46">
        <f t="shared" si="183"/>
        <v>0</v>
      </c>
      <c r="CP776" s="46"/>
      <c r="CQ776" s="46">
        <f t="shared" si="184"/>
        <v>0</v>
      </c>
      <c r="CR776" s="46"/>
      <c r="CS776" s="46">
        <f>IF(C776&lt;&gt;"",IF(VLOOKUP(C776,T_UO[#All],3,FALSE)="PTS",IF(ISBLANK(G776),1,0),IF(ISBLANK(G776),0,1)),0)</f>
        <v>0</v>
      </c>
      <c r="CT776" s="46">
        <f t="shared" si="190"/>
        <v>0</v>
      </c>
      <c r="CU776" s="46"/>
      <c r="CV776" s="46"/>
      <c r="CW776" s="46"/>
      <c r="CX776" s="46"/>
      <c r="CY776" s="46"/>
      <c r="CZ776" s="46"/>
      <c r="DA776" s="46"/>
      <c r="DB776" s="46">
        <f t="shared" si="191"/>
        <v>0</v>
      </c>
      <c r="DC776" s="46">
        <f t="shared" ca="1" si="185"/>
        <v>0</v>
      </c>
      <c r="DD776" s="46"/>
      <c r="DE776" s="46">
        <f t="shared" si="192"/>
        <v>0</v>
      </c>
      <c r="DF776" s="46"/>
      <c r="DG776" s="46"/>
      <c r="DH776" s="46"/>
      <c r="DI776" s="46"/>
      <c r="DJ776" s="46"/>
      <c r="DK776" s="46"/>
      <c r="DL776" s="46"/>
      <c r="DM776" s="46"/>
      <c r="DN776" s="46"/>
      <c r="DO776" s="46"/>
      <c r="DP776" s="46"/>
      <c r="DQ776" s="46"/>
      <c r="DR776" s="46"/>
      <c r="DS776" s="46">
        <f t="array" ref="DS776">IF(MAX(IF($AI776:$CH776&lt;&gt;0,$AI$7:$CH$7))&gt;$S776,1,0)</f>
        <v>0</v>
      </c>
    </row>
    <row r="777" spans="1:123" x14ac:dyDescent="0.25">
      <c r="A777" s="78">
        <v>770</v>
      </c>
      <c r="B777" s="79" t="str">
        <f t="shared" si="186"/>
        <v>K_LE MUT_2023_770</v>
      </c>
      <c r="C777" s="2"/>
      <c r="D777" s="3"/>
      <c r="E777" s="3"/>
      <c r="F777" s="4"/>
      <c r="G777" s="4"/>
      <c r="H777" s="4"/>
      <c r="I777" s="3"/>
      <c r="J777" s="1"/>
      <c r="K777" s="7"/>
      <c r="L777" s="90"/>
      <c r="M777" s="5"/>
      <c r="N777" s="91"/>
      <c r="O777" s="92"/>
      <c r="P777" s="5"/>
      <c r="Q777" s="5"/>
      <c r="R777" s="8"/>
      <c r="S777" s="5"/>
      <c r="T777" s="93"/>
      <c r="U777" s="80"/>
      <c r="V777" s="82"/>
      <c r="W777" s="83"/>
      <c r="X777" s="84" t="str">
        <f t="shared" si="187"/>
        <v xml:space="preserve"> </v>
      </c>
      <c r="Y777" s="85" t="str">
        <f t="shared" si="180"/>
        <v/>
      </c>
      <c r="AA777" s="86" t="str">
        <f t="shared" ca="1" si="181"/>
        <v/>
      </c>
      <c r="AB777" s="121"/>
      <c r="AC777" s="87" t="str">
        <f t="shared" si="193"/>
        <v/>
      </c>
      <c r="AD777" s="88" t="str">
        <f t="shared" si="188"/>
        <v/>
      </c>
      <c r="AE777" s="89" t="str">
        <f>IF(C777&lt;&gt;"",IF(VLOOKUP(C777,T_UO[#All],3,FALSE)="J",AF777+AG777,VLOOKUP(C777,T_UO[#All],4,FALSE)*G777),"")</f>
        <v/>
      </c>
      <c r="AF777" s="89" t="str">
        <f t="shared" si="182"/>
        <v/>
      </c>
      <c r="AG777" s="6"/>
      <c r="AH777" s="81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  <c r="AY777" s="120"/>
      <c r="AZ777" s="120"/>
      <c r="BA777" s="120"/>
      <c r="BB777" s="120"/>
      <c r="BC777" s="120"/>
      <c r="BD777" s="120"/>
      <c r="BE777" s="120"/>
      <c r="BF777" s="120"/>
      <c r="BG777" s="120"/>
      <c r="BH777" s="120"/>
      <c r="BI777" s="120"/>
      <c r="BJ777" s="120"/>
      <c r="BK777" s="120"/>
      <c r="BL777" s="120"/>
      <c r="BM777" s="120"/>
      <c r="BN777" s="120"/>
      <c r="BO777" s="120"/>
      <c r="BP777" s="120"/>
      <c r="BQ777" s="120"/>
      <c r="BR777" s="120"/>
      <c r="BS777" s="120"/>
      <c r="BT777" s="120"/>
      <c r="BU777" s="120"/>
      <c r="BV777" s="120"/>
      <c r="BW777" s="120"/>
      <c r="BX777" s="120"/>
      <c r="BY777" s="120"/>
      <c r="BZ777" s="120"/>
      <c r="CA777" s="120"/>
      <c r="CB777" s="120"/>
      <c r="CC777" s="120"/>
      <c r="CD777" s="120"/>
      <c r="CE777" s="120"/>
      <c r="CF777" s="120"/>
      <c r="CG777" s="120"/>
      <c r="CH777" s="120"/>
      <c r="CJ777" s="46"/>
      <c r="CK777" s="46"/>
      <c r="CL777" s="46"/>
      <c r="CN777" s="46">
        <f t="shared" ca="1" si="189"/>
        <v>0</v>
      </c>
      <c r="CO777" s="46">
        <f t="shared" si="183"/>
        <v>0</v>
      </c>
      <c r="CP777" s="46"/>
      <c r="CQ777" s="46">
        <f t="shared" si="184"/>
        <v>0</v>
      </c>
      <c r="CR777" s="46"/>
      <c r="CS777" s="46">
        <f>IF(C777&lt;&gt;"",IF(VLOOKUP(C777,T_UO[#All],3,FALSE)="PTS",IF(ISBLANK(G777),1,0),IF(ISBLANK(G777),0,1)),0)</f>
        <v>0</v>
      </c>
      <c r="CT777" s="46">
        <f t="shared" si="190"/>
        <v>0</v>
      </c>
      <c r="CU777" s="46"/>
      <c r="CV777" s="46"/>
      <c r="CW777" s="46"/>
      <c r="CX777" s="46"/>
      <c r="CY777" s="46"/>
      <c r="CZ777" s="46"/>
      <c r="DA777" s="46"/>
      <c r="DB777" s="46">
        <f t="shared" si="191"/>
        <v>0</v>
      </c>
      <c r="DC777" s="46">
        <f t="shared" ca="1" si="185"/>
        <v>0</v>
      </c>
      <c r="DD777" s="46"/>
      <c r="DE777" s="46">
        <f t="shared" si="192"/>
        <v>0</v>
      </c>
      <c r="DF777" s="46"/>
      <c r="DG777" s="46"/>
      <c r="DH777" s="46"/>
      <c r="DI777" s="46"/>
      <c r="DJ777" s="46"/>
      <c r="DK777" s="46"/>
      <c r="DL777" s="46"/>
      <c r="DM777" s="46"/>
      <c r="DN777" s="46"/>
      <c r="DO777" s="46"/>
      <c r="DP777" s="46"/>
      <c r="DQ777" s="46"/>
      <c r="DR777" s="46"/>
      <c r="DS777" s="46">
        <f t="array" ref="DS777">IF(MAX(IF($AI777:$CH777&lt;&gt;0,$AI$7:$CH$7))&gt;$S777,1,0)</f>
        <v>0</v>
      </c>
    </row>
    <row r="778" spans="1:123" x14ac:dyDescent="0.25">
      <c r="A778" s="78">
        <v>771</v>
      </c>
      <c r="B778" s="79" t="str">
        <f t="shared" si="186"/>
        <v>K_LE MUT_2023_771</v>
      </c>
      <c r="C778" s="2"/>
      <c r="D778" s="3"/>
      <c r="E778" s="3"/>
      <c r="F778" s="4"/>
      <c r="G778" s="4"/>
      <c r="H778" s="4"/>
      <c r="I778" s="3"/>
      <c r="J778" s="1"/>
      <c r="K778" s="7"/>
      <c r="L778" s="90"/>
      <c r="M778" s="5"/>
      <c r="N778" s="91"/>
      <c r="O778" s="92"/>
      <c r="P778" s="5"/>
      <c r="Q778" s="5"/>
      <c r="R778" s="8"/>
      <c r="S778" s="5"/>
      <c r="T778" s="93"/>
      <c r="U778" s="80"/>
      <c r="V778" s="82"/>
      <c r="W778" s="83"/>
      <c r="X778" s="84" t="str">
        <f t="shared" si="187"/>
        <v xml:space="preserve"> </v>
      </c>
      <c r="Y778" s="85" t="str">
        <f t="shared" si="180"/>
        <v/>
      </c>
      <c r="AA778" s="86" t="str">
        <f t="shared" ca="1" si="181"/>
        <v/>
      </c>
      <c r="AB778" s="121"/>
      <c r="AC778" s="87" t="str">
        <f t="shared" si="193"/>
        <v/>
      </c>
      <c r="AD778" s="88" t="str">
        <f t="shared" si="188"/>
        <v/>
      </c>
      <c r="AE778" s="89" t="str">
        <f>IF(C778&lt;&gt;"",IF(VLOOKUP(C778,T_UO[#All],3,FALSE)="J",AF778+AG778,VLOOKUP(C778,T_UO[#All],4,FALSE)*G778),"")</f>
        <v/>
      </c>
      <c r="AF778" s="89" t="str">
        <f t="shared" si="182"/>
        <v/>
      </c>
      <c r="AG778" s="6"/>
      <c r="AH778" s="81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  <c r="AY778" s="120"/>
      <c r="AZ778" s="120"/>
      <c r="BA778" s="120"/>
      <c r="BB778" s="120"/>
      <c r="BC778" s="120"/>
      <c r="BD778" s="120"/>
      <c r="BE778" s="120"/>
      <c r="BF778" s="120"/>
      <c r="BG778" s="120"/>
      <c r="BH778" s="120"/>
      <c r="BI778" s="120"/>
      <c r="BJ778" s="120"/>
      <c r="BK778" s="120"/>
      <c r="BL778" s="120"/>
      <c r="BM778" s="120"/>
      <c r="BN778" s="120"/>
      <c r="BO778" s="120"/>
      <c r="BP778" s="120"/>
      <c r="BQ778" s="120"/>
      <c r="BR778" s="120"/>
      <c r="BS778" s="120"/>
      <c r="BT778" s="120"/>
      <c r="BU778" s="120"/>
      <c r="BV778" s="120"/>
      <c r="BW778" s="120"/>
      <c r="BX778" s="120"/>
      <c r="BY778" s="120"/>
      <c r="BZ778" s="120"/>
      <c r="CA778" s="120"/>
      <c r="CB778" s="120"/>
      <c r="CC778" s="120"/>
      <c r="CD778" s="120"/>
      <c r="CE778" s="120"/>
      <c r="CF778" s="120"/>
      <c r="CG778" s="120"/>
      <c r="CH778" s="120"/>
      <c r="CJ778" s="46"/>
      <c r="CK778" s="46"/>
      <c r="CL778" s="46"/>
      <c r="CN778" s="46">
        <f t="shared" ca="1" si="189"/>
        <v>0</v>
      </c>
      <c r="CO778" s="46">
        <f t="shared" si="183"/>
        <v>0</v>
      </c>
      <c r="CP778" s="46"/>
      <c r="CQ778" s="46">
        <f t="shared" si="184"/>
        <v>0</v>
      </c>
      <c r="CR778" s="46"/>
      <c r="CS778" s="46">
        <f>IF(C778&lt;&gt;"",IF(VLOOKUP(C778,T_UO[#All],3,FALSE)="PTS",IF(ISBLANK(G778),1,0),IF(ISBLANK(G778),0,1)),0)</f>
        <v>0</v>
      </c>
      <c r="CT778" s="46">
        <f t="shared" si="190"/>
        <v>0</v>
      </c>
      <c r="CU778" s="46"/>
      <c r="CV778" s="46"/>
      <c r="CW778" s="46"/>
      <c r="CX778" s="46"/>
      <c r="CY778" s="46"/>
      <c r="CZ778" s="46"/>
      <c r="DA778" s="46"/>
      <c r="DB778" s="46">
        <f t="shared" si="191"/>
        <v>0</v>
      </c>
      <c r="DC778" s="46">
        <f t="shared" ca="1" si="185"/>
        <v>0</v>
      </c>
      <c r="DD778" s="46"/>
      <c r="DE778" s="46">
        <f t="shared" si="192"/>
        <v>0</v>
      </c>
      <c r="DF778" s="46"/>
      <c r="DG778" s="46"/>
      <c r="DH778" s="46"/>
      <c r="DI778" s="46"/>
      <c r="DJ778" s="46"/>
      <c r="DK778" s="46"/>
      <c r="DL778" s="46"/>
      <c r="DM778" s="46"/>
      <c r="DN778" s="46"/>
      <c r="DO778" s="46"/>
      <c r="DP778" s="46"/>
      <c r="DQ778" s="46"/>
      <c r="DR778" s="46"/>
      <c r="DS778" s="46">
        <f t="array" ref="DS778">IF(MAX(IF($AI778:$CH778&lt;&gt;0,$AI$7:$CH$7))&gt;$S778,1,0)</f>
        <v>0</v>
      </c>
    </row>
    <row r="779" spans="1:123" x14ac:dyDescent="0.25">
      <c r="A779" s="78">
        <v>772</v>
      </c>
      <c r="B779" s="79" t="str">
        <f t="shared" si="186"/>
        <v>K_LE MUT_2023_772</v>
      </c>
      <c r="C779" s="2"/>
      <c r="D779" s="3"/>
      <c r="E779" s="3"/>
      <c r="F779" s="4"/>
      <c r="G779" s="4"/>
      <c r="H779" s="4"/>
      <c r="I779" s="3"/>
      <c r="J779" s="1"/>
      <c r="K779" s="7"/>
      <c r="L779" s="90"/>
      <c r="M779" s="5"/>
      <c r="N779" s="91"/>
      <c r="O779" s="92"/>
      <c r="P779" s="5"/>
      <c r="Q779" s="5"/>
      <c r="R779" s="8"/>
      <c r="S779" s="5"/>
      <c r="T779" s="93"/>
      <c r="U779" s="80"/>
      <c r="V779" s="82"/>
      <c r="W779" s="83"/>
      <c r="X779" s="84" t="str">
        <f t="shared" si="187"/>
        <v xml:space="preserve"> </v>
      </c>
      <c r="Y779" s="85" t="str">
        <f t="shared" si="180"/>
        <v/>
      </c>
      <c r="AA779" s="86" t="str">
        <f t="shared" ca="1" si="181"/>
        <v/>
      </c>
      <c r="AB779" s="121"/>
      <c r="AC779" s="87" t="str">
        <f t="shared" si="193"/>
        <v/>
      </c>
      <c r="AD779" s="88" t="str">
        <f t="shared" si="188"/>
        <v/>
      </c>
      <c r="AE779" s="89" t="str">
        <f>IF(C779&lt;&gt;"",IF(VLOOKUP(C779,T_UO[#All],3,FALSE)="J",AF779+AG779,VLOOKUP(C779,T_UO[#All],4,FALSE)*G779),"")</f>
        <v/>
      </c>
      <c r="AF779" s="89" t="str">
        <f t="shared" si="182"/>
        <v/>
      </c>
      <c r="AG779" s="6"/>
      <c r="AH779" s="81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  <c r="AY779" s="120"/>
      <c r="AZ779" s="120"/>
      <c r="BA779" s="120"/>
      <c r="BB779" s="120"/>
      <c r="BC779" s="120"/>
      <c r="BD779" s="120"/>
      <c r="BE779" s="120"/>
      <c r="BF779" s="120"/>
      <c r="BG779" s="120"/>
      <c r="BH779" s="120"/>
      <c r="BI779" s="120"/>
      <c r="BJ779" s="120"/>
      <c r="BK779" s="120"/>
      <c r="BL779" s="120"/>
      <c r="BM779" s="120"/>
      <c r="BN779" s="120"/>
      <c r="BO779" s="120"/>
      <c r="BP779" s="120"/>
      <c r="BQ779" s="120"/>
      <c r="BR779" s="120"/>
      <c r="BS779" s="120"/>
      <c r="BT779" s="120"/>
      <c r="BU779" s="120"/>
      <c r="BV779" s="120"/>
      <c r="BW779" s="120"/>
      <c r="BX779" s="120"/>
      <c r="BY779" s="120"/>
      <c r="BZ779" s="120"/>
      <c r="CA779" s="120"/>
      <c r="CB779" s="120"/>
      <c r="CC779" s="120"/>
      <c r="CD779" s="120"/>
      <c r="CE779" s="120"/>
      <c r="CF779" s="120"/>
      <c r="CG779" s="120"/>
      <c r="CH779" s="120"/>
      <c r="CJ779" s="46"/>
      <c r="CK779" s="46"/>
      <c r="CL779" s="46"/>
      <c r="CN779" s="46">
        <f t="shared" ca="1" si="189"/>
        <v>0</v>
      </c>
      <c r="CO779" s="46">
        <f t="shared" si="183"/>
        <v>0</v>
      </c>
      <c r="CP779" s="46"/>
      <c r="CQ779" s="46">
        <f t="shared" si="184"/>
        <v>0</v>
      </c>
      <c r="CR779" s="46"/>
      <c r="CS779" s="46">
        <f>IF(C779&lt;&gt;"",IF(VLOOKUP(C779,T_UO[#All],3,FALSE)="PTS",IF(ISBLANK(G779),1,0),IF(ISBLANK(G779),0,1)),0)</f>
        <v>0</v>
      </c>
      <c r="CT779" s="46">
        <f t="shared" si="190"/>
        <v>0</v>
      </c>
      <c r="CU779" s="46"/>
      <c r="CV779" s="46"/>
      <c r="CW779" s="46"/>
      <c r="CX779" s="46"/>
      <c r="CY779" s="46"/>
      <c r="CZ779" s="46"/>
      <c r="DA779" s="46"/>
      <c r="DB779" s="46">
        <f t="shared" si="191"/>
        <v>0</v>
      </c>
      <c r="DC779" s="46">
        <f t="shared" ca="1" si="185"/>
        <v>0</v>
      </c>
      <c r="DD779" s="46"/>
      <c r="DE779" s="46">
        <f t="shared" si="192"/>
        <v>0</v>
      </c>
      <c r="DF779" s="46"/>
      <c r="DG779" s="46"/>
      <c r="DH779" s="46"/>
      <c r="DI779" s="46"/>
      <c r="DJ779" s="46"/>
      <c r="DK779" s="46"/>
      <c r="DL779" s="46"/>
      <c r="DM779" s="46"/>
      <c r="DN779" s="46"/>
      <c r="DO779" s="46"/>
      <c r="DP779" s="46"/>
      <c r="DQ779" s="46"/>
      <c r="DR779" s="46"/>
      <c r="DS779" s="46">
        <f t="array" ref="DS779">IF(MAX(IF($AI779:$CH779&lt;&gt;0,$AI$7:$CH$7))&gt;$S779,1,0)</f>
        <v>0</v>
      </c>
    </row>
    <row r="780" spans="1:123" x14ac:dyDescent="0.25">
      <c r="A780" s="78">
        <v>773</v>
      </c>
      <c r="B780" s="79" t="str">
        <f t="shared" si="186"/>
        <v>K_LE MUT_2023_773</v>
      </c>
      <c r="C780" s="2"/>
      <c r="D780" s="3"/>
      <c r="E780" s="3"/>
      <c r="F780" s="4"/>
      <c r="G780" s="4"/>
      <c r="H780" s="4"/>
      <c r="I780" s="3"/>
      <c r="J780" s="1"/>
      <c r="K780" s="7"/>
      <c r="L780" s="90"/>
      <c r="M780" s="5"/>
      <c r="N780" s="91"/>
      <c r="O780" s="92"/>
      <c r="P780" s="5"/>
      <c r="Q780" s="5"/>
      <c r="R780" s="8"/>
      <c r="S780" s="5"/>
      <c r="T780" s="93"/>
      <c r="U780" s="80"/>
      <c r="V780" s="82"/>
      <c r="W780" s="83"/>
      <c r="X780" s="84" t="str">
        <f t="shared" si="187"/>
        <v xml:space="preserve"> </v>
      </c>
      <c r="Y780" s="85" t="str">
        <f t="shared" ref="Y780:Y843" si="194">IF(P780="?","A planifier",IF(P780&lt;&gt;0,IF(OR(AA780&lt;=0,AA780="OK"),IF(OR(X780="Livré",X780="Soldé"),IF(ISBLANK(Q780),IF(S780&lt;=P780,"A l'heure","En retard"),IF(S780&lt;=Q780,"A l'heure","En retard")),"En cours"),"Non livré"),""))</f>
        <v/>
      </c>
      <c r="AA780" s="86" t="str">
        <f t="shared" ref="AA780:AA843" ca="1" si="195">IF(C780&lt;&gt;"",IF(P780="","A planifier",IF(X780="Annulé","Annulé",IF(ISBLANK($S780),-NETWORKDAYS(TODAY(),IF(ISBLANK(Q780),P780,Q780),N_Ferie),"OK"))),"")</f>
        <v/>
      </c>
      <c r="AB780" s="121"/>
      <c r="AC780" s="87" t="str">
        <f t="shared" si="193"/>
        <v/>
      </c>
      <c r="AD780" s="88" t="str">
        <f t="shared" si="188"/>
        <v/>
      </c>
      <c r="AE780" s="89" t="str">
        <f>IF(C780&lt;&gt;"",IF(VLOOKUP(C780,T_UO[#All],3,FALSE)="J",AF780+AG780,VLOOKUP(C780,T_UO[#All],4,FALSE)*G780),"")</f>
        <v/>
      </c>
      <c r="AF780" s="89" t="str">
        <f t="shared" ref="AF780:AF843" si="196">IF(AND(C780&lt;&gt;"",C780&lt;&gt;"CR hebdo"),SUM(AH780:CH780),"")</f>
        <v/>
      </c>
      <c r="AG780" s="6"/>
      <c r="AH780" s="81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  <c r="AY780" s="120"/>
      <c r="AZ780" s="120"/>
      <c r="BA780" s="120"/>
      <c r="BB780" s="120"/>
      <c r="BC780" s="120"/>
      <c r="BD780" s="120"/>
      <c r="BE780" s="120"/>
      <c r="BF780" s="120"/>
      <c r="BG780" s="120"/>
      <c r="BH780" s="120"/>
      <c r="BI780" s="120"/>
      <c r="BJ780" s="120"/>
      <c r="BK780" s="120"/>
      <c r="BL780" s="120"/>
      <c r="BM780" s="120"/>
      <c r="BN780" s="120"/>
      <c r="BO780" s="120"/>
      <c r="BP780" s="120"/>
      <c r="BQ780" s="120"/>
      <c r="BR780" s="120"/>
      <c r="BS780" s="120"/>
      <c r="BT780" s="120"/>
      <c r="BU780" s="120"/>
      <c r="BV780" s="120"/>
      <c r="BW780" s="120"/>
      <c r="BX780" s="120"/>
      <c r="BY780" s="120"/>
      <c r="BZ780" s="120"/>
      <c r="CA780" s="120"/>
      <c r="CB780" s="120"/>
      <c r="CC780" s="120"/>
      <c r="CD780" s="120"/>
      <c r="CE780" s="120"/>
      <c r="CF780" s="120"/>
      <c r="CG780" s="120"/>
      <c r="CH780" s="120"/>
      <c r="CJ780" s="46"/>
      <c r="CK780" s="46"/>
      <c r="CL780" s="46"/>
      <c r="CN780" s="46">
        <f t="shared" ca="1" si="189"/>
        <v>0</v>
      </c>
      <c r="CO780" s="46">
        <f t="shared" ref="CO780:CO843" si="197">IF(C780&lt;&gt;"",0,IF(ABS(COUNTA(D780:W780,AG780,AI780:CH780))&gt;0,1,0))</f>
        <v>0</v>
      </c>
      <c r="CP780" s="46"/>
      <c r="CQ780" s="46">
        <f t="shared" ref="CQ780:CQ843" si="198">IF(C780&lt;&gt;"",ABS(COUNTA(E780)-1),0)</f>
        <v>0</v>
      </c>
      <c r="CR780" s="46"/>
      <c r="CS780" s="46">
        <f>IF(C780&lt;&gt;"",IF(VLOOKUP(C780,T_UO[#All],3,FALSE)="PTS",IF(ISBLANK(G780),1,0),IF(ISBLANK(G780),0,1)),0)</f>
        <v>0</v>
      </c>
      <c r="CT780" s="46">
        <f t="shared" si="190"/>
        <v>0</v>
      </c>
      <c r="CU780" s="46"/>
      <c r="CV780" s="46"/>
      <c r="CW780" s="46"/>
      <c r="CX780" s="46"/>
      <c r="CY780" s="46"/>
      <c r="CZ780" s="46"/>
      <c r="DA780" s="46"/>
      <c r="DB780" s="46">
        <f t="shared" si="191"/>
        <v>0</v>
      </c>
      <c r="DC780" s="46">
        <f t="shared" ref="DC780:DC843" ca="1" si="199">IF(AND(P780&lt;&gt;"",S780=""),IF(NETWORKDAYS(TODAY(),P780,N_Ferie)&gt;AG780,0,1),0)</f>
        <v>0</v>
      </c>
      <c r="DD780" s="46"/>
      <c r="DE780" s="46">
        <f t="shared" si="192"/>
        <v>0</v>
      </c>
      <c r="DF780" s="46"/>
      <c r="DG780" s="46"/>
      <c r="DH780" s="46"/>
      <c r="DI780" s="46"/>
      <c r="DJ780" s="46"/>
      <c r="DK780" s="46"/>
      <c r="DL780" s="46"/>
      <c r="DM780" s="46"/>
      <c r="DN780" s="46"/>
      <c r="DO780" s="46"/>
      <c r="DP780" s="46"/>
      <c r="DQ780" s="46"/>
      <c r="DR780" s="46"/>
      <c r="DS780" s="46">
        <f t="array" ref="DS780">IF(MAX(IF($AI780:$CH780&lt;&gt;0,$AI$7:$CH$7))&gt;$S780,1,0)</f>
        <v>0</v>
      </c>
    </row>
    <row r="781" spans="1:123" x14ac:dyDescent="0.25">
      <c r="A781" s="78">
        <v>774</v>
      </c>
      <c r="B781" s="79" t="str">
        <f t="shared" ref="B781:B844" si="200">$E$3&amp;"_"&amp;TEXT(A781,"000")</f>
        <v>K_LE MUT_2023_774</v>
      </c>
      <c r="C781" s="2"/>
      <c r="D781" s="3"/>
      <c r="E781" s="3"/>
      <c r="F781" s="4"/>
      <c r="G781" s="4"/>
      <c r="H781" s="4"/>
      <c r="I781" s="3"/>
      <c r="J781" s="1"/>
      <c r="K781" s="7"/>
      <c r="L781" s="90"/>
      <c r="M781" s="5"/>
      <c r="N781" s="91"/>
      <c r="O781" s="92"/>
      <c r="P781" s="5"/>
      <c r="Q781" s="5"/>
      <c r="R781" s="8"/>
      <c r="S781" s="5"/>
      <c r="T781" s="93"/>
      <c r="U781" s="80"/>
      <c r="V781" s="82"/>
      <c r="W781" s="83"/>
      <c r="X781" s="84" t="str">
        <f t="shared" ref="X781:X844" si="201">IF(P781="?","A planifier",IF(AND(S781&lt;&gt;"",ISBLANK(W781)),"Livré",IF(AND(S781&lt;&gt;"",V781&lt;&gt;"",W781&lt;&gt;""),"Soldé",IF(E781="Travail annulé","Annulé"," "))))</f>
        <v xml:space="preserve"> </v>
      </c>
      <c r="Y781" s="85" t="str">
        <f t="shared" si="194"/>
        <v/>
      </c>
      <c r="AA781" s="86" t="str">
        <f t="shared" ca="1" si="195"/>
        <v/>
      </c>
      <c r="AB781" s="121"/>
      <c r="AC781" s="87" t="str">
        <f t="shared" si="193"/>
        <v/>
      </c>
      <c r="AD781" s="88" t="str">
        <f t="shared" ref="AD781:AD844" si="202">IF(OR(ISBLANK(C781),AF781=""),"",AF781/(AF781+AG781))</f>
        <v/>
      </c>
      <c r="AE781" s="89" t="str">
        <f>IF(C781&lt;&gt;"",IF(VLOOKUP(C781,T_UO[#All],3,FALSE)="J",AF781+AG781,VLOOKUP(C781,T_UO[#All],4,FALSE)*G781),"")</f>
        <v/>
      </c>
      <c r="AF781" s="89" t="str">
        <f t="shared" si="196"/>
        <v/>
      </c>
      <c r="AG781" s="6"/>
      <c r="AH781" s="81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  <c r="AY781" s="120"/>
      <c r="AZ781" s="120"/>
      <c r="BA781" s="120"/>
      <c r="BB781" s="120"/>
      <c r="BC781" s="120"/>
      <c r="BD781" s="120"/>
      <c r="BE781" s="120"/>
      <c r="BF781" s="120"/>
      <c r="BG781" s="120"/>
      <c r="BH781" s="120"/>
      <c r="BI781" s="120"/>
      <c r="BJ781" s="120"/>
      <c r="BK781" s="120"/>
      <c r="BL781" s="120"/>
      <c r="BM781" s="120"/>
      <c r="BN781" s="120"/>
      <c r="BO781" s="120"/>
      <c r="BP781" s="120"/>
      <c r="BQ781" s="120"/>
      <c r="BR781" s="120"/>
      <c r="BS781" s="120"/>
      <c r="BT781" s="120"/>
      <c r="BU781" s="120"/>
      <c r="BV781" s="120"/>
      <c r="BW781" s="120"/>
      <c r="BX781" s="120"/>
      <c r="BY781" s="120"/>
      <c r="BZ781" s="120"/>
      <c r="CA781" s="120"/>
      <c r="CB781" s="120"/>
      <c r="CC781" s="120"/>
      <c r="CD781" s="120"/>
      <c r="CE781" s="120"/>
      <c r="CF781" s="120"/>
      <c r="CG781" s="120"/>
      <c r="CH781" s="120"/>
      <c r="CJ781" s="46"/>
      <c r="CK781" s="46"/>
      <c r="CL781" s="46"/>
      <c r="CN781" s="46">
        <f t="shared" ref="CN781:CN844" ca="1" si="203">SUM(CO781:DS781)</f>
        <v>0</v>
      </c>
      <c r="CO781" s="46">
        <f t="shared" si="197"/>
        <v>0</v>
      </c>
      <c r="CP781" s="46"/>
      <c r="CQ781" s="46">
        <f t="shared" si="198"/>
        <v>0</v>
      </c>
      <c r="CR781" s="46"/>
      <c r="CS781" s="46">
        <f>IF(C781&lt;&gt;"",IF(VLOOKUP(C781,T_UO[#All],3,FALSE)="PTS",IF(ISBLANK(G781),1,0),IF(ISBLANK(G781),0,1)),0)</f>
        <v>0</v>
      </c>
      <c r="CT781" s="46">
        <f t="shared" ref="CT781:CT844" si="204">IF(S781&lt;&gt;"",IF(ISBLANK(H781),1,0),IF(ISBLANK(H781),0,1))</f>
        <v>0</v>
      </c>
      <c r="CU781" s="46"/>
      <c r="CV781" s="46"/>
      <c r="CW781" s="46"/>
      <c r="CX781" s="46"/>
      <c r="CY781" s="46"/>
      <c r="CZ781" s="46"/>
      <c r="DA781" s="46"/>
      <c r="DB781" s="46">
        <f t="shared" ref="DB781:DB844" si="205">IF(C781&lt;&gt;"",ABS(COUNTA(P781)-1),0)</f>
        <v>0</v>
      </c>
      <c r="DC781" s="46">
        <f t="shared" ca="1" si="199"/>
        <v>0</v>
      </c>
      <c r="DD781" s="46"/>
      <c r="DE781" s="46">
        <f t="shared" ref="DE781:DE844" si="206">IF(AND(C781&lt;&gt;"",ISBLANK(S781),AG781=0),1,0)</f>
        <v>0</v>
      </c>
      <c r="DF781" s="46"/>
      <c r="DG781" s="46"/>
      <c r="DH781" s="46"/>
      <c r="DI781" s="46"/>
      <c r="DJ781" s="46"/>
      <c r="DK781" s="46"/>
      <c r="DL781" s="46"/>
      <c r="DM781" s="46"/>
      <c r="DN781" s="46"/>
      <c r="DO781" s="46"/>
      <c r="DP781" s="46"/>
      <c r="DQ781" s="46"/>
      <c r="DR781" s="46"/>
      <c r="DS781" s="46">
        <f t="array" ref="DS781">IF(MAX(IF($AI781:$CH781&lt;&gt;0,$AI$7:$CH$7))&gt;$S781,1,0)</f>
        <v>0</v>
      </c>
    </row>
    <row r="782" spans="1:123" x14ac:dyDescent="0.25">
      <c r="A782" s="78">
        <v>775</v>
      </c>
      <c r="B782" s="79" t="str">
        <f t="shared" si="200"/>
        <v>K_LE MUT_2023_775</v>
      </c>
      <c r="C782" s="2"/>
      <c r="D782" s="3"/>
      <c r="E782" s="3"/>
      <c r="F782" s="4"/>
      <c r="G782" s="4"/>
      <c r="H782" s="4"/>
      <c r="I782" s="3"/>
      <c r="J782" s="1"/>
      <c r="K782" s="7"/>
      <c r="L782" s="90"/>
      <c r="M782" s="5"/>
      <c r="N782" s="91"/>
      <c r="O782" s="92"/>
      <c r="P782" s="5"/>
      <c r="Q782" s="5"/>
      <c r="R782" s="8"/>
      <c r="S782" s="5"/>
      <c r="T782" s="93"/>
      <c r="U782" s="80"/>
      <c r="V782" s="82"/>
      <c r="W782" s="83"/>
      <c r="X782" s="84" t="str">
        <f t="shared" si="201"/>
        <v xml:space="preserve"> </v>
      </c>
      <c r="Y782" s="85" t="str">
        <f t="shared" si="194"/>
        <v/>
      </c>
      <c r="AA782" s="86" t="str">
        <f t="shared" ca="1" si="195"/>
        <v/>
      </c>
      <c r="AB782" s="121"/>
      <c r="AC782" s="87" t="str">
        <f t="shared" si="193"/>
        <v/>
      </c>
      <c r="AD782" s="88" t="str">
        <f t="shared" si="202"/>
        <v/>
      </c>
      <c r="AE782" s="89" t="str">
        <f>IF(C782&lt;&gt;"",IF(VLOOKUP(C782,T_UO[#All],3,FALSE)="J",AF782+AG782,VLOOKUP(C782,T_UO[#All],4,FALSE)*G782),"")</f>
        <v/>
      </c>
      <c r="AF782" s="89" t="str">
        <f t="shared" si="196"/>
        <v/>
      </c>
      <c r="AG782" s="6"/>
      <c r="AH782" s="81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  <c r="AY782" s="120"/>
      <c r="AZ782" s="120"/>
      <c r="BA782" s="120"/>
      <c r="BB782" s="120"/>
      <c r="BC782" s="120"/>
      <c r="BD782" s="120"/>
      <c r="BE782" s="120"/>
      <c r="BF782" s="120"/>
      <c r="BG782" s="120"/>
      <c r="BH782" s="120"/>
      <c r="BI782" s="120"/>
      <c r="BJ782" s="120"/>
      <c r="BK782" s="120"/>
      <c r="BL782" s="120"/>
      <c r="BM782" s="120"/>
      <c r="BN782" s="120"/>
      <c r="BO782" s="120"/>
      <c r="BP782" s="120"/>
      <c r="BQ782" s="120"/>
      <c r="BR782" s="120"/>
      <c r="BS782" s="120"/>
      <c r="BT782" s="120"/>
      <c r="BU782" s="120"/>
      <c r="BV782" s="120"/>
      <c r="BW782" s="120"/>
      <c r="BX782" s="120"/>
      <c r="BY782" s="120"/>
      <c r="BZ782" s="120"/>
      <c r="CA782" s="120"/>
      <c r="CB782" s="120"/>
      <c r="CC782" s="120"/>
      <c r="CD782" s="120"/>
      <c r="CE782" s="120"/>
      <c r="CF782" s="120"/>
      <c r="CG782" s="120"/>
      <c r="CH782" s="120"/>
      <c r="CJ782" s="46"/>
      <c r="CK782" s="46"/>
      <c r="CL782" s="46"/>
      <c r="CN782" s="46">
        <f t="shared" ca="1" si="203"/>
        <v>0</v>
      </c>
      <c r="CO782" s="46">
        <f t="shared" si="197"/>
        <v>0</v>
      </c>
      <c r="CP782" s="46"/>
      <c r="CQ782" s="46">
        <f t="shared" si="198"/>
        <v>0</v>
      </c>
      <c r="CR782" s="46"/>
      <c r="CS782" s="46">
        <f>IF(C782&lt;&gt;"",IF(VLOOKUP(C782,T_UO[#All],3,FALSE)="PTS",IF(ISBLANK(G782),1,0),IF(ISBLANK(G782),0,1)),0)</f>
        <v>0</v>
      </c>
      <c r="CT782" s="46">
        <f t="shared" si="204"/>
        <v>0</v>
      </c>
      <c r="CU782" s="46"/>
      <c r="CV782" s="46"/>
      <c r="CW782" s="46"/>
      <c r="CX782" s="46"/>
      <c r="CY782" s="46"/>
      <c r="CZ782" s="46"/>
      <c r="DA782" s="46"/>
      <c r="DB782" s="46">
        <f t="shared" si="205"/>
        <v>0</v>
      </c>
      <c r="DC782" s="46">
        <f t="shared" ca="1" si="199"/>
        <v>0</v>
      </c>
      <c r="DD782" s="46"/>
      <c r="DE782" s="46">
        <f t="shared" si="206"/>
        <v>0</v>
      </c>
      <c r="DF782" s="46"/>
      <c r="DG782" s="46"/>
      <c r="DH782" s="46"/>
      <c r="DI782" s="46"/>
      <c r="DJ782" s="46"/>
      <c r="DK782" s="46"/>
      <c r="DL782" s="46"/>
      <c r="DM782" s="46"/>
      <c r="DN782" s="46"/>
      <c r="DO782" s="46"/>
      <c r="DP782" s="46"/>
      <c r="DQ782" s="46"/>
      <c r="DR782" s="46"/>
      <c r="DS782" s="46">
        <f t="array" ref="DS782">IF(MAX(IF($AI782:$CH782&lt;&gt;0,$AI$7:$CH$7))&gt;$S782,1,0)</f>
        <v>0</v>
      </c>
    </row>
    <row r="783" spans="1:123" x14ac:dyDescent="0.25">
      <c r="A783" s="78">
        <v>776</v>
      </c>
      <c r="B783" s="79" t="str">
        <f t="shared" si="200"/>
        <v>K_LE MUT_2023_776</v>
      </c>
      <c r="C783" s="2"/>
      <c r="D783" s="3"/>
      <c r="E783" s="3"/>
      <c r="F783" s="4"/>
      <c r="G783" s="4"/>
      <c r="H783" s="4"/>
      <c r="I783" s="3"/>
      <c r="J783" s="1"/>
      <c r="K783" s="7"/>
      <c r="L783" s="90"/>
      <c r="M783" s="5"/>
      <c r="N783" s="91"/>
      <c r="O783" s="92"/>
      <c r="P783" s="5"/>
      <c r="Q783" s="5"/>
      <c r="R783" s="8"/>
      <c r="S783" s="5"/>
      <c r="T783" s="93"/>
      <c r="U783" s="80"/>
      <c r="V783" s="82"/>
      <c r="W783" s="83"/>
      <c r="X783" s="84" t="str">
        <f t="shared" si="201"/>
        <v xml:space="preserve"> </v>
      </c>
      <c r="Y783" s="85" t="str">
        <f t="shared" si="194"/>
        <v/>
      </c>
      <c r="AA783" s="86" t="str">
        <f t="shared" ca="1" si="195"/>
        <v/>
      </c>
      <c r="AB783" s="121"/>
      <c r="AC783" s="87" t="str">
        <f t="shared" si="193"/>
        <v/>
      </c>
      <c r="AD783" s="88" t="str">
        <f t="shared" si="202"/>
        <v/>
      </c>
      <c r="AE783" s="89" t="str">
        <f>IF(C783&lt;&gt;"",IF(VLOOKUP(C783,T_UO[#All],3,FALSE)="J",AF783+AG783,VLOOKUP(C783,T_UO[#All],4,FALSE)*G783),"")</f>
        <v/>
      </c>
      <c r="AF783" s="89" t="str">
        <f t="shared" si="196"/>
        <v/>
      </c>
      <c r="AG783" s="6"/>
      <c r="AH783" s="81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  <c r="AY783" s="120"/>
      <c r="AZ783" s="120"/>
      <c r="BA783" s="120"/>
      <c r="BB783" s="120"/>
      <c r="BC783" s="120"/>
      <c r="BD783" s="120"/>
      <c r="BE783" s="120"/>
      <c r="BF783" s="120"/>
      <c r="BG783" s="120"/>
      <c r="BH783" s="120"/>
      <c r="BI783" s="120"/>
      <c r="BJ783" s="120"/>
      <c r="BK783" s="120"/>
      <c r="BL783" s="120"/>
      <c r="BM783" s="120"/>
      <c r="BN783" s="120"/>
      <c r="BO783" s="120"/>
      <c r="BP783" s="120"/>
      <c r="BQ783" s="120"/>
      <c r="BR783" s="120"/>
      <c r="BS783" s="120"/>
      <c r="BT783" s="120"/>
      <c r="BU783" s="120"/>
      <c r="BV783" s="120"/>
      <c r="BW783" s="120"/>
      <c r="BX783" s="120"/>
      <c r="BY783" s="120"/>
      <c r="BZ783" s="120"/>
      <c r="CA783" s="120"/>
      <c r="CB783" s="120"/>
      <c r="CC783" s="120"/>
      <c r="CD783" s="120"/>
      <c r="CE783" s="120"/>
      <c r="CF783" s="120"/>
      <c r="CG783" s="120"/>
      <c r="CH783" s="120"/>
      <c r="CJ783" s="46"/>
      <c r="CK783" s="46"/>
      <c r="CL783" s="46"/>
      <c r="CN783" s="46">
        <f t="shared" ca="1" si="203"/>
        <v>0</v>
      </c>
      <c r="CO783" s="46">
        <f t="shared" si="197"/>
        <v>0</v>
      </c>
      <c r="CP783" s="46"/>
      <c r="CQ783" s="46">
        <f t="shared" si="198"/>
        <v>0</v>
      </c>
      <c r="CR783" s="46"/>
      <c r="CS783" s="46">
        <f>IF(C783&lt;&gt;"",IF(VLOOKUP(C783,T_UO[#All],3,FALSE)="PTS",IF(ISBLANK(G783),1,0),IF(ISBLANK(G783),0,1)),0)</f>
        <v>0</v>
      </c>
      <c r="CT783" s="46">
        <f t="shared" si="204"/>
        <v>0</v>
      </c>
      <c r="CU783" s="46"/>
      <c r="CV783" s="46"/>
      <c r="CW783" s="46"/>
      <c r="CX783" s="46"/>
      <c r="CY783" s="46"/>
      <c r="CZ783" s="46"/>
      <c r="DA783" s="46"/>
      <c r="DB783" s="46">
        <f t="shared" si="205"/>
        <v>0</v>
      </c>
      <c r="DC783" s="46">
        <f t="shared" ca="1" si="199"/>
        <v>0</v>
      </c>
      <c r="DD783" s="46"/>
      <c r="DE783" s="46">
        <f t="shared" si="206"/>
        <v>0</v>
      </c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>
        <f t="array" ref="DS783">IF(MAX(IF($AI783:$CH783&lt;&gt;0,$AI$7:$CH$7))&gt;$S783,1,0)</f>
        <v>0</v>
      </c>
    </row>
    <row r="784" spans="1:123" x14ac:dyDescent="0.25">
      <c r="A784" s="78">
        <v>777</v>
      </c>
      <c r="B784" s="79" t="str">
        <f t="shared" si="200"/>
        <v>K_LE MUT_2023_777</v>
      </c>
      <c r="C784" s="2"/>
      <c r="D784" s="3"/>
      <c r="E784" s="3"/>
      <c r="F784" s="4"/>
      <c r="G784" s="4"/>
      <c r="H784" s="4"/>
      <c r="I784" s="3"/>
      <c r="J784" s="1"/>
      <c r="K784" s="7"/>
      <c r="L784" s="90"/>
      <c r="M784" s="5"/>
      <c r="N784" s="91"/>
      <c r="O784" s="92"/>
      <c r="P784" s="5"/>
      <c r="Q784" s="5"/>
      <c r="R784" s="8"/>
      <c r="S784" s="5"/>
      <c r="T784" s="93"/>
      <c r="U784" s="80"/>
      <c r="V784" s="82"/>
      <c r="W784" s="83"/>
      <c r="X784" s="84" t="str">
        <f t="shared" si="201"/>
        <v xml:space="preserve"> </v>
      </c>
      <c r="Y784" s="85" t="str">
        <f t="shared" si="194"/>
        <v/>
      </c>
      <c r="AA784" s="86" t="str">
        <f t="shared" ca="1" si="195"/>
        <v/>
      </c>
      <c r="AB784" s="121"/>
      <c r="AC784" s="87" t="str">
        <f t="shared" si="193"/>
        <v/>
      </c>
      <c r="AD784" s="88" t="str">
        <f t="shared" si="202"/>
        <v/>
      </c>
      <c r="AE784" s="89" t="str">
        <f>IF(C784&lt;&gt;"",IF(VLOOKUP(C784,T_UO[#All],3,FALSE)="J",AF784+AG784,VLOOKUP(C784,T_UO[#All],4,FALSE)*G784),"")</f>
        <v/>
      </c>
      <c r="AF784" s="89" t="str">
        <f t="shared" si="196"/>
        <v/>
      </c>
      <c r="AG784" s="6"/>
      <c r="AH784" s="81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  <c r="AY784" s="120"/>
      <c r="AZ784" s="120"/>
      <c r="BA784" s="120"/>
      <c r="BB784" s="120"/>
      <c r="BC784" s="120"/>
      <c r="BD784" s="120"/>
      <c r="BE784" s="120"/>
      <c r="BF784" s="120"/>
      <c r="BG784" s="120"/>
      <c r="BH784" s="120"/>
      <c r="BI784" s="120"/>
      <c r="BJ784" s="120"/>
      <c r="BK784" s="120"/>
      <c r="BL784" s="120"/>
      <c r="BM784" s="120"/>
      <c r="BN784" s="120"/>
      <c r="BO784" s="120"/>
      <c r="BP784" s="120"/>
      <c r="BQ784" s="120"/>
      <c r="BR784" s="120"/>
      <c r="BS784" s="120"/>
      <c r="BT784" s="120"/>
      <c r="BU784" s="120"/>
      <c r="BV784" s="120"/>
      <c r="BW784" s="120"/>
      <c r="BX784" s="120"/>
      <c r="BY784" s="120"/>
      <c r="BZ784" s="120"/>
      <c r="CA784" s="120"/>
      <c r="CB784" s="120"/>
      <c r="CC784" s="120"/>
      <c r="CD784" s="120"/>
      <c r="CE784" s="120"/>
      <c r="CF784" s="120"/>
      <c r="CG784" s="120"/>
      <c r="CH784" s="120"/>
      <c r="CJ784" s="46"/>
      <c r="CK784" s="46"/>
      <c r="CL784" s="46"/>
      <c r="CN784" s="46">
        <f t="shared" ca="1" si="203"/>
        <v>0</v>
      </c>
      <c r="CO784" s="46">
        <f t="shared" si="197"/>
        <v>0</v>
      </c>
      <c r="CP784" s="46"/>
      <c r="CQ784" s="46">
        <f t="shared" si="198"/>
        <v>0</v>
      </c>
      <c r="CR784" s="46"/>
      <c r="CS784" s="46">
        <f>IF(C784&lt;&gt;"",IF(VLOOKUP(C784,T_UO[#All],3,FALSE)="PTS",IF(ISBLANK(G784),1,0),IF(ISBLANK(G784),0,1)),0)</f>
        <v>0</v>
      </c>
      <c r="CT784" s="46">
        <f t="shared" si="204"/>
        <v>0</v>
      </c>
      <c r="CU784" s="46"/>
      <c r="CV784" s="46"/>
      <c r="CW784" s="46"/>
      <c r="CX784" s="46"/>
      <c r="CY784" s="46"/>
      <c r="CZ784" s="46"/>
      <c r="DA784" s="46"/>
      <c r="DB784" s="46">
        <f t="shared" si="205"/>
        <v>0</v>
      </c>
      <c r="DC784" s="46">
        <f t="shared" ca="1" si="199"/>
        <v>0</v>
      </c>
      <c r="DD784" s="46"/>
      <c r="DE784" s="46">
        <f t="shared" si="206"/>
        <v>0</v>
      </c>
      <c r="DF784" s="46"/>
      <c r="DG784" s="46"/>
      <c r="DH784" s="46"/>
      <c r="DI784" s="46"/>
      <c r="DJ784" s="46"/>
      <c r="DK784" s="46"/>
      <c r="DL784" s="46"/>
      <c r="DM784" s="46"/>
      <c r="DN784" s="46"/>
      <c r="DO784" s="46"/>
      <c r="DP784" s="46"/>
      <c r="DQ784" s="46"/>
      <c r="DR784" s="46"/>
      <c r="DS784" s="46">
        <f t="array" ref="DS784">IF(MAX(IF($AI784:$CH784&lt;&gt;0,$AI$7:$CH$7))&gt;$S784,1,0)</f>
        <v>0</v>
      </c>
    </row>
    <row r="785" spans="1:123" x14ac:dyDescent="0.25">
      <c r="A785" s="78">
        <v>778</v>
      </c>
      <c r="B785" s="79" t="str">
        <f t="shared" si="200"/>
        <v>K_LE MUT_2023_778</v>
      </c>
      <c r="C785" s="2"/>
      <c r="D785" s="3"/>
      <c r="E785" s="3"/>
      <c r="F785" s="4"/>
      <c r="G785" s="4"/>
      <c r="H785" s="4"/>
      <c r="I785" s="3"/>
      <c r="J785" s="1"/>
      <c r="K785" s="7"/>
      <c r="L785" s="90"/>
      <c r="M785" s="5"/>
      <c r="N785" s="91"/>
      <c r="O785" s="92"/>
      <c r="P785" s="5"/>
      <c r="Q785" s="5"/>
      <c r="R785" s="8"/>
      <c r="S785" s="5"/>
      <c r="T785" s="93"/>
      <c r="U785" s="80"/>
      <c r="V785" s="82"/>
      <c r="W785" s="83"/>
      <c r="X785" s="84" t="str">
        <f t="shared" si="201"/>
        <v xml:space="preserve"> </v>
      </c>
      <c r="Y785" s="85" t="str">
        <f t="shared" si="194"/>
        <v/>
      </c>
      <c r="AA785" s="86" t="str">
        <f t="shared" ca="1" si="195"/>
        <v/>
      </c>
      <c r="AB785" s="121"/>
      <c r="AC785" s="87" t="str">
        <f t="shared" si="193"/>
        <v/>
      </c>
      <c r="AD785" s="88" t="str">
        <f t="shared" si="202"/>
        <v/>
      </c>
      <c r="AE785" s="89" t="str">
        <f>IF(C785&lt;&gt;"",IF(VLOOKUP(C785,T_UO[#All],3,FALSE)="J",AF785+AG785,VLOOKUP(C785,T_UO[#All],4,FALSE)*G785),"")</f>
        <v/>
      </c>
      <c r="AF785" s="89" t="str">
        <f t="shared" si="196"/>
        <v/>
      </c>
      <c r="AG785" s="6"/>
      <c r="AH785" s="81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  <c r="AY785" s="120"/>
      <c r="AZ785" s="120"/>
      <c r="BA785" s="120"/>
      <c r="BB785" s="120"/>
      <c r="BC785" s="120"/>
      <c r="BD785" s="120"/>
      <c r="BE785" s="120"/>
      <c r="BF785" s="120"/>
      <c r="BG785" s="120"/>
      <c r="BH785" s="120"/>
      <c r="BI785" s="120"/>
      <c r="BJ785" s="120"/>
      <c r="BK785" s="120"/>
      <c r="BL785" s="120"/>
      <c r="BM785" s="120"/>
      <c r="BN785" s="120"/>
      <c r="BO785" s="120"/>
      <c r="BP785" s="120"/>
      <c r="BQ785" s="120"/>
      <c r="BR785" s="120"/>
      <c r="BS785" s="120"/>
      <c r="BT785" s="120"/>
      <c r="BU785" s="120"/>
      <c r="BV785" s="120"/>
      <c r="BW785" s="120"/>
      <c r="BX785" s="120"/>
      <c r="BY785" s="120"/>
      <c r="BZ785" s="120"/>
      <c r="CA785" s="120"/>
      <c r="CB785" s="120"/>
      <c r="CC785" s="120"/>
      <c r="CD785" s="120"/>
      <c r="CE785" s="120"/>
      <c r="CF785" s="120"/>
      <c r="CG785" s="120"/>
      <c r="CH785" s="120"/>
      <c r="CJ785" s="46"/>
      <c r="CK785" s="46"/>
      <c r="CL785" s="46"/>
      <c r="CN785" s="46">
        <f t="shared" ca="1" si="203"/>
        <v>0</v>
      </c>
      <c r="CO785" s="46">
        <f t="shared" si="197"/>
        <v>0</v>
      </c>
      <c r="CP785" s="46"/>
      <c r="CQ785" s="46">
        <f t="shared" si="198"/>
        <v>0</v>
      </c>
      <c r="CR785" s="46"/>
      <c r="CS785" s="46">
        <f>IF(C785&lt;&gt;"",IF(VLOOKUP(C785,T_UO[#All],3,FALSE)="PTS",IF(ISBLANK(G785),1,0),IF(ISBLANK(G785),0,1)),0)</f>
        <v>0</v>
      </c>
      <c r="CT785" s="46">
        <f t="shared" si="204"/>
        <v>0</v>
      </c>
      <c r="CU785" s="46"/>
      <c r="CV785" s="46"/>
      <c r="CW785" s="46"/>
      <c r="CX785" s="46"/>
      <c r="CY785" s="46"/>
      <c r="CZ785" s="46"/>
      <c r="DA785" s="46"/>
      <c r="DB785" s="46">
        <f t="shared" si="205"/>
        <v>0</v>
      </c>
      <c r="DC785" s="46">
        <f t="shared" ca="1" si="199"/>
        <v>0</v>
      </c>
      <c r="DD785" s="46"/>
      <c r="DE785" s="46">
        <f t="shared" si="206"/>
        <v>0</v>
      </c>
      <c r="DF785" s="46"/>
      <c r="DG785" s="46"/>
      <c r="DH785" s="46"/>
      <c r="DI785" s="46"/>
      <c r="DJ785" s="46"/>
      <c r="DK785" s="46"/>
      <c r="DL785" s="46"/>
      <c r="DM785" s="46"/>
      <c r="DN785" s="46"/>
      <c r="DO785" s="46"/>
      <c r="DP785" s="46"/>
      <c r="DQ785" s="46"/>
      <c r="DR785" s="46"/>
      <c r="DS785" s="46">
        <f t="array" ref="DS785">IF(MAX(IF($AI785:$CH785&lt;&gt;0,$AI$7:$CH$7))&gt;$S785,1,0)</f>
        <v>0</v>
      </c>
    </row>
    <row r="786" spans="1:123" x14ac:dyDescent="0.25">
      <c r="A786" s="78">
        <v>779</v>
      </c>
      <c r="B786" s="79" t="str">
        <f t="shared" si="200"/>
        <v>K_LE MUT_2023_779</v>
      </c>
      <c r="C786" s="2"/>
      <c r="D786" s="3"/>
      <c r="E786" s="3"/>
      <c r="F786" s="4"/>
      <c r="G786" s="4"/>
      <c r="H786" s="4"/>
      <c r="I786" s="3"/>
      <c r="J786" s="1"/>
      <c r="K786" s="7"/>
      <c r="L786" s="90"/>
      <c r="M786" s="5"/>
      <c r="N786" s="91"/>
      <c r="O786" s="92"/>
      <c r="P786" s="5"/>
      <c r="Q786" s="5"/>
      <c r="R786" s="8"/>
      <c r="S786" s="5"/>
      <c r="T786" s="93"/>
      <c r="U786" s="80"/>
      <c r="V786" s="82"/>
      <c r="W786" s="83"/>
      <c r="X786" s="84" t="str">
        <f t="shared" si="201"/>
        <v xml:space="preserve"> </v>
      </c>
      <c r="Y786" s="85" t="str">
        <f t="shared" si="194"/>
        <v/>
      </c>
      <c r="AA786" s="86" t="str">
        <f t="shared" ca="1" si="195"/>
        <v/>
      </c>
      <c r="AB786" s="121"/>
      <c r="AC786" s="87" t="str">
        <f t="shared" si="193"/>
        <v/>
      </c>
      <c r="AD786" s="88" t="str">
        <f t="shared" si="202"/>
        <v/>
      </c>
      <c r="AE786" s="89" t="str">
        <f>IF(C786&lt;&gt;"",IF(VLOOKUP(C786,T_UO[#All],3,FALSE)="J",AF786+AG786,VLOOKUP(C786,T_UO[#All],4,FALSE)*G786),"")</f>
        <v/>
      </c>
      <c r="AF786" s="89" t="str">
        <f t="shared" si="196"/>
        <v/>
      </c>
      <c r="AG786" s="6"/>
      <c r="AH786" s="81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  <c r="AY786" s="120"/>
      <c r="AZ786" s="120"/>
      <c r="BA786" s="120"/>
      <c r="BB786" s="120"/>
      <c r="BC786" s="120"/>
      <c r="BD786" s="120"/>
      <c r="BE786" s="120"/>
      <c r="BF786" s="120"/>
      <c r="BG786" s="120"/>
      <c r="BH786" s="120"/>
      <c r="BI786" s="120"/>
      <c r="BJ786" s="120"/>
      <c r="BK786" s="120"/>
      <c r="BL786" s="120"/>
      <c r="BM786" s="120"/>
      <c r="BN786" s="120"/>
      <c r="BO786" s="120"/>
      <c r="BP786" s="120"/>
      <c r="BQ786" s="120"/>
      <c r="BR786" s="120"/>
      <c r="BS786" s="120"/>
      <c r="BT786" s="120"/>
      <c r="BU786" s="120"/>
      <c r="BV786" s="120"/>
      <c r="BW786" s="120"/>
      <c r="BX786" s="120"/>
      <c r="BY786" s="120"/>
      <c r="BZ786" s="120"/>
      <c r="CA786" s="120"/>
      <c r="CB786" s="120"/>
      <c r="CC786" s="120"/>
      <c r="CD786" s="120"/>
      <c r="CE786" s="120"/>
      <c r="CF786" s="120"/>
      <c r="CG786" s="120"/>
      <c r="CH786" s="120"/>
      <c r="CJ786" s="46"/>
      <c r="CK786" s="46"/>
      <c r="CL786" s="46"/>
      <c r="CN786" s="46">
        <f t="shared" ca="1" si="203"/>
        <v>0</v>
      </c>
      <c r="CO786" s="46">
        <f t="shared" si="197"/>
        <v>0</v>
      </c>
      <c r="CP786" s="46"/>
      <c r="CQ786" s="46">
        <f t="shared" si="198"/>
        <v>0</v>
      </c>
      <c r="CR786" s="46"/>
      <c r="CS786" s="46">
        <f>IF(C786&lt;&gt;"",IF(VLOOKUP(C786,T_UO[#All],3,FALSE)="PTS",IF(ISBLANK(G786),1,0),IF(ISBLANK(G786),0,1)),0)</f>
        <v>0</v>
      </c>
      <c r="CT786" s="46">
        <f t="shared" si="204"/>
        <v>0</v>
      </c>
      <c r="CU786" s="46"/>
      <c r="CV786" s="46"/>
      <c r="CW786" s="46"/>
      <c r="CX786" s="46"/>
      <c r="CY786" s="46"/>
      <c r="CZ786" s="46"/>
      <c r="DA786" s="46"/>
      <c r="DB786" s="46">
        <f t="shared" si="205"/>
        <v>0</v>
      </c>
      <c r="DC786" s="46">
        <f t="shared" ca="1" si="199"/>
        <v>0</v>
      </c>
      <c r="DD786" s="46"/>
      <c r="DE786" s="46">
        <f t="shared" si="206"/>
        <v>0</v>
      </c>
      <c r="DF786" s="46"/>
      <c r="DG786" s="46"/>
      <c r="DH786" s="46"/>
      <c r="DI786" s="46"/>
      <c r="DJ786" s="46"/>
      <c r="DK786" s="46"/>
      <c r="DL786" s="46"/>
      <c r="DM786" s="46"/>
      <c r="DN786" s="46"/>
      <c r="DO786" s="46"/>
      <c r="DP786" s="46"/>
      <c r="DQ786" s="46"/>
      <c r="DR786" s="46"/>
      <c r="DS786" s="46">
        <f t="array" ref="DS786">IF(MAX(IF($AI786:$CH786&lt;&gt;0,$AI$7:$CH$7))&gt;$S786,1,0)</f>
        <v>0</v>
      </c>
    </row>
    <row r="787" spans="1:123" x14ac:dyDescent="0.25">
      <c r="A787" s="78">
        <v>780</v>
      </c>
      <c r="B787" s="79" t="str">
        <f t="shared" si="200"/>
        <v>K_LE MUT_2023_780</v>
      </c>
      <c r="C787" s="2"/>
      <c r="D787" s="3"/>
      <c r="E787" s="3"/>
      <c r="F787" s="4"/>
      <c r="G787" s="4"/>
      <c r="H787" s="4"/>
      <c r="I787" s="3"/>
      <c r="J787" s="1"/>
      <c r="K787" s="7"/>
      <c r="L787" s="90"/>
      <c r="M787" s="5"/>
      <c r="N787" s="91"/>
      <c r="O787" s="92"/>
      <c r="P787" s="5"/>
      <c r="Q787" s="5"/>
      <c r="R787" s="8"/>
      <c r="S787" s="5"/>
      <c r="T787" s="93"/>
      <c r="U787" s="80"/>
      <c r="V787" s="82"/>
      <c r="W787" s="83"/>
      <c r="X787" s="84" t="str">
        <f t="shared" si="201"/>
        <v xml:space="preserve"> </v>
      </c>
      <c r="Y787" s="85" t="str">
        <f t="shared" si="194"/>
        <v/>
      </c>
      <c r="AA787" s="86" t="str">
        <f t="shared" ca="1" si="195"/>
        <v/>
      </c>
      <c r="AB787" s="121"/>
      <c r="AC787" s="87" t="str">
        <f t="shared" si="193"/>
        <v/>
      </c>
      <c r="AD787" s="88" t="str">
        <f t="shared" si="202"/>
        <v/>
      </c>
      <c r="AE787" s="89" t="str">
        <f>IF(C787&lt;&gt;"",IF(VLOOKUP(C787,T_UO[#All],3,FALSE)="J",AF787+AG787,VLOOKUP(C787,T_UO[#All],4,FALSE)*G787),"")</f>
        <v/>
      </c>
      <c r="AF787" s="89" t="str">
        <f t="shared" si="196"/>
        <v/>
      </c>
      <c r="AG787" s="6"/>
      <c r="AH787" s="81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  <c r="AY787" s="120"/>
      <c r="AZ787" s="120"/>
      <c r="BA787" s="120"/>
      <c r="BB787" s="120"/>
      <c r="BC787" s="120"/>
      <c r="BD787" s="120"/>
      <c r="BE787" s="120"/>
      <c r="BF787" s="120"/>
      <c r="BG787" s="120"/>
      <c r="BH787" s="120"/>
      <c r="BI787" s="120"/>
      <c r="BJ787" s="120"/>
      <c r="BK787" s="120"/>
      <c r="BL787" s="120"/>
      <c r="BM787" s="120"/>
      <c r="BN787" s="120"/>
      <c r="BO787" s="120"/>
      <c r="BP787" s="120"/>
      <c r="BQ787" s="120"/>
      <c r="BR787" s="120"/>
      <c r="BS787" s="120"/>
      <c r="BT787" s="120"/>
      <c r="BU787" s="120"/>
      <c r="BV787" s="120"/>
      <c r="BW787" s="120"/>
      <c r="BX787" s="120"/>
      <c r="BY787" s="120"/>
      <c r="BZ787" s="120"/>
      <c r="CA787" s="120"/>
      <c r="CB787" s="120"/>
      <c r="CC787" s="120"/>
      <c r="CD787" s="120"/>
      <c r="CE787" s="120"/>
      <c r="CF787" s="120"/>
      <c r="CG787" s="120"/>
      <c r="CH787" s="120"/>
      <c r="CJ787" s="46"/>
      <c r="CK787" s="46"/>
      <c r="CL787" s="46"/>
      <c r="CN787" s="46">
        <f t="shared" ca="1" si="203"/>
        <v>0</v>
      </c>
      <c r="CO787" s="46">
        <f t="shared" si="197"/>
        <v>0</v>
      </c>
      <c r="CP787" s="46"/>
      <c r="CQ787" s="46">
        <f t="shared" si="198"/>
        <v>0</v>
      </c>
      <c r="CR787" s="46"/>
      <c r="CS787" s="46">
        <f>IF(C787&lt;&gt;"",IF(VLOOKUP(C787,T_UO[#All],3,FALSE)="PTS",IF(ISBLANK(G787),1,0),IF(ISBLANK(G787),0,1)),0)</f>
        <v>0</v>
      </c>
      <c r="CT787" s="46">
        <f t="shared" si="204"/>
        <v>0</v>
      </c>
      <c r="CU787" s="46"/>
      <c r="CV787" s="46"/>
      <c r="CW787" s="46"/>
      <c r="CX787" s="46"/>
      <c r="CY787" s="46"/>
      <c r="CZ787" s="46"/>
      <c r="DA787" s="46"/>
      <c r="DB787" s="46">
        <f t="shared" si="205"/>
        <v>0</v>
      </c>
      <c r="DC787" s="46">
        <f t="shared" ca="1" si="199"/>
        <v>0</v>
      </c>
      <c r="DD787" s="46"/>
      <c r="DE787" s="46">
        <f t="shared" si="206"/>
        <v>0</v>
      </c>
      <c r="DF787" s="46"/>
      <c r="DG787" s="46"/>
      <c r="DH787" s="46"/>
      <c r="DI787" s="46"/>
      <c r="DJ787" s="46"/>
      <c r="DK787" s="46"/>
      <c r="DL787" s="46"/>
      <c r="DM787" s="46"/>
      <c r="DN787" s="46"/>
      <c r="DO787" s="46"/>
      <c r="DP787" s="46"/>
      <c r="DQ787" s="46"/>
      <c r="DR787" s="46"/>
      <c r="DS787" s="46">
        <f t="array" ref="DS787">IF(MAX(IF($AI787:$CH787&lt;&gt;0,$AI$7:$CH$7))&gt;$S787,1,0)</f>
        <v>0</v>
      </c>
    </row>
    <row r="788" spans="1:123" x14ac:dyDescent="0.25">
      <c r="A788" s="78">
        <v>781</v>
      </c>
      <c r="B788" s="79" t="str">
        <f t="shared" si="200"/>
        <v>K_LE MUT_2023_781</v>
      </c>
      <c r="C788" s="2"/>
      <c r="D788" s="3"/>
      <c r="E788" s="3"/>
      <c r="F788" s="4"/>
      <c r="G788" s="4"/>
      <c r="H788" s="4"/>
      <c r="I788" s="3"/>
      <c r="J788" s="1"/>
      <c r="K788" s="7"/>
      <c r="L788" s="90"/>
      <c r="M788" s="5"/>
      <c r="N788" s="91"/>
      <c r="O788" s="92"/>
      <c r="P788" s="5"/>
      <c r="Q788" s="5"/>
      <c r="R788" s="8"/>
      <c r="S788" s="5"/>
      <c r="T788" s="93"/>
      <c r="U788" s="80"/>
      <c r="V788" s="82"/>
      <c r="W788" s="83"/>
      <c r="X788" s="84" t="str">
        <f t="shared" si="201"/>
        <v xml:space="preserve"> </v>
      </c>
      <c r="Y788" s="85" t="str">
        <f t="shared" si="194"/>
        <v/>
      </c>
      <c r="AA788" s="86" t="str">
        <f t="shared" ca="1" si="195"/>
        <v/>
      </c>
      <c r="AB788" s="121"/>
      <c r="AC788" s="87" t="str">
        <f t="shared" si="193"/>
        <v/>
      </c>
      <c r="AD788" s="88" t="str">
        <f t="shared" si="202"/>
        <v/>
      </c>
      <c r="AE788" s="89" t="str">
        <f>IF(C788&lt;&gt;"",IF(VLOOKUP(C788,T_UO[#All],3,FALSE)="J",AF788+AG788,VLOOKUP(C788,T_UO[#All],4,FALSE)*G788),"")</f>
        <v/>
      </c>
      <c r="AF788" s="89" t="str">
        <f t="shared" si="196"/>
        <v/>
      </c>
      <c r="AG788" s="6"/>
      <c r="AH788" s="81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  <c r="AY788" s="120"/>
      <c r="AZ788" s="120"/>
      <c r="BA788" s="120"/>
      <c r="BB788" s="120"/>
      <c r="BC788" s="120"/>
      <c r="BD788" s="120"/>
      <c r="BE788" s="120"/>
      <c r="BF788" s="120"/>
      <c r="BG788" s="120"/>
      <c r="BH788" s="120"/>
      <c r="BI788" s="120"/>
      <c r="BJ788" s="120"/>
      <c r="BK788" s="120"/>
      <c r="BL788" s="120"/>
      <c r="BM788" s="120"/>
      <c r="BN788" s="120"/>
      <c r="BO788" s="120"/>
      <c r="BP788" s="120"/>
      <c r="BQ788" s="120"/>
      <c r="BR788" s="120"/>
      <c r="BS788" s="120"/>
      <c r="BT788" s="120"/>
      <c r="BU788" s="120"/>
      <c r="BV788" s="120"/>
      <c r="BW788" s="120"/>
      <c r="BX788" s="120"/>
      <c r="BY788" s="120"/>
      <c r="BZ788" s="120"/>
      <c r="CA788" s="120"/>
      <c r="CB788" s="120"/>
      <c r="CC788" s="120"/>
      <c r="CD788" s="120"/>
      <c r="CE788" s="120"/>
      <c r="CF788" s="120"/>
      <c r="CG788" s="120"/>
      <c r="CH788" s="120"/>
      <c r="CJ788" s="46"/>
      <c r="CK788" s="46"/>
      <c r="CL788" s="46"/>
      <c r="CN788" s="46">
        <f t="shared" ca="1" si="203"/>
        <v>0</v>
      </c>
      <c r="CO788" s="46">
        <f t="shared" si="197"/>
        <v>0</v>
      </c>
      <c r="CP788" s="46"/>
      <c r="CQ788" s="46">
        <f t="shared" si="198"/>
        <v>0</v>
      </c>
      <c r="CR788" s="46"/>
      <c r="CS788" s="46">
        <f>IF(C788&lt;&gt;"",IF(VLOOKUP(C788,T_UO[#All],3,FALSE)="PTS",IF(ISBLANK(G788),1,0),IF(ISBLANK(G788),0,1)),0)</f>
        <v>0</v>
      </c>
      <c r="CT788" s="46">
        <f t="shared" si="204"/>
        <v>0</v>
      </c>
      <c r="CU788" s="46"/>
      <c r="CV788" s="46"/>
      <c r="CW788" s="46"/>
      <c r="CX788" s="46"/>
      <c r="CY788" s="46"/>
      <c r="CZ788" s="46"/>
      <c r="DA788" s="46"/>
      <c r="DB788" s="46">
        <f t="shared" si="205"/>
        <v>0</v>
      </c>
      <c r="DC788" s="46">
        <f t="shared" ca="1" si="199"/>
        <v>0</v>
      </c>
      <c r="DD788" s="46"/>
      <c r="DE788" s="46">
        <f t="shared" si="206"/>
        <v>0</v>
      </c>
      <c r="DF788" s="46"/>
      <c r="DG788" s="46"/>
      <c r="DH788" s="46"/>
      <c r="DI788" s="46"/>
      <c r="DJ788" s="46"/>
      <c r="DK788" s="46"/>
      <c r="DL788" s="46"/>
      <c r="DM788" s="46"/>
      <c r="DN788" s="46"/>
      <c r="DO788" s="46"/>
      <c r="DP788" s="46"/>
      <c r="DQ788" s="46"/>
      <c r="DR788" s="46"/>
      <c r="DS788" s="46">
        <f t="array" ref="DS788">IF(MAX(IF($AI788:$CH788&lt;&gt;0,$AI$7:$CH$7))&gt;$S788,1,0)</f>
        <v>0</v>
      </c>
    </row>
    <row r="789" spans="1:123" x14ac:dyDescent="0.25">
      <c r="A789" s="78">
        <v>782</v>
      </c>
      <c r="B789" s="79" t="str">
        <f t="shared" si="200"/>
        <v>K_LE MUT_2023_782</v>
      </c>
      <c r="C789" s="2"/>
      <c r="D789" s="3"/>
      <c r="E789" s="3"/>
      <c r="F789" s="4"/>
      <c r="G789" s="4"/>
      <c r="H789" s="4"/>
      <c r="I789" s="3"/>
      <c r="J789" s="1"/>
      <c r="K789" s="7"/>
      <c r="L789" s="90"/>
      <c r="M789" s="5"/>
      <c r="N789" s="91"/>
      <c r="O789" s="92"/>
      <c r="P789" s="5"/>
      <c r="Q789" s="5"/>
      <c r="R789" s="8"/>
      <c r="S789" s="5"/>
      <c r="T789" s="93"/>
      <c r="U789" s="80"/>
      <c r="V789" s="82"/>
      <c r="W789" s="83"/>
      <c r="X789" s="84" t="str">
        <f t="shared" si="201"/>
        <v xml:space="preserve"> </v>
      </c>
      <c r="Y789" s="85" t="str">
        <f t="shared" si="194"/>
        <v/>
      </c>
      <c r="AA789" s="86" t="str">
        <f t="shared" ca="1" si="195"/>
        <v/>
      </c>
      <c r="AB789" s="121"/>
      <c r="AC789" s="87" t="str">
        <f t="shared" si="193"/>
        <v/>
      </c>
      <c r="AD789" s="88" t="str">
        <f t="shared" si="202"/>
        <v/>
      </c>
      <c r="AE789" s="89" t="str">
        <f>IF(C789&lt;&gt;"",IF(VLOOKUP(C789,T_UO[#All],3,FALSE)="J",AF789+AG789,VLOOKUP(C789,T_UO[#All],4,FALSE)*G789),"")</f>
        <v/>
      </c>
      <c r="AF789" s="89" t="str">
        <f t="shared" si="196"/>
        <v/>
      </c>
      <c r="AG789" s="6"/>
      <c r="AH789" s="81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  <c r="AY789" s="120"/>
      <c r="AZ789" s="120"/>
      <c r="BA789" s="120"/>
      <c r="BB789" s="120"/>
      <c r="BC789" s="120"/>
      <c r="BD789" s="120"/>
      <c r="BE789" s="120"/>
      <c r="BF789" s="120"/>
      <c r="BG789" s="120"/>
      <c r="BH789" s="120"/>
      <c r="BI789" s="120"/>
      <c r="BJ789" s="120"/>
      <c r="BK789" s="120"/>
      <c r="BL789" s="120"/>
      <c r="BM789" s="120"/>
      <c r="BN789" s="120"/>
      <c r="BO789" s="120"/>
      <c r="BP789" s="120"/>
      <c r="BQ789" s="120"/>
      <c r="BR789" s="120"/>
      <c r="BS789" s="120"/>
      <c r="BT789" s="120"/>
      <c r="BU789" s="120"/>
      <c r="BV789" s="120"/>
      <c r="BW789" s="120"/>
      <c r="BX789" s="120"/>
      <c r="BY789" s="120"/>
      <c r="BZ789" s="120"/>
      <c r="CA789" s="120"/>
      <c r="CB789" s="120"/>
      <c r="CC789" s="120"/>
      <c r="CD789" s="120"/>
      <c r="CE789" s="120"/>
      <c r="CF789" s="120"/>
      <c r="CG789" s="120"/>
      <c r="CH789" s="120"/>
      <c r="CJ789" s="46"/>
      <c r="CK789" s="46"/>
      <c r="CL789" s="46"/>
      <c r="CN789" s="46">
        <f t="shared" ca="1" si="203"/>
        <v>0</v>
      </c>
      <c r="CO789" s="46">
        <f t="shared" si="197"/>
        <v>0</v>
      </c>
      <c r="CP789" s="46"/>
      <c r="CQ789" s="46">
        <f t="shared" si="198"/>
        <v>0</v>
      </c>
      <c r="CR789" s="46"/>
      <c r="CS789" s="46">
        <f>IF(C789&lt;&gt;"",IF(VLOOKUP(C789,T_UO[#All],3,FALSE)="PTS",IF(ISBLANK(G789),1,0),IF(ISBLANK(G789),0,1)),0)</f>
        <v>0</v>
      </c>
      <c r="CT789" s="46">
        <f t="shared" si="204"/>
        <v>0</v>
      </c>
      <c r="CU789" s="46"/>
      <c r="CV789" s="46"/>
      <c r="CW789" s="46"/>
      <c r="CX789" s="46"/>
      <c r="CY789" s="46"/>
      <c r="CZ789" s="46"/>
      <c r="DA789" s="46"/>
      <c r="DB789" s="46">
        <f t="shared" si="205"/>
        <v>0</v>
      </c>
      <c r="DC789" s="46">
        <f t="shared" ca="1" si="199"/>
        <v>0</v>
      </c>
      <c r="DD789" s="46"/>
      <c r="DE789" s="46">
        <f t="shared" si="206"/>
        <v>0</v>
      </c>
      <c r="DF789" s="46"/>
      <c r="DG789" s="46"/>
      <c r="DH789" s="46"/>
      <c r="DI789" s="46"/>
      <c r="DJ789" s="46"/>
      <c r="DK789" s="46"/>
      <c r="DL789" s="46"/>
      <c r="DM789" s="46"/>
      <c r="DN789" s="46"/>
      <c r="DO789" s="46"/>
      <c r="DP789" s="46"/>
      <c r="DQ789" s="46"/>
      <c r="DR789" s="46"/>
      <c r="DS789" s="46">
        <f t="array" ref="DS789">IF(MAX(IF($AI789:$CH789&lt;&gt;0,$AI$7:$CH$7))&gt;$S789,1,0)</f>
        <v>0</v>
      </c>
    </row>
    <row r="790" spans="1:123" x14ac:dyDescent="0.25">
      <c r="A790" s="78">
        <v>783</v>
      </c>
      <c r="B790" s="79" t="str">
        <f t="shared" si="200"/>
        <v>K_LE MUT_2023_783</v>
      </c>
      <c r="C790" s="2"/>
      <c r="D790" s="3"/>
      <c r="E790" s="3"/>
      <c r="F790" s="4"/>
      <c r="G790" s="4"/>
      <c r="H790" s="4"/>
      <c r="I790" s="3"/>
      <c r="J790" s="1"/>
      <c r="K790" s="7"/>
      <c r="L790" s="90"/>
      <c r="M790" s="5"/>
      <c r="N790" s="91"/>
      <c r="O790" s="92"/>
      <c r="P790" s="5"/>
      <c r="Q790" s="5"/>
      <c r="R790" s="8"/>
      <c r="S790" s="5"/>
      <c r="T790" s="93"/>
      <c r="U790" s="80"/>
      <c r="V790" s="82"/>
      <c r="W790" s="83"/>
      <c r="X790" s="84" t="str">
        <f t="shared" si="201"/>
        <v xml:space="preserve"> </v>
      </c>
      <c r="Y790" s="85" t="str">
        <f t="shared" si="194"/>
        <v/>
      </c>
      <c r="AA790" s="86" t="str">
        <f t="shared" ca="1" si="195"/>
        <v/>
      </c>
      <c r="AB790" s="121"/>
      <c r="AC790" s="87" t="str">
        <f t="shared" si="193"/>
        <v/>
      </c>
      <c r="AD790" s="88" t="str">
        <f t="shared" si="202"/>
        <v/>
      </c>
      <c r="AE790" s="89" t="str">
        <f>IF(C790&lt;&gt;"",IF(VLOOKUP(C790,T_UO[#All],3,FALSE)="J",AF790+AG790,VLOOKUP(C790,T_UO[#All],4,FALSE)*G790),"")</f>
        <v/>
      </c>
      <c r="AF790" s="89" t="str">
        <f t="shared" si="196"/>
        <v/>
      </c>
      <c r="AG790" s="6"/>
      <c r="AH790" s="81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  <c r="AY790" s="120"/>
      <c r="AZ790" s="120"/>
      <c r="BA790" s="120"/>
      <c r="BB790" s="120"/>
      <c r="BC790" s="120"/>
      <c r="BD790" s="120"/>
      <c r="BE790" s="120"/>
      <c r="BF790" s="120"/>
      <c r="BG790" s="120"/>
      <c r="BH790" s="120"/>
      <c r="BI790" s="120"/>
      <c r="BJ790" s="120"/>
      <c r="BK790" s="120"/>
      <c r="BL790" s="120"/>
      <c r="BM790" s="120"/>
      <c r="BN790" s="120"/>
      <c r="BO790" s="120"/>
      <c r="BP790" s="120"/>
      <c r="BQ790" s="120"/>
      <c r="BR790" s="120"/>
      <c r="BS790" s="120"/>
      <c r="BT790" s="120"/>
      <c r="BU790" s="120"/>
      <c r="BV790" s="120"/>
      <c r="BW790" s="120"/>
      <c r="BX790" s="120"/>
      <c r="BY790" s="120"/>
      <c r="BZ790" s="120"/>
      <c r="CA790" s="120"/>
      <c r="CB790" s="120"/>
      <c r="CC790" s="120"/>
      <c r="CD790" s="120"/>
      <c r="CE790" s="120"/>
      <c r="CF790" s="120"/>
      <c r="CG790" s="120"/>
      <c r="CH790" s="120"/>
      <c r="CJ790" s="46"/>
      <c r="CK790" s="46"/>
      <c r="CL790" s="46"/>
      <c r="CN790" s="46">
        <f t="shared" ca="1" si="203"/>
        <v>0</v>
      </c>
      <c r="CO790" s="46">
        <f t="shared" si="197"/>
        <v>0</v>
      </c>
      <c r="CP790" s="46"/>
      <c r="CQ790" s="46">
        <f t="shared" si="198"/>
        <v>0</v>
      </c>
      <c r="CR790" s="46"/>
      <c r="CS790" s="46">
        <f>IF(C790&lt;&gt;"",IF(VLOOKUP(C790,T_UO[#All],3,FALSE)="PTS",IF(ISBLANK(G790),1,0),IF(ISBLANK(G790),0,1)),0)</f>
        <v>0</v>
      </c>
      <c r="CT790" s="46">
        <f t="shared" si="204"/>
        <v>0</v>
      </c>
      <c r="CU790" s="46"/>
      <c r="CV790" s="46"/>
      <c r="CW790" s="46"/>
      <c r="CX790" s="46"/>
      <c r="CY790" s="46"/>
      <c r="CZ790" s="46"/>
      <c r="DA790" s="46"/>
      <c r="DB790" s="46">
        <f t="shared" si="205"/>
        <v>0</v>
      </c>
      <c r="DC790" s="46">
        <f t="shared" ca="1" si="199"/>
        <v>0</v>
      </c>
      <c r="DD790" s="46"/>
      <c r="DE790" s="46">
        <f t="shared" si="206"/>
        <v>0</v>
      </c>
      <c r="DF790" s="46"/>
      <c r="DG790" s="46"/>
      <c r="DH790" s="46"/>
      <c r="DI790" s="46"/>
      <c r="DJ790" s="46"/>
      <c r="DK790" s="46"/>
      <c r="DL790" s="46"/>
      <c r="DM790" s="46"/>
      <c r="DN790" s="46"/>
      <c r="DO790" s="46"/>
      <c r="DP790" s="46"/>
      <c r="DQ790" s="46"/>
      <c r="DR790" s="46"/>
      <c r="DS790" s="46">
        <f t="array" ref="DS790">IF(MAX(IF($AI790:$CH790&lt;&gt;0,$AI$7:$CH$7))&gt;$S790,1,0)</f>
        <v>0</v>
      </c>
    </row>
    <row r="791" spans="1:123" x14ac:dyDescent="0.25">
      <c r="A791" s="78">
        <v>784</v>
      </c>
      <c r="B791" s="79" t="str">
        <f t="shared" si="200"/>
        <v>K_LE MUT_2023_784</v>
      </c>
      <c r="C791" s="2"/>
      <c r="D791" s="3"/>
      <c r="E791" s="3"/>
      <c r="F791" s="4"/>
      <c r="G791" s="4"/>
      <c r="H791" s="4"/>
      <c r="I791" s="3"/>
      <c r="J791" s="1"/>
      <c r="K791" s="7"/>
      <c r="L791" s="90"/>
      <c r="M791" s="5"/>
      <c r="N791" s="91"/>
      <c r="O791" s="92"/>
      <c r="P791" s="5"/>
      <c r="Q791" s="5"/>
      <c r="R791" s="8"/>
      <c r="S791" s="5"/>
      <c r="T791" s="93"/>
      <c r="U791" s="80"/>
      <c r="V791" s="82"/>
      <c r="W791" s="83"/>
      <c r="X791" s="84" t="str">
        <f t="shared" si="201"/>
        <v xml:space="preserve"> </v>
      </c>
      <c r="Y791" s="85" t="str">
        <f t="shared" si="194"/>
        <v/>
      </c>
      <c r="AA791" s="86" t="str">
        <f t="shared" ca="1" si="195"/>
        <v/>
      </c>
      <c r="AB791" s="121"/>
      <c r="AC791" s="87" t="str">
        <f t="shared" si="193"/>
        <v/>
      </c>
      <c r="AD791" s="88" t="str">
        <f t="shared" si="202"/>
        <v/>
      </c>
      <c r="AE791" s="89" t="str">
        <f>IF(C791&lt;&gt;"",IF(VLOOKUP(C791,T_UO[#All],3,FALSE)="J",AF791+AG791,VLOOKUP(C791,T_UO[#All],4,FALSE)*G791),"")</f>
        <v/>
      </c>
      <c r="AF791" s="89" t="str">
        <f t="shared" si="196"/>
        <v/>
      </c>
      <c r="AG791" s="6"/>
      <c r="AH791" s="81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  <c r="AY791" s="120"/>
      <c r="AZ791" s="120"/>
      <c r="BA791" s="120"/>
      <c r="BB791" s="120"/>
      <c r="BC791" s="120"/>
      <c r="BD791" s="120"/>
      <c r="BE791" s="120"/>
      <c r="BF791" s="120"/>
      <c r="BG791" s="120"/>
      <c r="BH791" s="120"/>
      <c r="BI791" s="120"/>
      <c r="BJ791" s="120"/>
      <c r="BK791" s="120"/>
      <c r="BL791" s="120"/>
      <c r="BM791" s="120"/>
      <c r="BN791" s="120"/>
      <c r="BO791" s="120"/>
      <c r="BP791" s="120"/>
      <c r="BQ791" s="120"/>
      <c r="BR791" s="120"/>
      <c r="BS791" s="120"/>
      <c r="BT791" s="120"/>
      <c r="BU791" s="120"/>
      <c r="BV791" s="120"/>
      <c r="BW791" s="120"/>
      <c r="BX791" s="120"/>
      <c r="BY791" s="120"/>
      <c r="BZ791" s="120"/>
      <c r="CA791" s="120"/>
      <c r="CB791" s="120"/>
      <c r="CC791" s="120"/>
      <c r="CD791" s="120"/>
      <c r="CE791" s="120"/>
      <c r="CF791" s="120"/>
      <c r="CG791" s="120"/>
      <c r="CH791" s="120"/>
      <c r="CJ791" s="46"/>
      <c r="CK791" s="46"/>
      <c r="CL791" s="46"/>
      <c r="CN791" s="46">
        <f t="shared" ca="1" si="203"/>
        <v>0</v>
      </c>
      <c r="CO791" s="46">
        <f t="shared" si="197"/>
        <v>0</v>
      </c>
      <c r="CP791" s="46"/>
      <c r="CQ791" s="46">
        <f t="shared" si="198"/>
        <v>0</v>
      </c>
      <c r="CR791" s="46"/>
      <c r="CS791" s="46">
        <f>IF(C791&lt;&gt;"",IF(VLOOKUP(C791,T_UO[#All],3,FALSE)="PTS",IF(ISBLANK(G791),1,0),IF(ISBLANK(G791),0,1)),0)</f>
        <v>0</v>
      </c>
      <c r="CT791" s="46">
        <f t="shared" si="204"/>
        <v>0</v>
      </c>
      <c r="CU791" s="46"/>
      <c r="CV791" s="46"/>
      <c r="CW791" s="46"/>
      <c r="CX791" s="46"/>
      <c r="CY791" s="46"/>
      <c r="CZ791" s="46"/>
      <c r="DA791" s="46"/>
      <c r="DB791" s="46">
        <f t="shared" si="205"/>
        <v>0</v>
      </c>
      <c r="DC791" s="46">
        <f t="shared" ca="1" si="199"/>
        <v>0</v>
      </c>
      <c r="DD791" s="46"/>
      <c r="DE791" s="46">
        <f t="shared" si="206"/>
        <v>0</v>
      </c>
      <c r="DF791" s="46"/>
      <c r="DG791" s="46"/>
      <c r="DH791" s="46"/>
      <c r="DI791" s="46"/>
      <c r="DJ791" s="46"/>
      <c r="DK791" s="46"/>
      <c r="DL791" s="46"/>
      <c r="DM791" s="46"/>
      <c r="DN791" s="46"/>
      <c r="DO791" s="46"/>
      <c r="DP791" s="46"/>
      <c r="DQ791" s="46"/>
      <c r="DR791" s="46"/>
      <c r="DS791" s="46">
        <f t="array" ref="DS791">IF(MAX(IF($AI791:$CH791&lt;&gt;0,$AI$7:$CH$7))&gt;$S791,1,0)</f>
        <v>0</v>
      </c>
    </row>
    <row r="792" spans="1:123" x14ac:dyDescent="0.25">
      <c r="A792" s="78">
        <v>785</v>
      </c>
      <c r="B792" s="79" t="str">
        <f t="shared" si="200"/>
        <v>K_LE MUT_2023_785</v>
      </c>
      <c r="C792" s="2"/>
      <c r="D792" s="3"/>
      <c r="E792" s="3"/>
      <c r="F792" s="4"/>
      <c r="G792" s="4"/>
      <c r="H792" s="4"/>
      <c r="I792" s="3"/>
      <c r="J792" s="1"/>
      <c r="K792" s="7"/>
      <c r="L792" s="90"/>
      <c r="M792" s="5"/>
      <c r="N792" s="91"/>
      <c r="O792" s="92"/>
      <c r="P792" s="5"/>
      <c r="Q792" s="5"/>
      <c r="R792" s="8"/>
      <c r="S792" s="5"/>
      <c r="T792" s="93"/>
      <c r="U792" s="80"/>
      <c r="V792" s="82"/>
      <c r="W792" s="83"/>
      <c r="X792" s="84" t="str">
        <f t="shared" si="201"/>
        <v xml:space="preserve"> </v>
      </c>
      <c r="Y792" s="85" t="str">
        <f t="shared" si="194"/>
        <v/>
      </c>
      <c r="AA792" s="86" t="str">
        <f t="shared" ca="1" si="195"/>
        <v/>
      </c>
      <c r="AB792" s="121"/>
      <c r="AC792" s="87" t="str">
        <f t="shared" si="193"/>
        <v/>
      </c>
      <c r="AD792" s="88" t="str">
        <f t="shared" si="202"/>
        <v/>
      </c>
      <c r="AE792" s="89" t="str">
        <f>IF(C792&lt;&gt;"",IF(VLOOKUP(C792,T_UO[#All],3,FALSE)="J",AF792+AG792,VLOOKUP(C792,T_UO[#All],4,FALSE)*G792),"")</f>
        <v/>
      </c>
      <c r="AF792" s="89" t="str">
        <f t="shared" si="196"/>
        <v/>
      </c>
      <c r="AG792" s="6"/>
      <c r="AH792" s="81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  <c r="AY792" s="120"/>
      <c r="AZ792" s="120"/>
      <c r="BA792" s="120"/>
      <c r="BB792" s="120"/>
      <c r="BC792" s="120"/>
      <c r="BD792" s="120"/>
      <c r="BE792" s="120"/>
      <c r="BF792" s="120"/>
      <c r="BG792" s="120"/>
      <c r="BH792" s="120"/>
      <c r="BI792" s="120"/>
      <c r="BJ792" s="120"/>
      <c r="BK792" s="120"/>
      <c r="BL792" s="120"/>
      <c r="BM792" s="120"/>
      <c r="BN792" s="120"/>
      <c r="BO792" s="120"/>
      <c r="BP792" s="120"/>
      <c r="BQ792" s="120"/>
      <c r="BR792" s="120"/>
      <c r="BS792" s="120"/>
      <c r="BT792" s="120"/>
      <c r="BU792" s="120"/>
      <c r="BV792" s="120"/>
      <c r="BW792" s="120"/>
      <c r="BX792" s="120"/>
      <c r="BY792" s="120"/>
      <c r="BZ792" s="120"/>
      <c r="CA792" s="120"/>
      <c r="CB792" s="120"/>
      <c r="CC792" s="120"/>
      <c r="CD792" s="120"/>
      <c r="CE792" s="120"/>
      <c r="CF792" s="120"/>
      <c r="CG792" s="120"/>
      <c r="CH792" s="120"/>
      <c r="CJ792" s="46"/>
      <c r="CK792" s="46"/>
      <c r="CL792" s="46"/>
      <c r="CN792" s="46">
        <f t="shared" ca="1" si="203"/>
        <v>0</v>
      </c>
      <c r="CO792" s="46">
        <f t="shared" si="197"/>
        <v>0</v>
      </c>
      <c r="CP792" s="46"/>
      <c r="CQ792" s="46">
        <f t="shared" si="198"/>
        <v>0</v>
      </c>
      <c r="CR792" s="46"/>
      <c r="CS792" s="46">
        <f>IF(C792&lt;&gt;"",IF(VLOOKUP(C792,T_UO[#All],3,FALSE)="PTS",IF(ISBLANK(G792),1,0),IF(ISBLANK(G792),0,1)),0)</f>
        <v>0</v>
      </c>
      <c r="CT792" s="46">
        <f t="shared" si="204"/>
        <v>0</v>
      </c>
      <c r="CU792" s="46"/>
      <c r="CV792" s="46"/>
      <c r="CW792" s="46"/>
      <c r="CX792" s="46"/>
      <c r="CY792" s="46"/>
      <c r="CZ792" s="46"/>
      <c r="DA792" s="46"/>
      <c r="DB792" s="46">
        <f t="shared" si="205"/>
        <v>0</v>
      </c>
      <c r="DC792" s="46">
        <f t="shared" ca="1" si="199"/>
        <v>0</v>
      </c>
      <c r="DD792" s="46"/>
      <c r="DE792" s="46">
        <f t="shared" si="206"/>
        <v>0</v>
      </c>
      <c r="DF792" s="46"/>
      <c r="DG792" s="46"/>
      <c r="DH792" s="46"/>
      <c r="DI792" s="46"/>
      <c r="DJ792" s="46"/>
      <c r="DK792" s="46"/>
      <c r="DL792" s="46"/>
      <c r="DM792" s="46"/>
      <c r="DN792" s="46"/>
      <c r="DO792" s="46"/>
      <c r="DP792" s="46"/>
      <c r="DQ792" s="46"/>
      <c r="DR792" s="46"/>
      <c r="DS792" s="46">
        <f t="array" ref="DS792">IF(MAX(IF($AI792:$CH792&lt;&gt;0,$AI$7:$CH$7))&gt;$S792,1,0)</f>
        <v>0</v>
      </c>
    </row>
    <row r="793" spans="1:123" x14ac:dyDescent="0.25">
      <c r="A793" s="78">
        <v>786</v>
      </c>
      <c r="B793" s="79" t="str">
        <f t="shared" si="200"/>
        <v>K_LE MUT_2023_786</v>
      </c>
      <c r="C793" s="2"/>
      <c r="D793" s="3"/>
      <c r="E793" s="3"/>
      <c r="F793" s="4"/>
      <c r="G793" s="4"/>
      <c r="H793" s="4"/>
      <c r="I793" s="3"/>
      <c r="J793" s="1"/>
      <c r="K793" s="7"/>
      <c r="L793" s="90"/>
      <c r="M793" s="5"/>
      <c r="N793" s="91"/>
      <c r="O793" s="92"/>
      <c r="P793" s="5"/>
      <c r="Q793" s="5"/>
      <c r="R793" s="8"/>
      <c r="S793" s="5"/>
      <c r="T793" s="93"/>
      <c r="U793" s="80"/>
      <c r="V793" s="82"/>
      <c r="W793" s="83"/>
      <c r="X793" s="84" t="str">
        <f t="shared" si="201"/>
        <v xml:space="preserve"> </v>
      </c>
      <c r="Y793" s="85" t="str">
        <f t="shared" si="194"/>
        <v/>
      </c>
      <c r="AA793" s="86" t="str">
        <f t="shared" ca="1" si="195"/>
        <v/>
      </c>
      <c r="AB793" s="121"/>
      <c r="AC793" s="87" t="str">
        <f t="shared" si="193"/>
        <v/>
      </c>
      <c r="AD793" s="88" t="str">
        <f t="shared" si="202"/>
        <v/>
      </c>
      <c r="AE793" s="89" t="str">
        <f>IF(C793&lt;&gt;"",IF(VLOOKUP(C793,T_UO[#All],3,FALSE)="J",AF793+AG793,VLOOKUP(C793,T_UO[#All],4,FALSE)*G793),"")</f>
        <v/>
      </c>
      <c r="AF793" s="89" t="str">
        <f t="shared" si="196"/>
        <v/>
      </c>
      <c r="AG793" s="6"/>
      <c r="AH793" s="81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  <c r="AY793" s="120"/>
      <c r="AZ793" s="120"/>
      <c r="BA793" s="120"/>
      <c r="BB793" s="120"/>
      <c r="BC793" s="120"/>
      <c r="BD793" s="120"/>
      <c r="BE793" s="120"/>
      <c r="BF793" s="120"/>
      <c r="BG793" s="120"/>
      <c r="BH793" s="120"/>
      <c r="BI793" s="120"/>
      <c r="BJ793" s="120"/>
      <c r="BK793" s="120"/>
      <c r="BL793" s="120"/>
      <c r="BM793" s="120"/>
      <c r="BN793" s="120"/>
      <c r="BO793" s="120"/>
      <c r="BP793" s="120"/>
      <c r="BQ793" s="120"/>
      <c r="BR793" s="120"/>
      <c r="BS793" s="120"/>
      <c r="BT793" s="120"/>
      <c r="BU793" s="120"/>
      <c r="BV793" s="120"/>
      <c r="BW793" s="120"/>
      <c r="BX793" s="120"/>
      <c r="BY793" s="120"/>
      <c r="BZ793" s="120"/>
      <c r="CA793" s="120"/>
      <c r="CB793" s="120"/>
      <c r="CC793" s="120"/>
      <c r="CD793" s="120"/>
      <c r="CE793" s="120"/>
      <c r="CF793" s="120"/>
      <c r="CG793" s="120"/>
      <c r="CH793" s="120"/>
      <c r="CJ793" s="46"/>
      <c r="CK793" s="46"/>
      <c r="CL793" s="46"/>
      <c r="CN793" s="46">
        <f t="shared" ca="1" si="203"/>
        <v>0</v>
      </c>
      <c r="CO793" s="46">
        <f t="shared" si="197"/>
        <v>0</v>
      </c>
      <c r="CP793" s="46"/>
      <c r="CQ793" s="46">
        <f t="shared" si="198"/>
        <v>0</v>
      </c>
      <c r="CR793" s="46"/>
      <c r="CS793" s="46">
        <f>IF(C793&lt;&gt;"",IF(VLOOKUP(C793,T_UO[#All],3,FALSE)="PTS",IF(ISBLANK(G793),1,0),IF(ISBLANK(G793),0,1)),0)</f>
        <v>0</v>
      </c>
      <c r="CT793" s="46">
        <f t="shared" si="204"/>
        <v>0</v>
      </c>
      <c r="CU793" s="46"/>
      <c r="CV793" s="46"/>
      <c r="CW793" s="46"/>
      <c r="CX793" s="46"/>
      <c r="CY793" s="46"/>
      <c r="CZ793" s="46"/>
      <c r="DA793" s="46"/>
      <c r="DB793" s="46">
        <f t="shared" si="205"/>
        <v>0</v>
      </c>
      <c r="DC793" s="46">
        <f t="shared" ca="1" si="199"/>
        <v>0</v>
      </c>
      <c r="DD793" s="46"/>
      <c r="DE793" s="46">
        <f t="shared" si="206"/>
        <v>0</v>
      </c>
      <c r="DF793" s="46"/>
      <c r="DG793" s="46"/>
      <c r="DH793" s="46"/>
      <c r="DI793" s="46"/>
      <c r="DJ793" s="46"/>
      <c r="DK793" s="46"/>
      <c r="DL793" s="46"/>
      <c r="DM793" s="46"/>
      <c r="DN793" s="46"/>
      <c r="DO793" s="46"/>
      <c r="DP793" s="46"/>
      <c r="DQ793" s="46"/>
      <c r="DR793" s="46"/>
      <c r="DS793" s="46">
        <f t="array" ref="DS793">IF(MAX(IF($AI793:$CH793&lt;&gt;0,$AI$7:$CH$7))&gt;$S793,1,0)</f>
        <v>0</v>
      </c>
    </row>
    <row r="794" spans="1:123" x14ac:dyDescent="0.25">
      <c r="A794" s="78">
        <v>787</v>
      </c>
      <c r="B794" s="79" t="str">
        <f t="shared" si="200"/>
        <v>K_LE MUT_2023_787</v>
      </c>
      <c r="C794" s="2"/>
      <c r="D794" s="3"/>
      <c r="E794" s="3"/>
      <c r="F794" s="4"/>
      <c r="G794" s="4"/>
      <c r="H794" s="4"/>
      <c r="I794" s="3"/>
      <c r="J794" s="1"/>
      <c r="K794" s="7"/>
      <c r="L794" s="90"/>
      <c r="M794" s="5"/>
      <c r="N794" s="91"/>
      <c r="O794" s="92"/>
      <c r="P794" s="5"/>
      <c r="Q794" s="5"/>
      <c r="R794" s="8"/>
      <c r="S794" s="5"/>
      <c r="T794" s="93"/>
      <c r="U794" s="80"/>
      <c r="V794" s="82"/>
      <c r="W794" s="83"/>
      <c r="X794" s="84" t="str">
        <f t="shared" si="201"/>
        <v xml:space="preserve"> </v>
      </c>
      <c r="Y794" s="85" t="str">
        <f t="shared" si="194"/>
        <v/>
      </c>
      <c r="AA794" s="86" t="str">
        <f t="shared" ca="1" si="195"/>
        <v/>
      </c>
      <c r="AB794" s="121"/>
      <c r="AC794" s="87" t="str">
        <f t="shared" si="193"/>
        <v/>
      </c>
      <c r="AD794" s="88" t="str">
        <f t="shared" si="202"/>
        <v/>
      </c>
      <c r="AE794" s="89" t="str">
        <f>IF(C794&lt;&gt;"",IF(VLOOKUP(C794,T_UO[#All],3,FALSE)="J",AF794+AG794,VLOOKUP(C794,T_UO[#All],4,FALSE)*G794),"")</f>
        <v/>
      </c>
      <c r="AF794" s="89" t="str">
        <f t="shared" si="196"/>
        <v/>
      </c>
      <c r="AG794" s="6"/>
      <c r="AH794" s="81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  <c r="AY794" s="120"/>
      <c r="AZ794" s="120"/>
      <c r="BA794" s="120"/>
      <c r="BB794" s="120"/>
      <c r="BC794" s="120"/>
      <c r="BD794" s="120"/>
      <c r="BE794" s="120"/>
      <c r="BF794" s="120"/>
      <c r="BG794" s="120"/>
      <c r="BH794" s="120"/>
      <c r="BI794" s="120"/>
      <c r="BJ794" s="120"/>
      <c r="BK794" s="120"/>
      <c r="BL794" s="120"/>
      <c r="BM794" s="120"/>
      <c r="BN794" s="120"/>
      <c r="BO794" s="120"/>
      <c r="BP794" s="120"/>
      <c r="BQ794" s="120"/>
      <c r="BR794" s="120"/>
      <c r="BS794" s="120"/>
      <c r="BT794" s="120"/>
      <c r="BU794" s="120"/>
      <c r="BV794" s="120"/>
      <c r="BW794" s="120"/>
      <c r="BX794" s="120"/>
      <c r="BY794" s="120"/>
      <c r="BZ794" s="120"/>
      <c r="CA794" s="120"/>
      <c r="CB794" s="120"/>
      <c r="CC794" s="120"/>
      <c r="CD794" s="120"/>
      <c r="CE794" s="120"/>
      <c r="CF794" s="120"/>
      <c r="CG794" s="120"/>
      <c r="CH794" s="120"/>
      <c r="CJ794" s="46"/>
      <c r="CK794" s="46"/>
      <c r="CL794" s="46"/>
      <c r="CN794" s="46">
        <f t="shared" ca="1" si="203"/>
        <v>0</v>
      </c>
      <c r="CO794" s="46">
        <f t="shared" si="197"/>
        <v>0</v>
      </c>
      <c r="CP794" s="46"/>
      <c r="CQ794" s="46">
        <f t="shared" si="198"/>
        <v>0</v>
      </c>
      <c r="CR794" s="46"/>
      <c r="CS794" s="46">
        <f>IF(C794&lt;&gt;"",IF(VLOOKUP(C794,T_UO[#All],3,FALSE)="PTS",IF(ISBLANK(G794),1,0),IF(ISBLANK(G794),0,1)),0)</f>
        <v>0</v>
      </c>
      <c r="CT794" s="46">
        <f t="shared" si="204"/>
        <v>0</v>
      </c>
      <c r="CU794" s="46"/>
      <c r="CV794" s="46"/>
      <c r="CW794" s="46"/>
      <c r="CX794" s="46"/>
      <c r="CY794" s="46"/>
      <c r="CZ794" s="46"/>
      <c r="DA794" s="46"/>
      <c r="DB794" s="46">
        <f t="shared" si="205"/>
        <v>0</v>
      </c>
      <c r="DC794" s="46">
        <f t="shared" ca="1" si="199"/>
        <v>0</v>
      </c>
      <c r="DD794" s="46"/>
      <c r="DE794" s="46">
        <f t="shared" si="206"/>
        <v>0</v>
      </c>
      <c r="DF794" s="46"/>
      <c r="DG794" s="46"/>
      <c r="DH794" s="46"/>
      <c r="DI794" s="46"/>
      <c r="DJ794" s="46"/>
      <c r="DK794" s="46"/>
      <c r="DL794" s="46"/>
      <c r="DM794" s="46"/>
      <c r="DN794" s="46"/>
      <c r="DO794" s="46"/>
      <c r="DP794" s="46"/>
      <c r="DQ794" s="46"/>
      <c r="DR794" s="46"/>
      <c r="DS794" s="46">
        <f t="array" ref="DS794">IF(MAX(IF($AI794:$CH794&lt;&gt;0,$AI$7:$CH$7))&gt;$S794,1,0)</f>
        <v>0</v>
      </c>
    </row>
    <row r="795" spans="1:123" x14ac:dyDescent="0.25">
      <c r="A795" s="78">
        <v>788</v>
      </c>
      <c r="B795" s="79" t="str">
        <f t="shared" si="200"/>
        <v>K_LE MUT_2023_788</v>
      </c>
      <c r="C795" s="2"/>
      <c r="D795" s="3"/>
      <c r="E795" s="3"/>
      <c r="F795" s="4"/>
      <c r="G795" s="4"/>
      <c r="H795" s="4"/>
      <c r="I795" s="3"/>
      <c r="J795" s="1"/>
      <c r="K795" s="7"/>
      <c r="L795" s="90"/>
      <c r="M795" s="5"/>
      <c r="N795" s="91"/>
      <c r="O795" s="92"/>
      <c r="P795" s="5"/>
      <c r="Q795" s="5"/>
      <c r="R795" s="8"/>
      <c r="S795" s="5"/>
      <c r="T795" s="93"/>
      <c r="U795" s="80"/>
      <c r="V795" s="82"/>
      <c r="W795" s="83"/>
      <c r="X795" s="84" t="str">
        <f t="shared" si="201"/>
        <v xml:space="preserve"> </v>
      </c>
      <c r="Y795" s="85" t="str">
        <f t="shared" si="194"/>
        <v/>
      </c>
      <c r="AA795" s="86" t="str">
        <f t="shared" ca="1" si="195"/>
        <v/>
      </c>
      <c r="AB795" s="121"/>
      <c r="AC795" s="87" t="str">
        <f t="shared" si="193"/>
        <v/>
      </c>
      <c r="AD795" s="88" t="str">
        <f t="shared" si="202"/>
        <v/>
      </c>
      <c r="AE795" s="89" t="str">
        <f>IF(C795&lt;&gt;"",IF(VLOOKUP(C795,T_UO[#All],3,FALSE)="J",AF795+AG795,VLOOKUP(C795,T_UO[#All],4,FALSE)*G795),"")</f>
        <v/>
      </c>
      <c r="AF795" s="89" t="str">
        <f t="shared" si="196"/>
        <v/>
      </c>
      <c r="AG795" s="6"/>
      <c r="AH795" s="81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  <c r="AY795" s="120"/>
      <c r="AZ795" s="120"/>
      <c r="BA795" s="120"/>
      <c r="BB795" s="120"/>
      <c r="BC795" s="120"/>
      <c r="BD795" s="120"/>
      <c r="BE795" s="120"/>
      <c r="BF795" s="120"/>
      <c r="BG795" s="120"/>
      <c r="BH795" s="120"/>
      <c r="BI795" s="120"/>
      <c r="BJ795" s="120"/>
      <c r="BK795" s="120"/>
      <c r="BL795" s="120"/>
      <c r="BM795" s="120"/>
      <c r="BN795" s="120"/>
      <c r="BO795" s="120"/>
      <c r="BP795" s="120"/>
      <c r="BQ795" s="120"/>
      <c r="BR795" s="120"/>
      <c r="BS795" s="120"/>
      <c r="BT795" s="120"/>
      <c r="BU795" s="120"/>
      <c r="BV795" s="120"/>
      <c r="BW795" s="120"/>
      <c r="BX795" s="120"/>
      <c r="BY795" s="120"/>
      <c r="BZ795" s="120"/>
      <c r="CA795" s="120"/>
      <c r="CB795" s="120"/>
      <c r="CC795" s="120"/>
      <c r="CD795" s="120"/>
      <c r="CE795" s="120"/>
      <c r="CF795" s="120"/>
      <c r="CG795" s="120"/>
      <c r="CH795" s="120"/>
      <c r="CJ795" s="46"/>
      <c r="CK795" s="46"/>
      <c r="CL795" s="46"/>
      <c r="CN795" s="46">
        <f t="shared" ca="1" si="203"/>
        <v>0</v>
      </c>
      <c r="CO795" s="46">
        <f t="shared" si="197"/>
        <v>0</v>
      </c>
      <c r="CP795" s="46"/>
      <c r="CQ795" s="46">
        <f t="shared" si="198"/>
        <v>0</v>
      </c>
      <c r="CR795" s="46"/>
      <c r="CS795" s="46">
        <f>IF(C795&lt;&gt;"",IF(VLOOKUP(C795,T_UO[#All],3,FALSE)="PTS",IF(ISBLANK(G795),1,0),IF(ISBLANK(G795),0,1)),0)</f>
        <v>0</v>
      </c>
      <c r="CT795" s="46">
        <f t="shared" si="204"/>
        <v>0</v>
      </c>
      <c r="CU795" s="46"/>
      <c r="CV795" s="46"/>
      <c r="CW795" s="46"/>
      <c r="CX795" s="46"/>
      <c r="CY795" s="46"/>
      <c r="CZ795" s="46"/>
      <c r="DA795" s="46"/>
      <c r="DB795" s="46">
        <f t="shared" si="205"/>
        <v>0</v>
      </c>
      <c r="DC795" s="46">
        <f t="shared" ca="1" si="199"/>
        <v>0</v>
      </c>
      <c r="DD795" s="46"/>
      <c r="DE795" s="46">
        <f t="shared" si="206"/>
        <v>0</v>
      </c>
      <c r="DF795" s="46"/>
      <c r="DG795" s="46"/>
      <c r="DH795" s="46"/>
      <c r="DI795" s="46"/>
      <c r="DJ795" s="46"/>
      <c r="DK795" s="46"/>
      <c r="DL795" s="46"/>
      <c r="DM795" s="46"/>
      <c r="DN795" s="46"/>
      <c r="DO795" s="46"/>
      <c r="DP795" s="46"/>
      <c r="DQ795" s="46"/>
      <c r="DR795" s="46"/>
      <c r="DS795" s="46">
        <f t="array" ref="DS795">IF(MAX(IF($AI795:$CH795&lt;&gt;0,$AI$7:$CH$7))&gt;$S795,1,0)</f>
        <v>0</v>
      </c>
    </row>
    <row r="796" spans="1:123" x14ac:dyDescent="0.25">
      <c r="A796" s="78">
        <v>789</v>
      </c>
      <c r="B796" s="79" t="str">
        <f t="shared" si="200"/>
        <v>K_LE MUT_2023_789</v>
      </c>
      <c r="C796" s="2"/>
      <c r="D796" s="3"/>
      <c r="E796" s="3"/>
      <c r="F796" s="4"/>
      <c r="G796" s="4"/>
      <c r="H796" s="4"/>
      <c r="I796" s="3"/>
      <c r="J796" s="1"/>
      <c r="K796" s="7"/>
      <c r="L796" s="90"/>
      <c r="M796" s="5"/>
      <c r="N796" s="91"/>
      <c r="O796" s="92"/>
      <c r="P796" s="5"/>
      <c r="Q796" s="5"/>
      <c r="R796" s="8"/>
      <c r="S796" s="5"/>
      <c r="T796" s="93"/>
      <c r="U796" s="80"/>
      <c r="V796" s="82"/>
      <c r="W796" s="83"/>
      <c r="X796" s="84" t="str">
        <f t="shared" si="201"/>
        <v xml:space="preserve"> </v>
      </c>
      <c r="Y796" s="85" t="str">
        <f t="shared" si="194"/>
        <v/>
      </c>
      <c r="AA796" s="86" t="str">
        <f t="shared" ca="1" si="195"/>
        <v/>
      </c>
      <c r="AB796" s="121"/>
      <c r="AC796" s="87" t="str">
        <f t="shared" si="193"/>
        <v/>
      </c>
      <c r="AD796" s="88" t="str">
        <f t="shared" si="202"/>
        <v/>
      </c>
      <c r="AE796" s="89" t="str">
        <f>IF(C796&lt;&gt;"",IF(VLOOKUP(C796,T_UO[#All],3,FALSE)="J",AF796+AG796,VLOOKUP(C796,T_UO[#All],4,FALSE)*G796),"")</f>
        <v/>
      </c>
      <c r="AF796" s="89" t="str">
        <f t="shared" si="196"/>
        <v/>
      </c>
      <c r="AG796" s="6"/>
      <c r="AH796" s="81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  <c r="AY796" s="120"/>
      <c r="AZ796" s="120"/>
      <c r="BA796" s="120"/>
      <c r="BB796" s="120"/>
      <c r="BC796" s="120"/>
      <c r="BD796" s="120"/>
      <c r="BE796" s="120"/>
      <c r="BF796" s="120"/>
      <c r="BG796" s="120"/>
      <c r="BH796" s="120"/>
      <c r="BI796" s="120"/>
      <c r="BJ796" s="120"/>
      <c r="BK796" s="120"/>
      <c r="BL796" s="120"/>
      <c r="BM796" s="120"/>
      <c r="BN796" s="120"/>
      <c r="BO796" s="120"/>
      <c r="BP796" s="120"/>
      <c r="BQ796" s="120"/>
      <c r="BR796" s="120"/>
      <c r="BS796" s="120"/>
      <c r="BT796" s="120"/>
      <c r="BU796" s="120"/>
      <c r="BV796" s="120"/>
      <c r="BW796" s="120"/>
      <c r="BX796" s="120"/>
      <c r="BY796" s="120"/>
      <c r="BZ796" s="120"/>
      <c r="CA796" s="120"/>
      <c r="CB796" s="120"/>
      <c r="CC796" s="120"/>
      <c r="CD796" s="120"/>
      <c r="CE796" s="120"/>
      <c r="CF796" s="120"/>
      <c r="CG796" s="120"/>
      <c r="CH796" s="120"/>
      <c r="CJ796" s="46"/>
      <c r="CK796" s="46"/>
      <c r="CL796" s="46"/>
      <c r="CN796" s="46">
        <f t="shared" ca="1" si="203"/>
        <v>0</v>
      </c>
      <c r="CO796" s="46">
        <f t="shared" si="197"/>
        <v>0</v>
      </c>
      <c r="CP796" s="46"/>
      <c r="CQ796" s="46">
        <f t="shared" si="198"/>
        <v>0</v>
      </c>
      <c r="CR796" s="46"/>
      <c r="CS796" s="46">
        <f>IF(C796&lt;&gt;"",IF(VLOOKUP(C796,T_UO[#All],3,FALSE)="PTS",IF(ISBLANK(G796),1,0),IF(ISBLANK(G796),0,1)),0)</f>
        <v>0</v>
      </c>
      <c r="CT796" s="46">
        <f t="shared" si="204"/>
        <v>0</v>
      </c>
      <c r="CU796" s="46"/>
      <c r="CV796" s="46"/>
      <c r="CW796" s="46"/>
      <c r="CX796" s="46"/>
      <c r="CY796" s="46"/>
      <c r="CZ796" s="46"/>
      <c r="DA796" s="46"/>
      <c r="DB796" s="46">
        <f t="shared" si="205"/>
        <v>0</v>
      </c>
      <c r="DC796" s="46">
        <f t="shared" ca="1" si="199"/>
        <v>0</v>
      </c>
      <c r="DD796" s="46"/>
      <c r="DE796" s="46">
        <f t="shared" si="206"/>
        <v>0</v>
      </c>
      <c r="DF796" s="46"/>
      <c r="DG796" s="46"/>
      <c r="DH796" s="46"/>
      <c r="DI796" s="46"/>
      <c r="DJ796" s="46"/>
      <c r="DK796" s="46"/>
      <c r="DL796" s="46"/>
      <c r="DM796" s="46"/>
      <c r="DN796" s="46"/>
      <c r="DO796" s="46"/>
      <c r="DP796" s="46"/>
      <c r="DQ796" s="46"/>
      <c r="DR796" s="46"/>
      <c r="DS796" s="46">
        <f t="array" ref="DS796">IF(MAX(IF($AI796:$CH796&lt;&gt;0,$AI$7:$CH$7))&gt;$S796,1,0)</f>
        <v>0</v>
      </c>
    </row>
    <row r="797" spans="1:123" x14ac:dyDescent="0.25">
      <c r="A797" s="78">
        <v>790</v>
      </c>
      <c r="B797" s="79" t="str">
        <f t="shared" si="200"/>
        <v>K_LE MUT_2023_790</v>
      </c>
      <c r="C797" s="2"/>
      <c r="D797" s="3"/>
      <c r="E797" s="3"/>
      <c r="F797" s="4"/>
      <c r="G797" s="4"/>
      <c r="H797" s="4"/>
      <c r="I797" s="3"/>
      <c r="J797" s="1"/>
      <c r="K797" s="7"/>
      <c r="L797" s="90"/>
      <c r="M797" s="5"/>
      <c r="N797" s="91"/>
      <c r="O797" s="92"/>
      <c r="P797" s="5"/>
      <c r="Q797" s="5"/>
      <c r="R797" s="8"/>
      <c r="S797" s="5"/>
      <c r="T797" s="93"/>
      <c r="U797" s="80"/>
      <c r="V797" s="82"/>
      <c r="W797" s="83"/>
      <c r="X797" s="84" t="str">
        <f t="shared" si="201"/>
        <v xml:space="preserve"> </v>
      </c>
      <c r="Y797" s="85" t="str">
        <f t="shared" si="194"/>
        <v/>
      </c>
      <c r="AA797" s="86" t="str">
        <f t="shared" ca="1" si="195"/>
        <v/>
      </c>
      <c r="AB797" s="121"/>
      <c r="AC797" s="87" t="str">
        <f t="shared" si="193"/>
        <v/>
      </c>
      <c r="AD797" s="88" t="str">
        <f t="shared" si="202"/>
        <v/>
      </c>
      <c r="AE797" s="89" t="str">
        <f>IF(C797&lt;&gt;"",IF(VLOOKUP(C797,T_UO[#All],3,FALSE)="J",AF797+AG797,VLOOKUP(C797,T_UO[#All],4,FALSE)*G797),"")</f>
        <v/>
      </c>
      <c r="AF797" s="89" t="str">
        <f t="shared" si="196"/>
        <v/>
      </c>
      <c r="AG797" s="6"/>
      <c r="AH797" s="81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  <c r="AY797" s="120"/>
      <c r="AZ797" s="120"/>
      <c r="BA797" s="120"/>
      <c r="BB797" s="120"/>
      <c r="BC797" s="120"/>
      <c r="BD797" s="120"/>
      <c r="BE797" s="120"/>
      <c r="BF797" s="120"/>
      <c r="BG797" s="120"/>
      <c r="BH797" s="120"/>
      <c r="BI797" s="120"/>
      <c r="BJ797" s="120"/>
      <c r="BK797" s="120"/>
      <c r="BL797" s="120"/>
      <c r="BM797" s="120"/>
      <c r="BN797" s="120"/>
      <c r="BO797" s="120"/>
      <c r="BP797" s="120"/>
      <c r="BQ797" s="120"/>
      <c r="BR797" s="120"/>
      <c r="BS797" s="120"/>
      <c r="BT797" s="120"/>
      <c r="BU797" s="120"/>
      <c r="BV797" s="120"/>
      <c r="BW797" s="120"/>
      <c r="BX797" s="120"/>
      <c r="BY797" s="120"/>
      <c r="BZ797" s="120"/>
      <c r="CA797" s="120"/>
      <c r="CB797" s="120"/>
      <c r="CC797" s="120"/>
      <c r="CD797" s="120"/>
      <c r="CE797" s="120"/>
      <c r="CF797" s="120"/>
      <c r="CG797" s="120"/>
      <c r="CH797" s="120"/>
      <c r="CJ797" s="46"/>
      <c r="CK797" s="46"/>
      <c r="CL797" s="46"/>
      <c r="CN797" s="46">
        <f t="shared" ca="1" si="203"/>
        <v>0</v>
      </c>
      <c r="CO797" s="46">
        <f t="shared" si="197"/>
        <v>0</v>
      </c>
      <c r="CP797" s="46"/>
      <c r="CQ797" s="46">
        <f t="shared" si="198"/>
        <v>0</v>
      </c>
      <c r="CR797" s="46"/>
      <c r="CS797" s="46">
        <f>IF(C797&lt;&gt;"",IF(VLOOKUP(C797,T_UO[#All],3,FALSE)="PTS",IF(ISBLANK(G797),1,0),IF(ISBLANK(G797),0,1)),0)</f>
        <v>0</v>
      </c>
      <c r="CT797" s="46">
        <f t="shared" si="204"/>
        <v>0</v>
      </c>
      <c r="CU797" s="46"/>
      <c r="CV797" s="46"/>
      <c r="CW797" s="46"/>
      <c r="CX797" s="46"/>
      <c r="CY797" s="46"/>
      <c r="CZ797" s="46"/>
      <c r="DA797" s="46"/>
      <c r="DB797" s="46">
        <f t="shared" si="205"/>
        <v>0</v>
      </c>
      <c r="DC797" s="46">
        <f t="shared" ca="1" si="199"/>
        <v>0</v>
      </c>
      <c r="DD797" s="46"/>
      <c r="DE797" s="46">
        <f t="shared" si="206"/>
        <v>0</v>
      </c>
      <c r="DF797" s="46"/>
      <c r="DG797" s="46"/>
      <c r="DH797" s="46"/>
      <c r="DI797" s="46"/>
      <c r="DJ797" s="46"/>
      <c r="DK797" s="46"/>
      <c r="DL797" s="46"/>
      <c r="DM797" s="46"/>
      <c r="DN797" s="46"/>
      <c r="DO797" s="46"/>
      <c r="DP797" s="46"/>
      <c r="DQ797" s="46"/>
      <c r="DR797" s="46"/>
      <c r="DS797" s="46">
        <f t="array" ref="DS797">IF(MAX(IF($AI797:$CH797&lt;&gt;0,$AI$7:$CH$7))&gt;$S797,1,0)</f>
        <v>0</v>
      </c>
    </row>
    <row r="798" spans="1:123" x14ac:dyDescent="0.25">
      <c r="A798" s="78">
        <v>791</v>
      </c>
      <c r="B798" s="79" t="str">
        <f t="shared" si="200"/>
        <v>K_LE MUT_2023_791</v>
      </c>
      <c r="C798" s="2"/>
      <c r="D798" s="3"/>
      <c r="E798" s="3"/>
      <c r="F798" s="4"/>
      <c r="G798" s="4"/>
      <c r="H798" s="4"/>
      <c r="I798" s="3"/>
      <c r="J798" s="1"/>
      <c r="K798" s="7"/>
      <c r="L798" s="90"/>
      <c r="M798" s="5"/>
      <c r="N798" s="91"/>
      <c r="O798" s="92"/>
      <c r="P798" s="5"/>
      <c r="Q798" s="5"/>
      <c r="R798" s="8"/>
      <c r="S798" s="5"/>
      <c r="T798" s="93"/>
      <c r="U798" s="80"/>
      <c r="V798" s="82"/>
      <c r="W798" s="83"/>
      <c r="X798" s="84" t="str">
        <f t="shared" si="201"/>
        <v xml:space="preserve"> </v>
      </c>
      <c r="Y798" s="85" t="str">
        <f t="shared" si="194"/>
        <v/>
      </c>
      <c r="AA798" s="86" t="str">
        <f t="shared" ca="1" si="195"/>
        <v/>
      </c>
      <c r="AB798" s="121"/>
      <c r="AC798" s="87" t="str">
        <f t="shared" si="193"/>
        <v/>
      </c>
      <c r="AD798" s="88" t="str">
        <f t="shared" si="202"/>
        <v/>
      </c>
      <c r="AE798" s="89" t="str">
        <f>IF(C798&lt;&gt;"",IF(VLOOKUP(C798,T_UO[#All],3,FALSE)="J",AF798+AG798,VLOOKUP(C798,T_UO[#All],4,FALSE)*G798),"")</f>
        <v/>
      </c>
      <c r="AF798" s="89" t="str">
        <f t="shared" si="196"/>
        <v/>
      </c>
      <c r="AG798" s="6"/>
      <c r="AH798" s="81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  <c r="AY798" s="120"/>
      <c r="AZ798" s="120"/>
      <c r="BA798" s="120"/>
      <c r="BB798" s="120"/>
      <c r="BC798" s="120"/>
      <c r="BD798" s="120"/>
      <c r="BE798" s="120"/>
      <c r="BF798" s="120"/>
      <c r="BG798" s="120"/>
      <c r="BH798" s="120"/>
      <c r="BI798" s="120"/>
      <c r="BJ798" s="120"/>
      <c r="BK798" s="120"/>
      <c r="BL798" s="120"/>
      <c r="BM798" s="120"/>
      <c r="BN798" s="120"/>
      <c r="BO798" s="120"/>
      <c r="BP798" s="120"/>
      <c r="BQ798" s="120"/>
      <c r="BR798" s="120"/>
      <c r="BS798" s="120"/>
      <c r="BT798" s="120"/>
      <c r="BU798" s="120"/>
      <c r="BV798" s="120"/>
      <c r="BW798" s="120"/>
      <c r="BX798" s="120"/>
      <c r="BY798" s="120"/>
      <c r="BZ798" s="120"/>
      <c r="CA798" s="120"/>
      <c r="CB798" s="120"/>
      <c r="CC798" s="120"/>
      <c r="CD798" s="120"/>
      <c r="CE798" s="120"/>
      <c r="CF798" s="120"/>
      <c r="CG798" s="120"/>
      <c r="CH798" s="120"/>
      <c r="CJ798" s="46"/>
      <c r="CK798" s="46"/>
      <c r="CL798" s="46"/>
      <c r="CN798" s="46">
        <f t="shared" ca="1" si="203"/>
        <v>0</v>
      </c>
      <c r="CO798" s="46">
        <f t="shared" si="197"/>
        <v>0</v>
      </c>
      <c r="CP798" s="46"/>
      <c r="CQ798" s="46">
        <f t="shared" si="198"/>
        <v>0</v>
      </c>
      <c r="CR798" s="46"/>
      <c r="CS798" s="46">
        <f>IF(C798&lt;&gt;"",IF(VLOOKUP(C798,T_UO[#All],3,FALSE)="PTS",IF(ISBLANK(G798),1,0),IF(ISBLANK(G798),0,1)),0)</f>
        <v>0</v>
      </c>
      <c r="CT798" s="46">
        <f t="shared" si="204"/>
        <v>0</v>
      </c>
      <c r="CU798" s="46"/>
      <c r="CV798" s="46"/>
      <c r="CW798" s="46"/>
      <c r="CX798" s="46"/>
      <c r="CY798" s="46"/>
      <c r="CZ798" s="46"/>
      <c r="DA798" s="46"/>
      <c r="DB798" s="46">
        <f t="shared" si="205"/>
        <v>0</v>
      </c>
      <c r="DC798" s="46">
        <f t="shared" ca="1" si="199"/>
        <v>0</v>
      </c>
      <c r="DD798" s="46"/>
      <c r="DE798" s="46">
        <f t="shared" si="206"/>
        <v>0</v>
      </c>
      <c r="DF798" s="46"/>
      <c r="DG798" s="46"/>
      <c r="DH798" s="46"/>
      <c r="DI798" s="46"/>
      <c r="DJ798" s="46"/>
      <c r="DK798" s="46"/>
      <c r="DL798" s="46"/>
      <c r="DM798" s="46"/>
      <c r="DN798" s="46"/>
      <c r="DO798" s="46"/>
      <c r="DP798" s="46"/>
      <c r="DQ798" s="46"/>
      <c r="DR798" s="46"/>
      <c r="DS798" s="46">
        <f t="array" ref="DS798">IF(MAX(IF($AI798:$CH798&lt;&gt;0,$AI$7:$CH$7))&gt;$S798,1,0)</f>
        <v>0</v>
      </c>
    </row>
    <row r="799" spans="1:123" x14ac:dyDescent="0.25">
      <c r="A799" s="78">
        <v>792</v>
      </c>
      <c r="B799" s="79" t="str">
        <f t="shared" si="200"/>
        <v>K_LE MUT_2023_792</v>
      </c>
      <c r="C799" s="2"/>
      <c r="D799" s="3"/>
      <c r="E799" s="3"/>
      <c r="F799" s="4"/>
      <c r="G799" s="4"/>
      <c r="H799" s="4"/>
      <c r="I799" s="3"/>
      <c r="J799" s="1"/>
      <c r="K799" s="7"/>
      <c r="L799" s="90"/>
      <c r="M799" s="5"/>
      <c r="N799" s="91"/>
      <c r="O799" s="92"/>
      <c r="P799" s="5"/>
      <c r="Q799" s="5"/>
      <c r="R799" s="8"/>
      <c r="S799" s="5"/>
      <c r="T799" s="93"/>
      <c r="U799" s="80"/>
      <c r="V799" s="82"/>
      <c r="W799" s="83"/>
      <c r="X799" s="84" t="str">
        <f t="shared" si="201"/>
        <v xml:space="preserve"> </v>
      </c>
      <c r="Y799" s="85" t="str">
        <f t="shared" si="194"/>
        <v/>
      </c>
      <c r="AA799" s="86" t="str">
        <f t="shared" ca="1" si="195"/>
        <v/>
      </c>
      <c r="AB799" s="121"/>
      <c r="AC799" s="87" t="str">
        <f t="shared" si="193"/>
        <v/>
      </c>
      <c r="AD799" s="88" t="str">
        <f t="shared" si="202"/>
        <v/>
      </c>
      <c r="AE799" s="89" t="str">
        <f>IF(C799&lt;&gt;"",IF(VLOOKUP(C799,T_UO[#All],3,FALSE)="J",AF799+AG799,VLOOKUP(C799,T_UO[#All],4,FALSE)*G799),"")</f>
        <v/>
      </c>
      <c r="AF799" s="89" t="str">
        <f t="shared" si="196"/>
        <v/>
      </c>
      <c r="AG799" s="6"/>
      <c r="AH799" s="81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  <c r="AY799" s="120"/>
      <c r="AZ799" s="120"/>
      <c r="BA799" s="120"/>
      <c r="BB799" s="120"/>
      <c r="BC799" s="120"/>
      <c r="BD799" s="120"/>
      <c r="BE799" s="120"/>
      <c r="BF799" s="120"/>
      <c r="BG799" s="120"/>
      <c r="BH799" s="120"/>
      <c r="BI799" s="120"/>
      <c r="BJ799" s="120"/>
      <c r="BK799" s="120"/>
      <c r="BL799" s="120"/>
      <c r="BM799" s="120"/>
      <c r="BN799" s="120"/>
      <c r="BO799" s="120"/>
      <c r="BP799" s="120"/>
      <c r="BQ799" s="120"/>
      <c r="BR799" s="120"/>
      <c r="BS799" s="120"/>
      <c r="BT799" s="120"/>
      <c r="BU799" s="120"/>
      <c r="BV799" s="120"/>
      <c r="BW799" s="120"/>
      <c r="BX799" s="120"/>
      <c r="BY799" s="120"/>
      <c r="BZ799" s="120"/>
      <c r="CA799" s="120"/>
      <c r="CB799" s="120"/>
      <c r="CC799" s="120"/>
      <c r="CD799" s="120"/>
      <c r="CE799" s="120"/>
      <c r="CF799" s="120"/>
      <c r="CG799" s="120"/>
      <c r="CH799" s="120"/>
      <c r="CJ799" s="46"/>
      <c r="CK799" s="46"/>
      <c r="CL799" s="46"/>
      <c r="CN799" s="46">
        <f t="shared" ca="1" si="203"/>
        <v>0</v>
      </c>
      <c r="CO799" s="46">
        <f t="shared" si="197"/>
        <v>0</v>
      </c>
      <c r="CP799" s="46"/>
      <c r="CQ799" s="46">
        <f t="shared" si="198"/>
        <v>0</v>
      </c>
      <c r="CR799" s="46"/>
      <c r="CS799" s="46">
        <f>IF(C799&lt;&gt;"",IF(VLOOKUP(C799,T_UO[#All],3,FALSE)="PTS",IF(ISBLANK(G799),1,0),IF(ISBLANK(G799),0,1)),0)</f>
        <v>0</v>
      </c>
      <c r="CT799" s="46">
        <f t="shared" si="204"/>
        <v>0</v>
      </c>
      <c r="CU799" s="46"/>
      <c r="CV799" s="46"/>
      <c r="CW799" s="46"/>
      <c r="CX799" s="46"/>
      <c r="CY799" s="46"/>
      <c r="CZ799" s="46"/>
      <c r="DA799" s="46"/>
      <c r="DB799" s="46">
        <f t="shared" si="205"/>
        <v>0</v>
      </c>
      <c r="DC799" s="46">
        <f t="shared" ca="1" si="199"/>
        <v>0</v>
      </c>
      <c r="DD799" s="46"/>
      <c r="DE799" s="46">
        <f t="shared" si="206"/>
        <v>0</v>
      </c>
      <c r="DF799" s="46"/>
      <c r="DG799" s="46"/>
      <c r="DH799" s="46"/>
      <c r="DI799" s="46"/>
      <c r="DJ799" s="46"/>
      <c r="DK799" s="46"/>
      <c r="DL799" s="46"/>
      <c r="DM799" s="46"/>
      <c r="DN799" s="46"/>
      <c r="DO799" s="46"/>
      <c r="DP799" s="46"/>
      <c r="DQ799" s="46"/>
      <c r="DR799" s="46"/>
      <c r="DS799" s="46">
        <f t="array" ref="DS799">IF(MAX(IF($AI799:$CH799&lt;&gt;0,$AI$7:$CH$7))&gt;$S799,1,0)</f>
        <v>0</v>
      </c>
    </row>
    <row r="800" spans="1:123" x14ac:dyDescent="0.25">
      <c r="A800" s="78">
        <v>793</v>
      </c>
      <c r="B800" s="79" t="str">
        <f t="shared" si="200"/>
        <v>K_LE MUT_2023_793</v>
      </c>
      <c r="C800" s="2"/>
      <c r="D800" s="3"/>
      <c r="E800" s="3"/>
      <c r="F800" s="4"/>
      <c r="G800" s="4"/>
      <c r="H800" s="4"/>
      <c r="I800" s="3"/>
      <c r="J800" s="1"/>
      <c r="K800" s="7"/>
      <c r="L800" s="90"/>
      <c r="M800" s="5"/>
      <c r="N800" s="91"/>
      <c r="O800" s="92"/>
      <c r="P800" s="5"/>
      <c r="Q800" s="5"/>
      <c r="R800" s="8"/>
      <c r="S800" s="5"/>
      <c r="T800" s="93"/>
      <c r="U800" s="80"/>
      <c r="V800" s="82"/>
      <c r="W800" s="83"/>
      <c r="X800" s="84" t="str">
        <f t="shared" si="201"/>
        <v xml:space="preserve"> </v>
      </c>
      <c r="Y800" s="85" t="str">
        <f t="shared" si="194"/>
        <v/>
      </c>
      <c r="AA800" s="86" t="str">
        <f t="shared" ca="1" si="195"/>
        <v/>
      </c>
      <c r="AB800" s="121"/>
      <c r="AC800" s="87" t="str">
        <f t="shared" si="193"/>
        <v/>
      </c>
      <c r="AD800" s="88" t="str">
        <f t="shared" si="202"/>
        <v/>
      </c>
      <c r="AE800" s="89" t="str">
        <f>IF(C800&lt;&gt;"",IF(VLOOKUP(C800,T_UO[#All],3,FALSE)="J",AF800+AG800,VLOOKUP(C800,T_UO[#All],4,FALSE)*G800),"")</f>
        <v/>
      </c>
      <c r="AF800" s="89" t="str">
        <f t="shared" si="196"/>
        <v/>
      </c>
      <c r="AG800" s="6"/>
      <c r="AH800" s="81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  <c r="AY800" s="120"/>
      <c r="AZ800" s="120"/>
      <c r="BA800" s="120"/>
      <c r="BB800" s="120"/>
      <c r="BC800" s="120"/>
      <c r="BD800" s="120"/>
      <c r="BE800" s="120"/>
      <c r="BF800" s="120"/>
      <c r="BG800" s="120"/>
      <c r="BH800" s="120"/>
      <c r="BI800" s="120"/>
      <c r="BJ800" s="120"/>
      <c r="BK800" s="120"/>
      <c r="BL800" s="120"/>
      <c r="BM800" s="120"/>
      <c r="BN800" s="120"/>
      <c r="BO800" s="120"/>
      <c r="BP800" s="120"/>
      <c r="BQ800" s="120"/>
      <c r="BR800" s="120"/>
      <c r="BS800" s="120"/>
      <c r="BT800" s="120"/>
      <c r="BU800" s="120"/>
      <c r="BV800" s="120"/>
      <c r="BW800" s="120"/>
      <c r="BX800" s="120"/>
      <c r="BY800" s="120"/>
      <c r="BZ800" s="120"/>
      <c r="CA800" s="120"/>
      <c r="CB800" s="120"/>
      <c r="CC800" s="120"/>
      <c r="CD800" s="120"/>
      <c r="CE800" s="120"/>
      <c r="CF800" s="120"/>
      <c r="CG800" s="120"/>
      <c r="CH800" s="120"/>
      <c r="CJ800" s="46"/>
      <c r="CK800" s="46"/>
      <c r="CL800" s="46"/>
      <c r="CN800" s="46">
        <f t="shared" ca="1" si="203"/>
        <v>0</v>
      </c>
      <c r="CO800" s="46">
        <f t="shared" si="197"/>
        <v>0</v>
      </c>
      <c r="CP800" s="46"/>
      <c r="CQ800" s="46">
        <f t="shared" si="198"/>
        <v>0</v>
      </c>
      <c r="CR800" s="46"/>
      <c r="CS800" s="46">
        <f>IF(C800&lt;&gt;"",IF(VLOOKUP(C800,T_UO[#All],3,FALSE)="PTS",IF(ISBLANK(G800),1,0),IF(ISBLANK(G800),0,1)),0)</f>
        <v>0</v>
      </c>
      <c r="CT800" s="46">
        <f t="shared" si="204"/>
        <v>0</v>
      </c>
      <c r="CU800" s="46"/>
      <c r="CV800" s="46"/>
      <c r="CW800" s="46"/>
      <c r="CX800" s="46"/>
      <c r="CY800" s="46"/>
      <c r="CZ800" s="46"/>
      <c r="DA800" s="46"/>
      <c r="DB800" s="46">
        <f t="shared" si="205"/>
        <v>0</v>
      </c>
      <c r="DC800" s="46">
        <f t="shared" ca="1" si="199"/>
        <v>0</v>
      </c>
      <c r="DD800" s="46"/>
      <c r="DE800" s="46">
        <f t="shared" si="206"/>
        <v>0</v>
      </c>
      <c r="DF800" s="46"/>
      <c r="DG800" s="46"/>
      <c r="DH800" s="46"/>
      <c r="DI800" s="46"/>
      <c r="DJ800" s="46"/>
      <c r="DK800" s="46"/>
      <c r="DL800" s="46"/>
      <c r="DM800" s="46"/>
      <c r="DN800" s="46"/>
      <c r="DO800" s="46"/>
      <c r="DP800" s="46"/>
      <c r="DQ800" s="46"/>
      <c r="DR800" s="46"/>
      <c r="DS800" s="46">
        <f t="array" ref="DS800">IF(MAX(IF($AI800:$CH800&lt;&gt;0,$AI$7:$CH$7))&gt;$S800,1,0)</f>
        <v>0</v>
      </c>
    </row>
    <row r="801" spans="1:123" x14ac:dyDescent="0.25">
      <c r="A801" s="78">
        <v>794</v>
      </c>
      <c r="B801" s="79" t="str">
        <f t="shared" si="200"/>
        <v>K_LE MUT_2023_794</v>
      </c>
      <c r="C801" s="2"/>
      <c r="D801" s="3"/>
      <c r="E801" s="3"/>
      <c r="F801" s="4"/>
      <c r="G801" s="4"/>
      <c r="H801" s="4"/>
      <c r="I801" s="3"/>
      <c r="J801" s="1"/>
      <c r="K801" s="7"/>
      <c r="L801" s="90"/>
      <c r="M801" s="5"/>
      <c r="N801" s="91"/>
      <c r="O801" s="92"/>
      <c r="P801" s="5"/>
      <c r="Q801" s="5"/>
      <c r="R801" s="8"/>
      <c r="S801" s="5"/>
      <c r="T801" s="93"/>
      <c r="U801" s="80"/>
      <c r="V801" s="82"/>
      <c r="W801" s="83"/>
      <c r="X801" s="84" t="str">
        <f t="shared" si="201"/>
        <v xml:space="preserve"> </v>
      </c>
      <c r="Y801" s="85" t="str">
        <f t="shared" si="194"/>
        <v/>
      </c>
      <c r="AA801" s="86" t="str">
        <f t="shared" ca="1" si="195"/>
        <v/>
      </c>
      <c r="AB801" s="121"/>
      <c r="AC801" s="87" t="str">
        <f t="shared" si="193"/>
        <v/>
      </c>
      <c r="AD801" s="88" t="str">
        <f t="shared" si="202"/>
        <v/>
      </c>
      <c r="AE801" s="89" t="str">
        <f>IF(C801&lt;&gt;"",IF(VLOOKUP(C801,T_UO[#All],3,FALSE)="J",AF801+AG801,VLOOKUP(C801,T_UO[#All],4,FALSE)*G801),"")</f>
        <v/>
      </c>
      <c r="AF801" s="89" t="str">
        <f t="shared" si="196"/>
        <v/>
      </c>
      <c r="AG801" s="6"/>
      <c r="AH801" s="81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  <c r="AY801" s="120"/>
      <c r="AZ801" s="120"/>
      <c r="BA801" s="120"/>
      <c r="BB801" s="120"/>
      <c r="BC801" s="120"/>
      <c r="BD801" s="120"/>
      <c r="BE801" s="120"/>
      <c r="BF801" s="120"/>
      <c r="BG801" s="120"/>
      <c r="BH801" s="120"/>
      <c r="BI801" s="120"/>
      <c r="BJ801" s="120"/>
      <c r="BK801" s="120"/>
      <c r="BL801" s="120"/>
      <c r="BM801" s="120"/>
      <c r="BN801" s="120"/>
      <c r="BO801" s="120"/>
      <c r="BP801" s="120"/>
      <c r="BQ801" s="120"/>
      <c r="BR801" s="120"/>
      <c r="BS801" s="120"/>
      <c r="BT801" s="120"/>
      <c r="BU801" s="120"/>
      <c r="BV801" s="120"/>
      <c r="BW801" s="120"/>
      <c r="BX801" s="120"/>
      <c r="BY801" s="120"/>
      <c r="BZ801" s="120"/>
      <c r="CA801" s="120"/>
      <c r="CB801" s="120"/>
      <c r="CC801" s="120"/>
      <c r="CD801" s="120"/>
      <c r="CE801" s="120"/>
      <c r="CF801" s="120"/>
      <c r="CG801" s="120"/>
      <c r="CH801" s="120"/>
      <c r="CJ801" s="46"/>
      <c r="CK801" s="46"/>
      <c r="CL801" s="46"/>
      <c r="CN801" s="46">
        <f t="shared" ca="1" si="203"/>
        <v>0</v>
      </c>
      <c r="CO801" s="46">
        <f t="shared" si="197"/>
        <v>0</v>
      </c>
      <c r="CP801" s="46"/>
      <c r="CQ801" s="46">
        <f t="shared" si="198"/>
        <v>0</v>
      </c>
      <c r="CR801" s="46"/>
      <c r="CS801" s="46">
        <f>IF(C801&lt;&gt;"",IF(VLOOKUP(C801,T_UO[#All],3,FALSE)="PTS",IF(ISBLANK(G801),1,0),IF(ISBLANK(G801),0,1)),0)</f>
        <v>0</v>
      </c>
      <c r="CT801" s="46">
        <f t="shared" si="204"/>
        <v>0</v>
      </c>
      <c r="CU801" s="46"/>
      <c r="CV801" s="46"/>
      <c r="CW801" s="46"/>
      <c r="CX801" s="46"/>
      <c r="CY801" s="46"/>
      <c r="CZ801" s="46"/>
      <c r="DA801" s="46"/>
      <c r="DB801" s="46">
        <f t="shared" si="205"/>
        <v>0</v>
      </c>
      <c r="DC801" s="46">
        <f t="shared" ca="1" si="199"/>
        <v>0</v>
      </c>
      <c r="DD801" s="46"/>
      <c r="DE801" s="46">
        <f t="shared" si="206"/>
        <v>0</v>
      </c>
      <c r="DF801" s="46"/>
      <c r="DG801" s="46"/>
      <c r="DH801" s="46"/>
      <c r="DI801" s="46"/>
      <c r="DJ801" s="46"/>
      <c r="DK801" s="46"/>
      <c r="DL801" s="46"/>
      <c r="DM801" s="46"/>
      <c r="DN801" s="46"/>
      <c r="DO801" s="46"/>
      <c r="DP801" s="46"/>
      <c r="DQ801" s="46"/>
      <c r="DR801" s="46"/>
      <c r="DS801" s="46">
        <f t="array" ref="DS801">IF(MAX(IF($AI801:$CH801&lt;&gt;0,$AI$7:$CH$7))&gt;$S801,1,0)</f>
        <v>0</v>
      </c>
    </row>
    <row r="802" spans="1:123" x14ac:dyDescent="0.25">
      <c r="A802" s="78">
        <v>795</v>
      </c>
      <c r="B802" s="79" t="str">
        <f t="shared" si="200"/>
        <v>K_LE MUT_2023_795</v>
      </c>
      <c r="C802" s="2"/>
      <c r="D802" s="3"/>
      <c r="E802" s="3"/>
      <c r="F802" s="4"/>
      <c r="G802" s="4"/>
      <c r="H802" s="4"/>
      <c r="I802" s="3"/>
      <c r="J802" s="1"/>
      <c r="K802" s="7"/>
      <c r="L802" s="90"/>
      <c r="M802" s="5"/>
      <c r="N802" s="91"/>
      <c r="O802" s="92"/>
      <c r="P802" s="5"/>
      <c r="Q802" s="5"/>
      <c r="R802" s="8"/>
      <c r="S802" s="5"/>
      <c r="T802" s="93"/>
      <c r="U802" s="80"/>
      <c r="V802" s="82"/>
      <c r="W802" s="83"/>
      <c r="X802" s="84" t="str">
        <f t="shared" si="201"/>
        <v xml:space="preserve"> </v>
      </c>
      <c r="Y802" s="85" t="str">
        <f t="shared" si="194"/>
        <v/>
      </c>
      <c r="AA802" s="86" t="str">
        <f t="shared" ca="1" si="195"/>
        <v/>
      </c>
      <c r="AB802" s="121"/>
      <c r="AC802" s="87" t="str">
        <f t="shared" si="193"/>
        <v/>
      </c>
      <c r="AD802" s="88" t="str">
        <f t="shared" si="202"/>
        <v/>
      </c>
      <c r="AE802" s="89" t="str">
        <f>IF(C802&lt;&gt;"",IF(VLOOKUP(C802,T_UO[#All],3,FALSE)="J",AF802+AG802,VLOOKUP(C802,T_UO[#All],4,FALSE)*G802),"")</f>
        <v/>
      </c>
      <c r="AF802" s="89" t="str">
        <f t="shared" si="196"/>
        <v/>
      </c>
      <c r="AG802" s="6"/>
      <c r="AH802" s="81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  <c r="AY802" s="120"/>
      <c r="AZ802" s="120"/>
      <c r="BA802" s="120"/>
      <c r="BB802" s="120"/>
      <c r="BC802" s="120"/>
      <c r="BD802" s="120"/>
      <c r="BE802" s="120"/>
      <c r="BF802" s="120"/>
      <c r="BG802" s="120"/>
      <c r="BH802" s="120"/>
      <c r="BI802" s="120"/>
      <c r="BJ802" s="120"/>
      <c r="BK802" s="120"/>
      <c r="BL802" s="120"/>
      <c r="BM802" s="120"/>
      <c r="BN802" s="120"/>
      <c r="BO802" s="120"/>
      <c r="BP802" s="120"/>
      <c r="BQ802" s="120"/>
      <c r="BR802" s="120"/>
      <c r="BS802" s="120"/>
      <c r="BT802" s="120"/>
      <c r="BU802" s="120"/>
      <c r="BV802" s="120"/>
      <c r="BW802" s="120"/>
      <c r="BX802" s="120"/>
      <c r="BY802" s="120"/>
      <c r="BZ802" s="120"/>
      <c r="CA802" s="120"/>
      <c r="CB802" s="120"/>
      <c r="CC802" s="120"/>
      <c r="CD802" s="120"/>
      <c r="CE802" s="120"/>
      <c r="CF802" s="120"/>
      <c r="CG802" s="120"/>
      <c r="CH802" s="120"/>
      <c r="CJ802" s="46"/>
      <c r="CK802" s="46"/>
      <c r="CL802" s="46"/>
      <c r="CN802" s="46">
        <f t="shared" ca="1" si="203"/>
        <v>0</v>
      </c>
      <c r="CO802" s="46">
        <f t="shared" si="197"/>
        <v>0</v>
      </c>
      <c r="CP802" s="46"/>
      <c r="CQ802" s="46">
        <f t="shared" si="198"/>
        <v>0</v>
      </c>
      <c r="CR802" s="46"/>
      <c r="CS802" s="46">
        <f>IF(C802&lt;&gt;"",IF(VLOOKUP(C802,T_UO[#All],3,FALSE)="PTS",IF(ISBLANK(G802),1,0),IF(ISBLANK(G802),0,1)),0)</f>
        <v>0</v>
      </c>
      <c r="CT802" s="46">
        <f t="shared" si="204"/>
        <v>0</v>
      </c>
      <c r="CU802" s="46"/>
      <c r="CV802" s="46"/>
      <c r="CW802" s="46"/>
      <c r="CX802" s="46"/>
      <c r="CY802" s="46"/>
      <c r="CZ802" s="46"/>
      <c r="DA802" s="46"/>
      <c r="DB802" s="46">
        <f t="shared" si="205"/>
        <v>0</v>
      </c>
      <c r="DC802" s="46">
        <f t="shared" ca="1" si="199"/>
        <v>0</v>
      </c>
      <c r="DD802" s="46"/>
      <c r="DE802" s="46">
        <f t="shared" si="206"/>
        <v>0</v>
      </c>
      <c r="DF802" s="46"/>
      <c r="DG802" s="46"/>
      <c r="DH802" s="46"/>
      <c r="DI802" s="46"/>
      <c r="DJ802" s="46"/>
      <c r="DK802" s="46"/>
      <c r="DL802" s="46"/>
      <c r="DM802" s="46"/>
      <c r="DN802" s="46"/>
      <c r="DO802" s="46"/>
      <c r="DP802" s="46"/>
      <c r="DQ802" s="46"/>
      <c r="DR802" s="46"/>
      <c r="DS802" s="46">
        <f t="array" ref="DS802">IF(MAX(IF($AI802:$CH802&lt;&gt;0,$AI$7:$CH$7))&gt;$S802,1,0)</f>
        <v>0</v>
      </c>
    </row>
    <row r="803" spans="1:123" x14ac:dyDescent="0.25">
      <c r="A803" s="78">
        <v>796</v>
      </c>
      <c r="B803" s="79" t="str">
        <f t="shared" si="200"/>
        <v>K_LE MUT_2023_796</v>
      </c>
      <c r="C803" s="2"/>
      <c r="D803" s="3"/>
      <c r="E803" s="3"/>
      <c r="F803" s="4"/>
      <c r="G803" s="4"/>
      <c r="H803" s="4"/>
      <c r="I803" s="3"/>
      <c r="J803" s="1"/>
      <c r="K803" s="7"/>
      <c r="L803" s="90"/>
      <c r="M803" s="5"/>
      <c r="N803" s="91"/>
      <c r="O803" s="92"/>
      <c r="P803" s="5"/>
      <c r="Q803" s="5"/>
      <c r="R803" s="8"/>
      <c r="S803" s="5"/>
      <c r="T803" s="93"/>
      <c r="U803" s="80"/>
      <c r="V803" s="82"/>
      <c r="W803" s="83"/>
      <c r="X803" s="84" t="str">
        <f t="shared" si="201"/>
        <v xml:space="preserve"> </v>
      </c>
      <c r="Y803" s="85" t="str">
        <f t="shared" si="194"/>
        <v/>
      </c>
      <c r="AA803" s="86" t="str">
        <f t="shared" ca="1" si="195"/>
        <v/>
      </c>
      <c r="AB803" s="121"/>
      <c r="AC803" s="87" t="str">
        <f t="shared" si="193"/>
        <v/>
      </c>
      <c r="AD803" s="88" t="str">
        <f t="shared" si="202"/>
        <v/>
      </c>
      <c r="AE803" s="89" t="str">
        <f>IF(C803&lt;&gt;"",IF(VLOOKUP(C803,T_UO[#All],3,FALSE)="J",AF803+AG803,VLOOKUP(C803,T_UO[#All],4,FALSE)*G803),"")</f>
        <v/>
      </c>
      <c r="AF803" s="89" t="str">
        <f t="shared" si="196"/>
        <v/>
      </c>
      <c r="AG803" s="6"/>
      <c r="AH803" s="81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  <c r="AY803" s="120"/>
      <c r="AZ803" s="120"/>
      <c r="BA803" s="120"/>
      <c r="BB803" s="120"/>
      <c r="BC803" s="120"/>
      <c r="BD803" s="120"/>
      <c r="BE803" s="120"/>
      <c r="BF803" s="120"/>
      <c r="BG803" s="120"/>
      <c r="BH803" s="120"/>
      <c r="BI803" s="120"/>
      <c r="BJ803" s="120"/>
      <c r="BK803" s="120"/>
      <c r="BL803" s="120"/>
      <c r="BM803" s="120"/>
      <c r="BN803" s="120"/>
      <c r="BO803" s="120"/>
      <c r="BP803" s="120"/>
      <c r="BQ803" s="120"/>
      <c r="BR803" s="120"/>
      <c r="BS803" s="120"/>
      <c r="BT803" s="120"/>
      <c r="BU803" s="120"/>
      <c r="BV803" s="120"/>
      <c r="BW803" s="120"/>
      <c r="BX803" s="120"/>
      <c r="BY803" s="120"/>
      <c r="BZ803" s="120"/>
      <c r="CA803" s="120"/>
      <c r="CB803" s="120"/>
      <c r="CC803" s="120"/>
      <c r="CD803" s="120"/>
      <c r="CE803" s="120"/>
      <c r="CF803" s="120"/>
      <c r="CG803" s="120"/>
      <c r="CH803" s="120"/>
      <c r="CJ803" s="46"/>
      <c r="CK803" s="46"/>
      <c r="CL803" s="46"/>
      <c r="CN803" s="46">
        <f t="shared" ca="1" si="203"/>
        <v>0</v>
      </c>
      <c r="CO803" s="46">
        <f t="shared" si="197"/>
        <v>0</v>
      </c>
      <c r="CP803" s="46"/>
      <c r="CQ803" s="46">
        <f t="shared" si="198"/>
        <v>0</v>
      </c>
      <c r="CR803" s="46"/>
      <c r="CS803" s="46">
        <f>IF(C803&lt;&gt;"",IF(VLOOKUP(C803,T_UO[#All],3,FALSE)="PTS",IF(ISBLANK(G803),1,0),IF(ISBLANK(G803),0,1)),0)</f>
        <v>0</v>
      </c>
      <c r="CT803" s="46">
        <f t="shared" si="204"/>
        <v>0</v>
      </c>
      <c r="CU803" s="46"/>
      <c r="CV803" s="46"/>
      <c r="CW803" s="46"/>
      <c r="CX803" s="46"/>
      <c r="CY803" s="46"/>
      <c r="CZ803" s="46"/>
      <c r="DA803" s="46"/>
      <c r="DB803" s="46">
        <f t="shared" si="205"/>
        <v>0</v>
      </c>
      <c r="DC803" s="46">
        <f t="shared" ca="1" si="199"/>
        <v>0</v>
      </c>
      <c r="DD803" s="46"/>
      <c r="DE803" s="46">
        <f t="shared" si="206"/>
        <v>0</v>
      </c>
      <c r="DF803" s="46"/>
      <c r="DG803" s="46"/>
      <c r="DH803" s="46"/>
      <c r="DI803" s="46"/>
      <c r="DJ803" s="46"/>
      <c r="DK803" s="46"/>
      <c r="DL803" s="46"/>
      <c r="DM803" s="46"/>
      <c r="DN803" s="46"/>
      <c r="DO803" s="46"/>
      <c r="DP803" s="46"/>
      <c r="DQ803" s="46"/>
      <c r="DR803" s="46"/>
      <c r="DS803" s="46">
        <f t="array" ref="DS803">IF(MAX(IF($AI803:$CH803&lt;&gt;0,$AI$7:$CH$7))&gt;$S803,1,0)</f>
        <v>0</v>
      </c>
    </row>
    <row r="804" spans="1:123" x14ac:dyDescent="0.25">
      <c r="A804" s="78">
        <v>797</v>
      </c>
      <c r="B804" s="79" t="str">
        <f t="shared" si="200"/>
        <v>K_LE MUT_2023_797</v>
      </c>
      <c r="C804" s="2"/>
      <c r="D804" s="3"/>
      <c r="E804" s="3"/>
      <c r="F804" s="4"/>
      <c r="G804" s="4"/>
      <c r="H804" s="4"/>
      <c r="I804" s="3"/>
      <c r="J804" s="1"/>
      <c r="K804" s="7"/>
      <c r="L804" s="90"/>
      <c r="M804" s="5"/>
      <c r="N804" s="91"/>
      <c r="O804" s="92"/>
      <c r="P804" s="5"/>
      <c r="Q804" s="5"/>
      <c r="R804" s="8"/>
      <c r="S804" s="5"/>
      <c r="T804" s="93"/>
      <c r="U804" s="80"/>
      <c r="V804" s="82"/>
      <c r="W804" s="83"/>
      <c r="X804" s="84" t="str">
        <f t="shared" si="201"/>
        <v xml:space="preserve"> </v>
      </c>
      <c r="Y804" s="85" t="str">
        <f t="shared" si="194"/>
        <v/>
      </c>
      <c r="AA804" s="86" t="str">
        <f t="shared" ca="1" si="195"/>
        <v/>
      </c>
      <c r="AB804" s="121"/>
      <c r="AC804" s="87" t="str">
        <f t="shared" si="193"/>
        <v/>
      </c>
      <c r="AD804" s="88" t="str">
        <f t="shared" si="202"/>
        <v/>
      </c>
      <c r="AE804" s="89" t="str">
        <f>IF(C804&lt;&gt;"",IF(VLOOKUP(C804,T_UO[#All],3,FALSE)="J",AF804+AG804,VLOOKUP(C804,T_UO[#All],4,FALSE)*G804),"")</f>
        <v/>
      </c>
      <c r="AF804" s="89" t="str">
        <f t="shared" si="196"/>
        <v/>
      </c>
      <c r="AG804" s="6"/>
      <c r="AH804" s="81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  <c r="AY804" s="120"/>
      <c r="AZ804" s="120"/>
      <c r="BA804" s="120"/>
      <c r="BB804" s="120"/>
      <c r="BC804" s="120"/>
      <c r="BD804" s="120"/>
      <c r="BE804" s="120"/>
      <c r="BF804" s="120"/>
      <c r="BG804" s="120"/>
      <c r="BH804" s="120"/>
      <c r="BI804" s="120"/>
      <c r="BJ804" s="120"/>
      <c r="BK804" s="120"/>
      <c r="BL804" s="120"/>
      <c r="BM804" s="120"/>
      <c r="BN804" s="120"/>
      <c r="BO804" s="120"/>
      <c r="BP804" s="120"/>
      <c r="BQ804" s="120"/>
      <c r="BR804" s="120"/>
      <c r="BS804" s="120"/>
      <c r="BT804" s="120"/>
      <c r="BU804" s="120"/>
      <c r="BV804" s="120"/>
      <c r="BW804" s="120"/>
      <c r="BX804" s="120"/>
      <c r="BY804" s="120"/>
      <c r="BZ804" s="120"/>
      <c r="CA804" s="120"/>
      <c r="CB804" s="120"/>
      <c r="CC804" s="120"/>
      <c r="CD804" s="120"/>
      <c r="CE804" s="120"/>
      <c r="CF804" s="120"/>
      <c r="CG804" s="120"/>
      <c r="CH804" s="120"/>
      <c r="CJ804" s="46"/>
      <c r="CK804" s="46"/>
      <c r="CL804" s="46"/>
      <c r="CN804" s="46">
        <f t="shared" ca="1" si="203"/>
        <v>0</v>
      </c>
      <c r="CO804" s="46">
        <f t="shared" si="197"/>
        <v>0</v>
      </c>
      <c r="CP804" s="46"/>
      <c r="CQ804" s="46">
        <f t="shared" si="198"/>
        <v>0</v>
      </c>
      <c r="CR804" s="46"/>
      <c r="CS804" s="46">
        <f>IF(C804&lt;&gt;"",IF(VLOOKUP(C804,T_UO[#All],3,FALSE)="PTS",IF(ISBLANK(G804),1,0),IF(ISBLANK(G804),0,1)),0)</f>
        <v>0</v>
      </c>
      <c r="CT804" s="46">
        <f t="shared" si="204"/>
        <v>0</v>
      </c>
      <c r="CU804" s="46"/>
      <c r="CV804" s="46"/>
      <c r="CW804" s="46"/>
      <c r="CX804" s="46"/>
      <c r="CY804" s="46"/>
      <c r="CZ804" s="46"/>
      <c r="DA804" s="46"/>
      <c r="DB804" s="46">
        <f t="shared" si="205"/>
        <v>0</v>
      </c>
      <c r="DC804" s="46">
        <f t="shared" ca="1" si="199"/>
        <v>0</v>
      </c>
      <c r="DD804" s="46"/>
      <c r="DE804" s="46">
        <f t="shared" si="206"/>
        <v>0</v>
      </c>
      <c r="DF804" s="46"/>
      <c r="DG804" s="46"/>
      <c r="DH804" s="46"/>
      <c r="DI804" s="46"/>
      <c r="DJ804" s="46"/>
      <c r="DK804" s="46"/>
      <c r="DL804" s="46"/>
      <c r="DM804" s="46"/>
      <c r="DN804" s="46"/>
      <c r="DO804" s="46"/>
      <c r="DP804" s="46"/>
      <c r="DQ804" s="46"/>
      <c r="DR804" s="46"/>
      <c r="DS804" s="46">
        <f t="array" ref="DS804">IF(MAX(IF($AI804:$CH804&lt;&gt;0,$AI$7:$CH$7))&gt;$S804,1,0)</f>
        <v>0</v>
      </c>
    </row>
    <row r="805" spans="1:123" x14ac:dyDescent="0.25">
      <c r="A805" s="78">
        <v>798</v>
      </c>
      <c r="B805" s="79" t="str">
        <f t="shared" si="200"/>
        <v>K_LE MUT_2023_798</v>
      </c>
      <c r="C805" s="2"/>
      <c r="D805" s="3"/>
      <c r="E805" s="3"/>
      <c r="F805" s="4"/>
      <c r="G805" s="4"/>
      <c r="H805" s="4"/>
      <c r="I805" s="3"/>
      <c r="J805" s="1"/>
      <c r="K805" s="7"/>
      <c r="L805" s="90"/>
      <c r="M805" s="5"/>
      <c r="N805" s="91"/>
      <c r="O805" s="92"/>
      <c r="P805" s="5"/>
      <c r="Q805" s="5"/>
      <c r="R805" s="8"/>
      <c r="S805" s="5"/>
      <c r="T805" s="93"/>
      <c r="U805" s="80"/>
      <c r="V805" s="82"/>
      <c r="W805" s="83"/>
      <c r="X805" s="84" t="str">
        <f t="shared" si="201"/>
        <v xml:space="preserve"> </v>
      </c>
      <c r="Y805" s="85" t="str">
        <f t="shared" si="194"/>
        <v/>
      </c>
      <c r="AA805" s="86" t="str">
        <f t="shared" ca="1" si="195"/>
        <v/>
      </c>
      <c r="AB805" s="121"/>
      <c r="AC805" s="87" t="str">
        <f t="shared" si="193"/>
        <v/>
      </c>
      <c r="AD805" s="88" t="str">
        <f t="shared" si="202"/>
        <v/>
      </c>
      <c r="AE805" s="89" t="str">
        <f>IF(C805&lt;&gt;"",IF(VLOOKUP(C805,T_UO[#All],3,FALSE)="J",AF805+AG805,VLOOKUP(C805,T_UO[#All],4,FALSE)*G805),"")</f>
        <v/>
      </c>
      <c r="AF805" s="89" t="str">
        <f t="shared" si="196"/>
        <v/>
      </c>
      <c r="AG805" s="6"/>
      <c r="AH805" s="81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  <c r="AY805" s="120"/>
      <c r="AZ805" s="120"/>
      <c r="BA805" s="120"/>
      <c r="BB805" s="120"/>
      <c r="BC805" s="120"/>
      <c r="BD805" s="120"/>
      <c r="BE805" s="120"/>
      <c r="BF805" s="120"/>
      <c r="BG805" s="120"/>
      <c r="BH805" s="120"/>
      <c r="BI805" s="120"/>
      <c r="BJ805" s="120"/>
      <c r="BK805" s="120"/>
      <c r="BL805" s="120"/>
      <c r="BM805" s="120"/>
      <c r="BN805" s="120"/>
      <c r="BO805" s="120"/>
      <c r="BP805" s="120"/>
      <c r="BQ805" s="120"/>
      <c r="BR805" s="120"/>
      <c r="BS805" s="120"/>
      <c r="BT805" s="120"/>
      <c r="BU805" s="120"/>
      <c r="BV805" s="120"/>
      <c r="BW805" s="120"/>
      <c r="BX805" s="120"/>
      <c r="BY805" s="120"/>
      <c r="BZ805" s="120"/>
      <c r="CA805" s="120"/>
      <c r="CB805" s="120"/>
      <c r="CC805" s="120"/>
      <c r="CD805" s="120"/>
      <c r="CE805" s="120"/>
      <c r="CF805" s="120"/>
      <c r="CG805" s="120"/>
      <c r="CH805" s="120"/>
      <c r="CJ805" s="46"/>
      <c r="CK805" s="46"/>
      <c r="CL805" s="46"/>
      <c r="CN805" s="46">
        <f t="shared" ca="1" si="203"/>
        <v>0</v>
      </c>
      <c r="CO805" s="46">
        <f t="shared" si="197"/>
        <v>0</v>
      </c>
      <c r="CP805" s="46"/>
      <c r="CQ805" s="46">
        <f t="shared" si="198"/>
        <v>0</v>
      </c>
      <c r="CR805" s="46"/>
      <c r="CS805" s="46">
        <f>IF(C805&lt;&gt;"",IF(VLOOKUP(C805,T_UO[#All],3,FALSE)="PTS",IF(ISBLANK(G805),1,0),IF(ISBLANK(G805),0,1)),0)</f>
        <v>0</v>
      </c>
      <c r="CT805" s="46">
        <f t="shared" si="204"/>
        <v>0</v>
      </c>
      <c r="CU805" s="46"/>
      <c r="CV805" s="46"/>
      <c r="CW805" s="46"/>
      <c r="CX805" s="46"/>
      <c r="CY805" s="46"/>
      <c r="CZ805" s="46"/>
      <c r="DA805" s="46"/>
      <c r="DB805" s="46">
        <f t="shared" si="205"/>
        <v>0</v>
      </c>
      <c r="DC805" s="46">
        <f t="shared" ca="1" si="199"/>
        <v>0</v>
      </c>
      <c r="DD805" s="46"/>
      <c r="DE805" s="46">
        <f t="shared" si="206"/>
        <v>0</v>
      </c>
      <c r="DF805" s="46"/>
      <c r="DG805" s="46"/>
      <c r="DH805" s="46"/>
      <c r="DI805" s="46"/>
      <c r="DJ805" s="46"/>
      <c r="DK805" s="46"/>
      <c r="DL805" s="46"/>
      <c r="DM805" s="46"/>
      <c r="DN805" s="46"/>
      <c r="DO805" s="46"/>
      <c r="DP805" s="46"/>
      <c r="DQ805" s="46"/>
      <c r="DR805" s="46"/>
      <c r="DS805" s="46">
        <f t="array" ref="DS805">IF(MAX(IF($AI805:$CH805&lt;&gt;0,$AI$7:$CH$7))&gt;$S805,1,0)</f>
        <v>0</v>
      </c>
    </row>
    <row r="806" spans="1:123" x14ac:dyDescent="0.25">
      <c r="A806" s="78">
        <v>799</v>
      </c>
      <c r="B806" s="79" t="str">
        <f t="shared" si="200"/>
        <v>K_LE MUT_2023_799</v>
      </c>
      <c r="C806" s="2"/>
      <c r="D806" s="3"/>
      <c r="E806" s="3"/>
      <c r="F806" s="4"/>
      <c r="G806" s="4"/>
      <c r="H806" s="4"/>
      <c r="I806" s="3"/>
      <c r="J806" s="1"/>
      <c r="K806" s="7"/>
      <c r="L806" s="90"/>
      <c r="M806" s="5"/>
      <c r="N806" s="91"/>
      <c r="O806" s="92"/>
      <c r="P806" s="5"/>
      <c r="Q806" s="5"/>
      <c r="R806" s="8"/>
      <c r="S806" s="5"/>
      <c r="T806" s="93"/>
      <c r="U806" s="80"/>
      <c r="V806" s="82"/>
      <c r="W806" s="83"/>
      <c r="X806" s="84" t="str">
        <f t="shared" si="201"/>
        <v xml:space="preserve"> </v>
      </c>
      <c r="Y806" s="85" t="str">
        <f t="shared" si="194"/>
        <v/>
      </c>
      <c r="AA806" s="86" t="str">
        <f t="shared" ca="1" si="195"/>
        <v/>
      </c>
      <c r="AB806" s="121"/>
      <c r="AC806" s="87" t="str">
        <f t="shared" si="193"/>
        <v/>
      </c>
      <c r="AD806" s="88" t="str">
        <f t="shared" si="202"/>
        <v/>
      </c>
      <c r="AE806" s="89" t="str">
        <f>IF(C806&lt;&gt;"",IF(VLOOKUP(C806,T_UO[#All],3,FALSE)="J",AF806+AG806,VLOOKUP(C806,T_UO[#All],4,FALSE)*G806),"")</f>
        <v/>
      </c>
      <c r="AF806" s="89" t="str">
        <f t="shared" si="196"/>
        <v/>
      </c>
      <c r="AG806" s="6"/>
      <c r="AH806" s="81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  <c r="AY806" s="120"/>
      <c r="AZ806" s="120"/>
      <c r="BA806" s="120"/>
      <c r="BB806" s="120"/>
      <c r="BC806" s="120"/>
      <c r="BD806" s="120"/>
      <c r="BE806" s="120"/>
      <c r="BF806" s="120"/>
      <c r="BG806" s="120"/>
      <c r="BH806" s="120"/>
      <c r="BI806" s="120"/>
      <c r="BJ806" s="120"/>
      <c r="BK806" s="120"/>
      <c r="BL806" s="120"/>
      <c r="BM806" s="120"/>
      <c r="BN806" s="120"/>
      <c r="BO806" s="120"/>
      <c r="BP806" s="120"/>
      <c r="BQ806" s="120"/>
      <c r="BR806" s="120"/>
      <c r="BS806" s="120"/>
      <c r="BT806" s="120"/>
      <c r="BU806" s="120"/>
      <c r="BV806" s="120"/>
      <c r="BW806" s="120"/>
      <c r="BX806" s="120"/>
      <c r="BY806" s="120"/>
      <c r="BZ806" s="120"/>
      <c r="CA806" s="120"/>
      <c r="CB806" s="120"/>
      <c r="CC806" s="120"/>
      <c r="CD806" s="120"/>
      <c r="CE806" s="120"/>
      <c r="CF806" s="120"/>
      <c r="CG806" s="120"/>
      <c r="CH806" s="120"/>
      <c r="CJ806" s="46"/>
      <c r="CK806" s="46"/>
      <c r="CL806" s="46"/>
      <c r="CN806" s="46">
        <f t="shared" ca="1" si="203"/>
        <v>0</v>
      </c>
      <c r="CO806" s="46">
        <f t="shared" si="197"/>
        <v>0</v>
      </c>
      <c r="CP806" s="46"/>
      <c r="CQ806" s="46">
        <f t="shared" si="198"/>
        <v>0</v>
      </c>
      <c r="CR806" s="46"/>
      <c r="CS806" s="46">
        <f>IF(C806&lt;&gt;"",IF(VLOOKUP(C806,T_UO[#All],3,FALSE)="PTS",IF(ISBLANK(G806),1,0),IF(ISBLANK(G806),0,1)),0)</f>
        <v>0</v>
      </c>
      <c r="CT806" s="46">
        <f t="shared" si="204"/>
        <v>0</v>
      </c>
      <c r="CU806" s="46"/>
      <c r="CV806" s="46"/>
      <c r="CW806" s="46"/>
      <c r="CX806" s="46"/>
      <c r="CY806" s="46"/>
      <c r="CZ806" s="46"/>
      <c r="DA806" s="46"/>
      <c r="DB806" s="46">
        <f t="shared" si="205"/>
        <v>0</v>
      </c>
      <c r="DC806" s="46">
        <f t="shared" ca="1" si="199"/>
        <v>0</v>
      </c>
      <c r="DD806" s="46"/>
      <c r="DE806" s="46">
        <f t="shared" si="206"/>
        <v>0</v>
      </c>
      <c r="DF806" s="46"/>
      <c r="DG806" s="46"/>
      <c r="DH806" s="46"/>
      <c r="DI806" s="46"/>
      <c r="DJ806" s="46"/>
      <c r="DK806" s="46"/>
      <c r="DL806" s="46"/>
      <c r="DM806" s="46"/>
      <c r="DN806" s="46"/>
      <c r="DO806" s="46"/>
      <c r="DP806" s="46"/>
      <c r="DQ806" s="46"/>
      <c r="DR806" s="46"/>
      <c r="DS806" s="46">
        <f t="array" ref="DS806">IF(MAX(IF($AI806:$CH806&lt;&gt;0,$AI$7:$CH$7))&gt;$S806,1,0)</f>
        <v>0</v>
      </c>
    </row>
    <row r="807" spans="1:123" x14ac:dyDescent="0.25">
      <c r="A807" s="78">
        <v>800</v>
      </c>
      <c r="B807" s="79" t="str">
        <f t="shared" si="200"/>
        <v>K_LE MUT_2023_800</v>
      </c>
      <c r="C807" s="2"/>
      <c r="D807" s="3"/>
      <c r="E807" s="3"/>
      <c r="F807" s="4"/>
      <c r="G807" s="4"/>
      <c r="H807" s="4"/>
      <c r="I807" s="3"/>
      <c r="J807" s="1"/>
      <c r="K807" s="7"/>
      <c r="L807" s="90"/>
      <c r="M807" s="5"/>
      <c r="N807" s="91"/>
      <c r="O807" s="92"/>
      <c r="P807" s="5"/>
      <c r="Q807" s="5"/>
      <c r="R807" s="8"/>
      <c r="S807" s="5"/>
      <c r="T807" s="93"/>
      <c r="U807" s="80"/>
      <c r="V807" s="82"/>
      <c r="W807" s="83"/>
      <c r="X807" s="84" t="str">
        <f t="shared" si="201"/>
        <v xml:space="preserve"> </v>
      </c>
      <c r="Y807" s="85" t="str">
        <f t="shared" si="194"/>
        <v/>
      </c>
      <c r="AA807" s="86" t="str">
        <f t="shared" ca="1" si="195"/>
        <v/>
      </c>
      <c r="AB807" s="121"/>
      <c r="AC807" s="87" t="str">
        <f t="shared" si="193"/>
        <v/>
      </c>
      <c r="AD807" s="88" t="str">
        <f t="shared" si="202"/>
        <v/>
      </c>
      <c r="AE807" s="89" t="str">
        <f>IF(C807&lt;&gt;"",IF(VLOOKUP(C807,T_UO[#All],3,FALSE)="J",AF807+AG807,VLOOKUP(C807,T_UO[#All],4,FALSE)*G807),"")</f>
        <v/>
      </c>
      <c r="AF807" s="89" t="str">
        <f t="shared" si="196"/>
        <v/>
      </c>
      <c r="AG807" s="6"/>
      <c r="AH807" s="81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  <c r="AY807" s="120"/>
      <c r="AZ807" s="120"/>
      <c r="BA807" s="120"/>
      <c r="BB807" s="120"/>
      <c r="BC807" s="120"/>
      <c r="BD807" s="120"/>
      <c r="BE807" s="120"/>
      <c r="BF807" s="120"/>
      <c r="BG807" s="120"/>
      <c r="BH807" s="120"/>
      <c r="BI807" s="120"/>
      <c r="BJ807" s="120"/>
      <c r="BK807" s="120"/>
      <c r="BL807" s="120"/>
      <c r="BM807" s="120"/>
      <c r="BN807" s="120"/>
      <c r="BO807" s="120"/>
      <c r="BP807" s="120"/>
      <c r="BQ807" s="120"/>
      <c r="BR807" s="120"/>
      <c r="BS807" s="120"/>
      <c r="BT807" s="120"/>
      <c r="BU807" s="120"/>
      <c r="BV807" s="120"/>
      <c r="BW807" s="120"/>
      <c r="BX807" s="120"/>
      <c r="BY807" s="120"/>
      <c r="BZ807" s="120"/>
      <c r="CA807" s="120"/>
      <c r="CB807" s="120"/>
      <c r="CC807" s="120"/>
      <c r="CD807" s="120"/>
      <c r="CE807" s="120"/>
      <c r="CF807" s="120"/>
      <c r="CG807" s="120"/>
      <c r="CH807" s="120"/>
      <c r="CJ807" s="46"/>
      <c r="CK807" s="46"/>
      <c r="CL807" s="46"/>
      <c r="CN807" s="46">
        <f t="shared" ca="1" si="203"/>
        <v>0</v>
      </c>
      <c r="CO807" s="46">
        <f t="shared" si="197"/>
        <v>0</v>
      </c>
      <c r="CP807" s="46"/>
      <c r="CQ807" s="46">
        <f t="shared" si="198"/>
        <v>0</v>
      </c>
      <c r="CR807" s="46"/>
      <c r="CS807" s="46">
        <f>IF(C807&lt;&gt;"",IF(VLOOKUP(C807,T_UO[#All],3,FALSE)="PTS",IF(ISBLANK(G807),1,0),IF(ISBLANK(G807),0,1)),0)</f>
        <v>0</v>
      </c>
      <c r="CT807" s="46">
        <f t="shared" si="204"/>
        <v>0</v>
      </c>
      <c r="CU807" s="46"/>
      <c r="CV807" s="46"/>
      <c r="CW807" s="46"/>
      <c r="CX807" s="46"/>
      <c r="CY807" s="46"/>
      <c r="CZ807" s="46"/>
      <c r="DA807" s="46"/>
      <c r="DB807" s="46">
        <f t="shared" si="205"/>
        <v>0</v>
      </c>
      <c r="DC807" s="46">
        <f t="shared" ca="1" si="199"/>
        <v>0</v>
      </c>
      <c r="DD807" s="46"/>
      <c r="DE807" s="46">
        <f t="shared" si="206"/>
        <v>0</v>
      </c>
      <c r="DF807" s="46"/>
      <c r="DG807" s="46"/>
      <c r="DH807" s="46"/>
      <c r="DI807" s="46"/>
      <c r="DJ807" s="46"/>
      <c r="DK807" s="46"/>
      <c r="DL807" s="46"/>
      <c r="DM807" s="46"/>
      <c r="DN807" s="46"/>
      <c r="DO807" s="46"/>
      <c r="DP807" s="46"/>
      <c r="DQ807" s="46"/>
      <c r="DR807" s="46"/>
      <c r="DS807" s="46">
        <f t="array" ref="DS807">IF(MAX(IF($AI807:$CH807&lt;&gt;0,$AI$7:$CH$7))&gt;$S807,1,0)</f>
        <v>0</v>
      </c>
    </row>
    <row r="808" spans="1:123" x14ac:dyDescent="0.25">
      <c r="A808" s="78">
        <v>801</v>
      </c>
      <c r="B808" s="79" t="str">
        <f t="shared" si="200"/>
        <v>K_LE MUT_2023_801</v>
      </c>
      <c r="C808" s="2"/>
      <c r="D808" s="3"/>
      <c r="E808" s="3"/>
      <c r="F808" s="4"/>
      <c r="G808" s="4"/>
      <c r="H808" s="4"/>
      <c r="I808" s="3"/>
      <c r="J808" s="1"/>
      <c r="K808" s="7"/>
      <c r="L808" s="90"/>
      <c r="M808" s="5"/>
      <c r="N808" s="91"/>
      <c r="O808" s="92"/>
      <c r="P808" s="5"/>
      <c r="Q808" s="5"/>
      <c r="R808" s="8"/>
      <c r="S808" s="5"/>
      <c r="T808" s="93"/>
      <c r="U808" s="80"/>
      <c r="V808" s="82"/>
      <c r="W808" s="83"/>
      <c r="X808" s="84" t="str">
        <f t="shared" si="201"/>
        <v xml:space="preserve"> </v>
      </c>
      <c r="Y808" s="85" t="str">
        <f t="shared" si="194"/>
        <v/>
      </c>
      <c r="AA808" s="86" t="str">
        <f t="shared" ca="1" si="195"/>
        <v/>
      </c>
      <c r="AB808" s="121"/>
      <c r="AC808" s="87" t="str">
        <f t="shared" si="193"/>
        <v/>
      </c>
      <c r="AD808" s="88" t="str">
        <f t="shared" si="202"/>
        <v/>
      </c>
      <c r="AE808" s="89" t="str">
        <f>IF(C808&lt;&gt;"",IF(VLOOKUP(C808,T_UO[#All],3,FALSE)="J",AF808+AG808,VLOOKUP(C808,T_UO[#All],4,FALSE)*G808),"")</f>
        <v/>
      </c>
      <c r="AF808" s="89" t="str">
        <f t="shared" si="196"/>
        <v/>
      </c>
      <c r="AG808" s="6"/>
      <c r="AH808" s="81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  <c r="AY808" s="120"/>
      <c r="AZ808" s="120"/>
      <c r="BA808" s="120"/>
      <c r="BB808" s="120"/>
      <c r="BC808" s="120"/>
      <c r="BD808" s="120"/>
      <c r="BE808" s="120"/>
      <c r="BF808" s="120"/>
      <c r="BG808" s="120"/>
      <c r="BH808" s="120"/>
      <c r="BI808" s="120"/>
      <c r="BJ808" s="120"/>
      <c r="BK808" s="120"/>
      <c r="BL808" s="120"/>
      <c r="BM808" s="120"/>
      <c r="BN808" s="120"/>
      <c r="BO808" s="120"/>
      <c r="BP808" s="120"/>
      <c r="BQ808" s="120"/>
      <c r="BR808" s="120"/>
      <c r="BS808" s="120"/>
      <c r="BT808" s="120"/>
      <c r="BU808" s="120"/>
      <c r="BV808" s="120"/>
      <c r="BW808" s="120"/>
      <c r="BX808" s="120"/>
      <c r="BY808" s="120"/>
      <c r="BZ808" s="120"/>
      <c r="CA808" s="120"/>
      <c r="CB808" s="120"/>
      <c r="CC808" s="120"/>
      <c r="CD808" s="120"/>
      <c r="CE808" s="120"/>
      <c r="CF808" s="120"/>
      <c r="CG808" s="120"/>
      <c r="CH808" s="120"/>
      <c r="CJ808" s="46"/>
      <c r="CK808" s="46"/>
      <c r="CL808" s="46"/>
      <c r="CN808" s="46">
        <f t="shared" ca="1" si="203"/>
        <v>0</v>
      </c>
      <c r="CO808" s="46">
        <f t="shared" si="197"/>
        <v>0</v>
      </c>
      <c r="CP808" s="46"/>
      <c r="CQ808" s="46">
        <f t="shared" si="198"/>
        <v>0</v>
      </c>
      <c r="CR808" s="46"/>
      <c r="CS808" s="46">
        <f>IF(C808&lt;&gt;"",IF(VLOOKUP(C808,T_UO[#All],3,FALSE)="PTS",IF(ISBLANK(G808),1,0),IF(ISBLANK(G808),0,1)),0)</f>
        <v>0</v>
      </c>
      <c r="CT808" s="46">
        <f t="shared" si="204"/>
        <v>0</v>
      </c>
      <c r="CU808" s="46"/>
      <c r="CV808" s="46"/>
      <c r="CW808" s="46"/>
      <c r="CX808" s="46"/>
      <c r="CY808" s="46"/>
      <c r="CZ808" s="46"/>
      <c r="DA808" s="46"/>
      <c r="DB808" s="46">
        <f t="shared" si="205"/>
        <v>0</v>
      </c>
      <c r="DC808" s="46">
        <f t="shared" ca="1" si="199"/>
        <v>0</v>
      </c>
      <c r="DD808" s="46"/>
      <c r="DE808" s="46">
        <f t="shared" si="206"/>
        <v>0</v>
      </c>
      <c r="DF808" s="46"/>
      <c r="DG808" s="46"/>
      <c r="DH808" s="46"/>
      <c r="DI808" s="46"/>
      <c r="DJ808" s="46"/>
      <c r="DK808" s="46"/>
      <c r="DL808" s="46"/>
      <c r="DM808" s="46"/>
      <c r="DN808" s="46"/>
      <c r="DO808" s="46"/>
      <c r="DP808" s="46"/>
      <c r="DQ808" s="46"/>
      <c r="DR808" s="46"/>
      <c r="DS808" s="46">
        <f t="array" ref="DS808">IF(MAX(IF($AI808:$CH808&lt;&gt;0,$AI$7:$CH$7))&gt;$S808,1,0)</f>
        <v>0</v>
      </c>
    </row>
    <row r="809" spans="1:123" x14ac:dyDescent="0.25">
      <c r="A809" s="78">
        <v>802</v>
      </c>
      <c r="B809" s="79" t="str">
        <f t="shared" si="200"/>
        <v>K_LE MUT_2023_802</v>
      </c>
      <c r="C809" s="2"/>
      <c r="D809" s="3"/>
      <c r="E809" s="3"/>
      <c r="F809" s="4"/>
      <c r="G809" s="4"/>
      <c r="H809" s="4"/>
      <c r="I809" s="3"/>
      <c r="J809" s="1"/>
      <c r="K809" s="7"/>
      <c r="L809" s="90"/>
      <c r="M809" s="5"/>
      <c r="N809" s="91"/>
      <c r="O809" s="92"/>
      <c r="P809" s="5"/>
      <c r="Q809" s="5"/>
      <c r="R809" s="8"/>
      <c r="S809" s="5"/>
      <c r="T809" s="93"/>
      <c r="U809" s="80"/>
      <c r="V809" s="82"/>
      <c r="W809" s="83"/>
      <c r="X809" s="84" t="str">
        <f t="shared" si="201"/>
        <v xml:space="preserve"> </v>
      </c>
      <c r="Y809" s="85" t="str">
        <f t="shared" si="194"/>
        <v/>
      </c>
      <c r="AA809" s="86" t="str">
        <f t="shared" ca="1" si="195"/>
        <v/>
      </c>
      <c r="AB809" s="121"/>
      <c r="AC809" s="87" t="str">
        <f t="shared" si="193"/>
        <v/>
      </c>
      <c r="AD809" s="88" t="str">
        <f t="shared" si="202"/>
        <v/>
      </c>
      <c r="AE809" s="89" t="str">
        <f>IF(C809&lt;&gt;"",IF(VLOOKUP(C809,T_UO[#All],3,FALSE)="J",AF809+AG809,VLOOKUP(C809,T_UO[#All],4,FALSE)*G809),"")</f>
        <v/>
      </c>
      <c r="AF809" s="89" t="str">
        <f t="shared" si="196"/>
        <v/>
      </c>
      <c r="AG809" s="6"/>
      <c r="AH809" s="81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  <c r="AY809" s="120"/>
      <c r="AZ809" s="120"/>
      <c r="BA809" s="120"/>
      <c r="BB809" s="120"/>
      <c r="BC809" s="120"/>
      <c r="BD809" s="120"/>
      <c r="BE809" s="120"/>
      <c r="BF809" s="120"/>
      <c r="BG809" s="120"/>
      <c r="BH809" s="120"/>
      <c r="BI809" s="120"/>
      <c r="BJ809" s="120"/>
      <c r="BK809" s="120"/>
      <c r="BL809" s="120"/>
      <c r="BM809" s="120"/>
      <c r="BN809" s="120"/>
      <c r="BO809" s="120"/>
      <c r="BP809" s="120"/>
      <c r="BQ809" s="120"/>
      <c r="BR809" s="120"/>
      <c r="BS809" s="120"/>
      <c r="BT809" s="120"/>
      <c r="BU809" s="120"/>
      <c r="BV809" s="120"/>
      <c r="BW809" s="120"/>
      <c r="BX809" s="120"/>
      <c r="BY809" s="120"/>
      <c r="BZ809" s="120"/>
      <c r="CA809" s="120"/>
      <c r="CB809" s="120"/>
      <c r="CC809" s="120"/>
      <c r="CD809" s="120"/>
      <c r="CE809" s="120"/>
      <c r="CF809" s="120"/>
      <c r="CG809" s="120"/>
      <c r="CH809" s="120"/>
      <c r="CJ809" s="46"/>
      <c r="CK809" s="46"/>
      <c r="CL809" s="46"/>
      <c r="CN809" s="46">
        <f t="shared" ca="1" si="203"/>
        <v>0</v>
      </c>
      <c r="CO809" s="46">
        <f t="shared" si="197"/>
        <v>0</v>
      </c>
      <c r="CP809" s="46"/>
      <c r="CQ809" s="46">
        <f t="shared" si="198"/>
        <v>0</v>
      </c>
      <c r="CR809" s="46"/>
      <c r="CS809" s="46">
        <f>IF(C809&lt;&gt;"",IF(VLOOKUP(C809,T_UO[#All],3,FALSE)="PTS",IF(ISBLANK(G809),1,0),IF(ISBLANK(G809),0,1)),0)</f>
        <v>0</v>
      </c>
      <c r="CT809" s="46">
        <f t="shared" si="204"/>
        <v>0</v>
      </c>
      <c r="CU809" s="46"/>
      <c r="CV809" s="46"/>
      <c r="CW809" s="46"/>
      <c r="CX809" s="46"/>
      <c r="CY809" s="46"/>
      <c r="CZ809" s="46"/>
      <c r="DA809" s="46"/>
      <c r="DB809" s="46">
        <f t="shared" si="205"/>
        <v>0</v>
      </c>
      <c r="DC809" s="46">
        <f t="shared" ca="1" si="199"/>
        <v>0</v>
      </c>
      <c r="DD809" s="46"/>
      <c r="DE809" s="46">
        <f t="shared" si="206"/>
        <v>0</v>
      </c>
      <c r="DF809" s="46"/>
      <c r="DG809" s="46"/>
      <c r="DH809" s="46"/>
      <c r="DI809" s="46"/>
      <c r="DJ809" s="46"/>
      <c r="DK809" s="46"/>
      <c r="DL809" s="46"/>
      <c r="DM809" s="46"/>
      <c r="DN809" s="46"/>
      <c r="DO809" s="46"/>
      <c r="DP809" s="46"/>
      <c r="DQ809" s="46"/>
      <c r="DR809" s="46"/>
      <c r="DS809" s="46">
        <f t="array" ref="DS809">IF(MAX(IF($AI809:$CH809&lt;&gt;0,$AI$7:$CH$7))&gt;$S809,1,0)</f>
        <v>0</v>
      </c>
    </row>
    <row r="810" spans="1:123" x14ac:dyDescent="0.25">
      <c r="A810" s="78">
        <v>803</v>
      </c>
      <c r="B810" s="79" t="str">
        <f t="shared" si="200"/>
        <v>K_LE MUT_2023_803</v>
      </c>
      <c r="C810" s="2"/>
      <c r="D810" s="3"/>
      <c r="E810" s="3"/>
      <c r="F810" s="4"/>
      <c r="G810" s="4"/>
      <c r="H810" s="4"/>
      <c r="I810" s="3"/>
      <c r="J810" s="1"/>
      <c r="K810" s="7"/>
      <c r="L810" s="90"/>
      <c r="M810" s="5"/>
      <c r="N810" s="91"/>
      <c r="O810" s="92"/>
      <c r="P810" s="5"/>
      <c r="Q810" s="5"/>
      <c r="R810" s="8"/>
      <c r="S810" s="5"/>
      <c r="T810" s="93"/>
      <c r="U810" s="80"/>
      <c r="V810" s="82"/>
      <c r="W810" s="83"/>
      <c r="X810" s="84" t="str">
        <f t="shared" si="201"/>
        <v xml:space="preserve"> </v>
      </c>
      <c r="Y810" s="85" t="str">
        <f t="shared" si="194"/>
        <v/>
      </c>
      <c r="AA810" s="86" t="str">
        <f t="shared" ca="1" si="195"/>
        <v/>
      </c>
      <c r="AB810" s="121"/>
      <c r="AC810" s="87" t="str">
        <f t="shared" si="193"/>
        <v/>
      </c>
      <c r="AD810" s="88" t="str">
        <f t="shared" si="202"/>
        <v/>
      </c>
      <c r="AE810" s="89" t="str">
        <f>IF(C810&lt;&gt;"",IF(VLOOKUP(C810,T_UO[#All],3,FALSE)="J",AF810+AG810,VLOOKUP(C810,T_UO[#All],4,FALSE)*G810),"")</f>
        <v/>
      </c>
      <c r="AF810" s="89" t="str">
        <f t="shared" si="196"/>
        <v/>
      </c>
      <c r="AG810" s="6"/>
      <c r="AH810" s="81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  <c r="AY810" s="120"/>
      <c r="AZ810" s="120"/>
      <c r="BA810" s="120"/>
      <c r="BB810" s="120"/>
      <c r="BC810" s="120"/>
      <c r="BD810" s="120"/>
      <c r="BE810" s="120"/>
      <c r="BF810" s="120"/>
      <c r="BG810" s="120"/>
      <c r="BH810" s="120"/>
      <c r="BI810" s="120"/>
      <c r="BJ810" s="120"/>
      <c r="BK810" s="120"/>
      <c r="BL810" s="120"/>
      <c r="BM810" s="120"/>
      <c r="BN810" s="120"/>
      <c r="BO810" s="120"/>
      <c r="BP810" s="120"/>
      <c r="BQ810" s="120"/>
      <c r="BR810" s="120"/>
      <c r="BS810" s="120"/>
      <c r="BT810" s="120"/>
      <c r="BU810" s="120"/>
      <c r="BV810" s="120"/>
      <c r="BW810" s="120"/>
      <c r="BX810" s="120"/>
      <c r="BY810" s="120"/>
      <c r="BZ810" s="120"/>
      <c r="CA810" s="120"/>
      <c r="CB810" s="120"/>
      <c r="CC810" s="120"/>
      <c r="CD810" s="120"/>
      <c r="CE810" s="120"/>
      <c r="CF810" s="120"/>
      <c r="CG810" s="120"/>
      <c r="CH810" s="120"/>
      <c r="CJ810" s="46"/>
      <c r="CK810" s="46"/>
      <c r="CL810" s="46"/>
      <c r="CN810" s="46">
        <f t="shared" ca="1" si="203"/>
        <v>0</v>
      </c>
      <c r="CO810" s="46">
        <f t="shared" si="197"/>
        <v>0</v>
      </c>
      <c r="CP810" s="46"/>
      <c r="CQ810" s="46">
        <f t="shared" si="198"/>
        <v>0</v>
      </c>
      <c r="CR810" s="46"/>
      <c r="CS810" s="46">
        <f>IF(C810&lt;&gt;"",IF(VLOOKUP(C810,T_UO[#All],3,FALSE)="PTS",IF(ISBLANK(G810),1,0),IF(ISBLANK(G810),0,1)),0)</f>
        <v>0</v>
      </c>
      <c r="CT810" s="46">
        <f t="shared" si="204"/>
        <v>0</v>
      </c>
      <c r="CU810" s="46"/>
      <c r="CV810" s="46"/>
      <c r="CW810" s="46"/>
      <c r="CX810" s="46"/>
      <c r="CY810" s="46"/>
      <c r="CZ810" s="46"/>
      <c r="DA810" s="46"/>
      <c r="DB810" s="46">
        <f t="shared" si="205"/>
        <v>0</v>
      </c>
      <c r="DC810" s="46">
        <f t="shared" ca="1" si="199"/>
        <v>0</v>
      </c>
      <c r="DD810" s="46"/>
      <c r="DE810" s="46">
        <f t="shared" si="206"/>
        <v>0</v>
      </c>
      <c r="DF810" s="46"/>
      <c r="DG810" s="46"/>
      <c r="DH810" s="46"/>
      <c r="DI810" s="46"/>
      <c r="DJ810" s="46"/>
      <c r="DK810" s="46"/>
      <c r="DL810" s="46"/>
      <c r="DM810" s="46"/>
      <c r="DN810" s="46"/>
      <c r="DO810" s="46"/>
      <c r="DP810" s="46"/>
      <c r="DQ810" s="46"/>
      <c r="DR810" s="46"/>
      <c r="DS810" s="46">
        <f t="array" ref="DS810">IF(MAX(IF($AI810:$CH810&lt;&gt;0,$AI$7:$CH$7))&gt;$S810,1,0)</f>
        <v>0</v>
      </c>
    </row>
    <row r="811" spans="1:123" x14ac:dyDescent="0.25">
      <c r="A811" s="78">
        <v>804</v>
      </c>
      <c r="B811" s="79" t="str">
        <f t="shared" si="200"/>
        <v>K_LE MUT_2023_804</v>
      </c>
      <c r="C811" s="2"/>
      <c r="D811" s="3"/>
      <c r="E811" s="3"/>
      <c r="F811" s="4"/>
      <c r="G811" s="4"/>
      <c r="H811" s="4"/>
      <c r="I811" s="3"/>
      <c r="J811" s="1"/>
      <c r="K811" s="7"/>
      <c r="L811" s="90"/>
      <c r="M811" s="5"/>
      <c r="N811" s="91"/>
      <c r="O811" s="92"/>
      <c r="P811" s="5"/>
      <c r="Q811" s="5"/>
      <c r="R811" s="8"/>
      <c r="S811" s="5"/>
      <c r="T811" s="93"/>
      <c r="U811" s="80"/>
      <c r="V811" s="82"/>
      <c r="W811" s="83"/>
      <c r="X811" s="84" t="str">
        <f t="shared" si="201"/>
        <v xml:space="preserve"> </v>
      </c>
      <c r="Y811" s="85" t="str">
        <f t="shared" si="194"/>
        <v/>
      </c>
      <c r="AA811" s="86" t="str">
        <f t="shared" ca="1" si="195"/>
        <v/>
      </c>
      <c r="AB811" s="121"/>
      <c r="AC811" s="87" t="str">
        <f t="shared" si="193"/>
        <v/>
      </c>
      <c r="AD811" s="88" t="str">
        <f t="shared" si="202"/>
        <v/>
      </c>
      <c r="AE811" s="89" t="str">
        <f>IF(C811&lt;&gt;"",IF(VLOOKUP(C811,T_UO[#All],3,FALSE)="J",AF811+AG811,VLOOKUP(C811,T_UO[#All],4,FALSE)*G811),"")</f>
        <v/>
      </c>
      <c r="AF811" s="89" t="str">
        <f t="shared" si="196"/>
        <v/>
      </c>
      <c r="AG811" s="6"/>
      <c r="AH811" s="81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  <c r="AY811" s="120"/>
      <c r="AZ811" s="120"/>
      <c r="BA811" s="120"/>
      <c r="BB811" s="120"/>
      <c r="BC811" s="120"/>
      <c r="BD811" s="120"/>
      <c r="BE811" s="120"/>
      <c r="BF811" s="120"/>
      <c r="BG811" s="120"/>
      <c r="BH811" s="120"/>
      <c r="BI811" s="120"/>
      <c r="BJ811" s="120"/>
      <c r="BK811" s="120"/>
      <c r="BL811" s="120"/>
      <c r="BM811" s="120"/>
      <c r="BN811" s="120"/>
      <c r="BO811" s="120"/>
      <c r="BP811" s="120"/>
      <c r="BQ811" s="120"/>
      <c r="BR811" s="120"/>
      <c r="BS811" s="120"/>
      <c r="BT811" s="120"/>
      <c r="BU811" s="120"/>
      <c r="BV811" s="120"/>
      <c r="BW811" s="120"/>
      <c r="BX811" s="120"/>
      <c r="BY811" s="120"/>
      <c r="BZ811" s="120"/>
      <c r="CA811" s="120"/>
      <c r="CB811" s="120"/>
      <c r="CC811" s="120"/>
      <c r="CD811" s="120"/>
      <c r="CE811" s="120"/>
      <c r="CF811" s="120"/>
      <c r="CG811" s="120"/>
      <c r="CH811" s="120"/>
      <c r="CJ811" s="46"/>
      <c r="CK811" s="46"/>
      <c r="CL811" s="46"/>
      <c r="CN811" s="46">
        <f t="shared" ca="1" si="203"/>
        <v>0</v>
      </c>
      <c r="CO811" s="46">
        <f t="shared" si="197"/>
        <v>0</v>
      </c>
      <c r="CP811" s="46"/>
      <c r="CQ811" s="46">
        <f t="shared" si="198"/>
        <v>0</v>
      </c>
      <c r="CR811" s="46"/>
      <c r="CS811" s="46">
        <f>IF(C811&lt;&gt;"",IF(VLOOKUP(C811,T_UO[#All],3,FALSE)="PTS",IF(ISBLANK(G811),1,0),IF(ISBLANK(G811),0,1)),0)</f>
        <v>0</v>
      </c>
      <c r="CT811" s="46">
        <f t="shared" si="204"/>
        <v>0</v>
      </c>
      <c r="CU811" s="46"/>
      <c r="CV811" s="46"/>
      <c r="CW811" s="46"/>
      <c r="CX811" s="46"/>
      <c r="CY811" s="46"/>
      <c r="CZ811" s="46"/>
      <c r="DA811" s="46"/>
      <c r="DB811" s="46">
        <f t="shared" si="205"/>
        <v>0</v>
      </c>
      <c r="DC811" s="46">
        <f t="shared" ca="1" si="199"/>
        <v>0</v>
      </c>
      <c r="DD811" s="46"/>
      <c r="DE811" s="46">
        <f t="shared" si="206"/>
        <v>0</v>
      </c>
      <c r="DF811" s="46"/>
      <c r="DG811" s="46"/>
      <c r="DH811" s="46"/>
      <c r="DI811" s="46"/>
      <c r="DJ811" s="46"/>
      <c r="DK811" s="46"/>
      <c r="DL811" s="46"/>
      <c r="DM811" s="46"/>
      <c r="DN811" s="46"/>
      <c r="DO811" s="46"/>
      <c r="DP811" s="46"/>
      <c r="DQ811" s="46"/>
      <c r="DR811" s="46"/>
      <c r="DS811" s="46">
        <f t="array" ref="DS811">IF(MAX(IF($AI811:$CH811&lt;&gt;0,$AI$7:$CH$7))&gt;$S811,1,0)</f>
        <v>0</v>
      </c>
    </row>
    <row r="812" spans="1:123" x14ac:dyDescent="0.25">
      <c r="A812" s="78">
        <v>805</v>
      </c>
      <c r="B812" s="79" t="str">
        <f t="shared" si="200"/>
        <v>K_LE MUT_2023_805</v>
      </c>
      <c r="C812" s="2"/>
      <c r="D812" s="3"/>
      <c r="E812" s="3"/>
      <c r="F812" s="4"/>
      <c r="G812" s="4"/>
      <c r="H812" s="4"/>
      <c r="I812" s="3"/>
      <c r="J812" s="1"/>
      <c r="K812" s="7"/>
      <c r="L812" s="90"/>
      <c r="M812" s="5"/>
      <c r="N812" s="91"/>
      <c r="O812" s="92"/>
      <c r="P812" s="5"/>
      <c r="Q812" s="5"/>
      <c r="R812" s="8"/>
      <c r="S812" s="5"/>
      <c r="T812" s="93"/>
      <c r="U812" s="80"/>
      <c r="V812" s="82"/>
      <c r="W812" s="83"/>
      <c r="X812" s="84" t="str">
        <f t="shared" si="201"/>
        <v xml:space="preserve"> </v>
      </c>
      <c r="Y812" s="85" t="str">
        <f t="shared" si="194"/>
        <v/>
      </c>
      <c r="AA812" s="86" t="str">
        <f t="shared" ca="1" si="195"/>
        <v/>
      </c>
      <c r="AB812" s="121"/>
      <c r="AC812" s="87" t="str">
        <f t="shared" si="193"/>
        <v/>
      </c>
      <c r="AD812" s="88" t="str">
        <f t="shared" si="202"/>
        <v/>
      </c>
      <c r="AE812" s="89" t="str">
        <f>IF(C812&lt;&gt;"",IF(VLOOKUP(C812,T_UO[#All],3,FALSE)="J",AF812+AG812,VLOOKUP(C812,T_UO[#All],4,FALSE)*G812),"")</f>
        <v/>
      </c>
      <c r="AF812" s="89" t="str">
        <f t="shared" si="196"/>
        <v/>
      </c>
      <c r="AG812" s="6"/>
      <c r="AH812" s="81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  <c r="AY812" s="120"/>
      <c r="AZ812" s="120"/>
      <c r="BA812" s="120"/>
      <c r="BB812" s="120"/>
      <c r="BC812" s="120"/>
      <c r="BD812" s="120"/>
      <c r="BE812" s="120"/>
      <c r="BF812" s="120"/>
      <c r="BG812" s="120"/>
      <c r="BH812" s="120"/>
      <c r="BI812" s="120"/>
      <c r="BJ812" s="120"/>
      <c r="BK812" s="120"/>
      <c r="BL812" s="120"/>
      <c r="BM812" s="120"/>
      <c r="BN812" s="120"/>
      <c r="BO812" s="120"/>
      <c r="BP812" s="120"/>
      <c r="BQ812" s="120"/>
      <c r="BR812" s="120"/>
      <c r="BS812" s="120"/>
      <c r="BT812" s="120"/>
      <c r="BU812" s="120"/>
      <c r="BV812" s="120"/>
      <c r="BW812" s="120"/>
      <c r="BX812" s="120"/>
      <c r="BY812" s="120"/>
      <c r="BZ812" s="120"/>
      <c r="CA812" s="120"/>
      <c r="CB812" s="120"/>
      <c r="CC812" s="120"/>
      <c r="CD812" s="120"/>
      <c r="CE812" s="120"/>
      <c r="CF812" s="120"/>
      <c r="CG812" s="120"/>
      <c r="CH812" s="120"/>
      <c r="CJ812" s="46"/>
      <c r="CK812" s="46"/>
      <c r="CL812" s="46"/>
      <c r="CN812" s="46">
        <f t="shared" ca="1" si="203"/>
        <v>0</v>
      </c>
      <c r="CO812" s="46">
        <f t="shared" si="197"/>
        <v>0</v>
      </c>
      <c r="CP812" s="46"/>
      <c r="CQ812" s="46">
        <f t="shared" si="198"/>
        <v>0</v>
      </c>
      <c r="CR812" s="46"/>
      <c r="CS812" s="46">
        <f>IF(C812&lt;&gt;"",IF(VLOOKUP(C812,T_UO[#All],3,FALSE)="PTS",IF(ISBLANK(G812),1,0),IF(ISBLANK(G812),0,1)),0)</f>
        <v>0</v>
      </c>
      <c r="CT812" s="46">
        <f t="shared" si="204"/>
        <v>0</v>
      </c>
      <c r="CU812" s="46"/>
      <c r="CV812" s="46"/>
      <c r="CW812" s="46"/>
      <c r="CX812" s="46"/>
      <c r="CY812" s="46"/>
      <c r="CZ812" s="46"/>
      <c r="DA812" s="46"/>
      <c r="DB812" s="46">
        <f t="shared" si="205"/>
        <v>0</v>
      </c>
      <c r="DC812" s="46">
        <f t="shared" ca="1" si="199"/>
        <v>0</v>
      </c>
      <c r="DD812" s="46"/>
      <c r="DE812" s="46">
        <f t="shared" si="206"/>
        <v>0</v>
      </c>
      <c r="DF812" s="46"/>
      <c r="DG812" s="46"/>
      <c r="DH812" s="46"/>
      <c r="DI812" s="46"/>
      <c r="DJ812" s="46"/>
      <c r="DK812" s="46"/>
      <c r="DL812" s="46"/>
      <c r="DM812" s="46"/>
      <c r="DN812" s="46"/>
      <c r="DO812" s="46"/>
      <c r="DP812" s="46"/>
      <c r="DQ812" s="46"/>
      <c r="DR812" s="46"/>
      <c r="DS812" s="46">
        <f t="array" ref="DS812">IF(MAX(IF($AI812:$CH812&lt;&gt;0,$AI$7:$CH$7))&gt;$S812,1,0)</f>
        <v>0</v>
      </c>
    </row>
    <row r="813" spans="1:123" x14ac:dyDescent="0.25">
      <c r="A813" s="78">
        <v>806</v>
      </c>
      <c r="B813" s="79" t="str">
        <f t="shared" si="200"/>
        <v>K_LE MUT_2023_806</v>
      </c>
      <c r="C813" s="2"/>
      <c r="D813" s="3"/>
      <c r="E813" s="3"/>
      <c r="F813" s="4"/>
      <c r="G813" s="4"/>
      <c r="H813" s="4"/>
      <c r="I813" s="3"/>
      <c r="J813" s="1"/>
      <c r="K813" s="7"/>
      <c r="L813" s="90"/>
      <c r="M813" s="5"/>
      <c r="N813" s="91"/>
      <c r="O813" s="92"/>
      <c r="P813" s="5"/>
      <c r="Q813" s="5"/>
      <c r="R813" s="8"/>
      <c r="S813" s="5"/>
      <c r="T813" s="93"/>
      <c r="U813" s="80"/>
      <c r="V813" s="82"/>
      <c r="W813" s="83"/>
      <c r="X813" s="84" t="str">
        <f t="shared" si="201"/>
        <v xml:space="preserve"> </v>
      </c>
      <c r="Y813" s="85" t="str">
        <f t="shared" si="194"/>
        <v/>
      </c>
      <c r="AA813" s="86" t="str">
        <f t="shared" ca="1" si="195"/>
        <v/>
      </c>
      <c r="AB813" s="121"/>
      <c r="AC813" s="87" t="str">
        <f t="shared" si="193"/>
        <v/>
      </c>
      <c r="AD813" s="88" t="str">
        <f t="shared" si="202"/>
        <v/>
      </c>
      <c r="AE813" s="89" t="str">
        <f>IF(C813&lt;&gt;"",IF(VLOOKUP(C813,T_UO[#All],3,FALSE)="J",AF813+AG813,VLOOKUP(C813,T_UO[#All],4,FALSE)*G813),"")</f>
        <v/>
      </c>
      <c r="AF813" s="89" t="str">
        <f t="shared" si="196"/>
        <v/>
      </c>
      <c r="AG813" s="6"/>
      <c r="AH813" s="81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  <c r="AY813" s="120"/>
      <c r="AZ813" s="120"/>
      <c r="BA813" s="120"/>
      <c r="BB813" s="120"/>
      <c r="BC813" s="120"/>
      <c r="BD813" s="120"/>
      <c r="BE813" s="120"/>
      <c r="BF813" s="120"/>
      <c r="BG813" s="120"/>
      <c r="BH813" s="120"/>
      <c r="BI813" s="120"/>
      <c r="BJ813" s="120"/>
      <c r="BK813" s="120"/>
      <c r="BL813" s="120"/>
      <c r="BM813" s="120"/>
      <c r="BN813" s="120"/>
      <c r="BO813" s="120"/>
      <c r="BP813" s="120"/>
      <c r="BQ813" s="120"/>
      <c r="BR813" s="120"/>
      <c r="BS813" s="120"/>
      <c r="BT813" s="120"/>
      <c r="BU813" s="120"/>
      <c r="BV813" s="120"/>
      <c r="BW813" s="120"/>
      <c r="BX813" s="120"/>
      <c r="BY813" s="120"/>
      <c r="BZ813" s="120"/>
      <c r="CA813" s="120"/>
      <c r="CB813" s="120"/>
      <c r="CC813" s="120"/>
      <c r="CD813" s="120"/>
      <c r="CE813" s="120"/>
      <c r="CF813" s="120"/>
      <c r="CG813" s="120"/>
      <c r="CH813" s="120"/>
      <c r="CJ813" s="46"/>
      <c r="CK813" s="46"/>
      <c r="CL813" s="46"/>
      <c r="CN813" s="46">
        <f t="shared" ca="1" si="203"/>
        <v>0</v>
      </c>
      <c r="CO813" s="46">
        <f t="shared" si="197"/>
        <v>0</v>
      </c>
      <c r="CP813" s="46"/>
      <c r="CQ813" s="46">
        <f t="shared" si="198"/>
        <v>0</v>
      </c>
      <c r="CR813" s="46"/>
      <c r="CS813" s="46">
        <f>IF(C813&lt;&gt;"",IF(VLOOKUP(C813,T_UO[#All],3,FALSE)="PTS",IF(ISBLANK(G813),1,0),IF(ISBLANK(G813),0,1)),0)</f>
        <v>0</v>
      </c>
      <c r="CT813" s="46">
        <f t="shared" si="204"/>
        <v>0</v>
      </c>
      <c r="CU813" s="46"/>
      <c r="CV813" s="46"/>
      <c r="CW813" s="46"/>
      <c r="CX813" s="46"/>
      <c r="CY813" s="46"/>
      <c r="CZ813" s="46"/>
      <c r="DA813" s="46"/>
      <c r="DB813" s="46">
        <f t="shared" si="205"/>
        <v>0</v>
      </c>
      <c r="DC813" s="46">
        <f t="shared" ca="1" si="199"/>
        <v>0</v>
      </c>
      <c r="DD813" s="46"/>
      <c r="DE813" s="46">
        <f t="shared" si="206"/>
        <v>0</v>
      </c>
      <c r="DF813" s="46"/>
      <c r="DG813" s="46"/>
      <c r="DH813" s="46"/>
      <c r="DI813" s="46"/>
      <c r="DJ813" s="46"/>
      <c r="DK813" s="46"/>
      <c r="DL813" s="46"/>
      <c r="DM813" s="46"/>
      <c r="DN813" s="46"/>
      <c r="DO813" s="46"/>
      <c r="DP813" s="46"/>
      <c r="DQ813" s="46"/>
      <c r="DR813" s="46"/>
      <c r="DS813" s="46">
        <f t="array" ref="DS813">IF(MAX(IF($AI813:$CH813&lt;&gt;0,$AI$7:$CH$7))&gt;$S813,1,0)</f>
        <v>0</v>
      </c>
    </row>
    <row r="814" spans="1:123" x14ac:dyDescent="0.25">
      <c r="A814" s="78">
        <v>807</v>
      </c>
      <c r="B814" s="79" t="str">
        <f t="shared" si="200"/>
        <v>K_LE MUT_2023_807</v>
      </c>
      <c r="C814" s="2"/>
      <c r="D814" s="3"/>
      <c r="E814" s="3"/>
      <c r="F814" s="4"/>
      <c r="G814" s="4"/>
      <c r="H814" s="4"/>
      <c r="I814" s="3"/>
      <c r="J814" s="1"/>
      <c r="K814" s="7"/>
      <c r="L814" s="90"/>
      <c r="M814" s="5"/>
      <c r="N814" s="91"/>
      <c r="O814" s="92"/>
      <c r="P814" s="5"/>
      <c r="Q814" s="5"/>
      <c r="R814" s="8"/>
      <c r="S814" s="5"/>
      <c r="T814" s="93"/>
      <c r="U814" s="80"/>
      <c r="V814" s="82"/>
      <c r="W814" s="83"/>
      <c r="X814" s="84" t="str">
        <f t="shared" si="201"/>
        <v xml:space="preserve"> </v>
      </c>
      <c r="Y814" s="85" t="str">
        <f t="shared" si="194"/>
        <v/>
      </c>
      <c r="AA814" s="86" t="str">
        <f t="shared" ca="1" si="195"/>
        <v/>
      </c>
      <c r="AB814" s="121"/>
      <c r="AC814" s="87" t="str">
        <f t="shared" si="193"/>
        <v/>
      </c>
      <c r="AD814" s="88" t="str">
        <f t="shared" si="202"/>
        <v/>
      </c>
      <c r="AE814" s="89" t="str">
        <f>IF(C814&lt;&gt;"",IF(VLOOKUP(C814,T_UO[#All],3,FALSE)="J",AF814+AG814,VLOOKUP(C814,T_UO[#All],4,FALSE)*G814),"")</f>
        <v/>
      </c>
      <c r="AF814" s="89" t="str">
        <f t="shared" si="196"/>
        <v/>
      </c>
      <c r="AG814" s="6"/>
      <c r="AH814" s="81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  <c r="AY814" s="120"/>
      <c r="AZ814" s="120"/>
      <c r="BA814" s="120"/>
      <c r="BB814" s="120"/>
      <c r="BC814" s="120"/>
      <c r="BD814" s="120"/>
      <c r="BE814" s="120"/>
      <c r="BF814" s="120"/>
      <c r="BG814" s="120"/>
      <c r="BH814" s="120"/>
      <c r="BI814" s="120"/>
      <c r="BJ814" s="120"/>
      <c r="BK814" s="120"/>
      <c r="BL814" s="120"/>
      <c r="BM814" s="120"/>
      <c r="BN814" s="120"/>
      <c r="BO814" s="120"/>
      <c r="BP814" s="120"/>
      <c r="BQ814" s="120"/>
      <c r="BR814" s="120"/>
      <c r="BS814" s="120"/>
      <c r="BT814" s="120"/>
      <c r="BU814" s="120"/>
      <c r="BV814" s="120"/>
      <c r="BW814" s="120"/>
      <c r="BX814" s="120"/>
      <c r="BY814" s="120"/>
      <c r="BZ814" s="120"/>
      <c r="CA814" s="120"/>
      <c r="CB814" s="120"/>
      <c r="CC814" s="120"/>
      <c r="CD814" s="120"/>
      <c r="CE814" s="120"/>
      <c r="CF814" s="120"/>
      <c r="CG814" s="120"/>
      <c r="CH814" s="120"/>
      <c r="CJ814" s="46"/>
      <c r="CK814" s="46"/>
      <c r="CL814" s="46"/>
      <c r="CN814" s="46">
        <f t="shared" ca="1" si="203"/>
        <v>0</v>
      </c>
      <c r="CO814" s="46">
        <f t="shared" si="197"/>
        <v>0</v>
      </c>
      <c r="CP814" s="46"/>
      <c r="CQ814" s="46">
        <f t="shared" si="198"/>
        <v>0</v>
      </c>
      <c r="CR814" s="46"/>
      <c r="CS814" s="46">
        <f>IF(C814&lt;&gt;"",IF(VLOOKUP(C814,T_UO[#All],3,FALSE)="PTS",IF(ISBLANK(G814),1,0),IF(ISBLANK(G814),0,1)),0)</f>
        <v>0</v>
      </c>
      <c r="CT814" s="46">
        <f t="shared" si="204"/>
        <v>0</v>
      </c>
      <c r="CU814" s="46"/>
      <c r="CV814" s="46"/>
      <c r="CW814" s="46"/>
      <c r="CX814" s="46"/>
      <c r="CY814" s="46"/>
      <c r="CZ814" s="46"/>
      <c r="DA814" s="46"/>
      <c r="DB814" s="46">
        <f t="shared" si="205"/>
        <v>0</v>
      </c>
      <c r="DC814" s="46">
        <f t="shared" ca="1" si="199"/>
        <v>0</v>
      </c>
      <c r="DD814" s="46"/>
      <c r="DE814" s="46">
        <f t="shared" si="206"/>
        <v>0</v>
      </c>
      <c r="DF814" s="46"/>
      <c r="DG814" s="46"/>
      <c r="DH814" s="46"/>
      <c r="DI814" s="46"/>
      <c r="DJ814" s="46"/>
      <c r="DK814" s="46"/>
      <c r="DL814" s="46"/>
      <c r="DM814" s="46"/>
      <c r="DN814" s="46"/>
      <c r="DO814" s="46"/>
      <c r="DP814" s="46"/>
      <c r="DQ814" s="46"/>
      <c r="DR814" s="46"/>
      <c r="DS814" s="46">
        <f t="array" ref="DS814">IF(MAX(IF($AI814:$CH814&lt;&gt;0,$AI$7:$CH$7))&gt;$S814,1,0)</f>
        <v>0</v>
      </c>
    </row>
    <row r="815" spans="1:123" x14ac:dyDescent="0.25">
      <c r="A815" s="78">
        <v>808</v>
      </c>
      <c r="B815" s="79" t="str">
        <f t="shared" si="200"/>
        <v>K_LE MUT_2023_808</v>
      </c>
      <c r="C815" s="2"/>
      <c r="D815" s="3"/>
      <c r="E815" s="3"/>
      <c r="F815" s="4"/>
      <c r="G815" s="4"/>
      <c r="H815" s="4"/>
      <c r="I815" s="3"/>
      <c r="J815" s="1"/>
      <c r="K815" s="7"/>
      <c r="L815" s="90"/>
      <c r="M815" s="5"/>
      <c r="N815" s="91"/>
      <c r="O815" s="92"/>
      <c r="P815" s="5"/>
      <c r="Q815" s="5"/>
      <c r="R815" s="8"/>
      <c r="S815" s="5"/>
      <c r="T815" s="93"/>
      <c r="U815" s="80"/>
      <c r="V815" s="82"/>
      <c r="W815" s="83"/>
      <c r="X815" s="84" t="str">
        <f t="shared" si="201"/>
        <v xml:space="preserve"> </v>
      </c>
      <c r="Y815" s="85" t="str">
        <f t="shared" si="194"/>
        <v/>
      </c>
      <c r="AA815" s="86" t="str">
        <f t="shared" ca="1" si="195"/>
        <v/>
      </c>
      <c r="AB815" s="121"/>
      <c r="AC815" s="87" t="str">
        <f t="shared" si="193"/>
        <v/>
      </c>
      <c r="AD815" s="88" t="str">
        <f t="shared" si="202"/>
        <v/>
      </c>
      <c r="AE815" s="89" t="str">
        <f>IF(C815&lt;&gt;"",IF(VLOOKUP(C815,T_UO[#All],3,FALSE)="J",AF815+AG815,VLOOKUP(C815,T_UO[#All],4,FALSE)*G815),"")</f>
        <v/>
      </c>
      <c r="AF815" s="89" t="str">
        <f t="shared" si="196"/>
        <v/>
      </c>
      <c r="AG815" s="6"/>
      <c r="AH815" s="81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  <c r="AY815" s="120"/>
      <c r="AZ815" s="120"/>
      <c r="BA815" s="120"/>
      <c r="BB815" s="120"/>
      <c r="BC815" s="120"/>
      <c r="BD815" s="120"/>
      <c r="BE815" s="120"/>
      <c r="BF815" s="120"/>
      <c r="BG815" s="120"/>
      <c r="BH815" s="120"/>
      <c r="BI815" s="120"/>
      <c r="BJ815" s="120"/>
      <c r="BK815" s="120"/>
      <c r="BL815" s="120"/>
      <c r="BM815" s="120"/>
      <c r="BN815" s="120"/>
      <c r="BO815" s="120"/>
      <c r="BP815" s="120"/>
      <c r="BQ815" s="120"/>
      <c r="BR815" s="120"/>
      <c r="BS815" s="120"/>
      <c r="BT815" s="120"/>
      <c r="BU815" s="120"/>
      <c r="BV815" s="120"/>
      <c r="BW815" s="120"/>
      <c r="BX815" s="120"/>
      <c r="BY815" s="120"/>
      <c r="BZ815" s="120"/>
      <c r="CA815" s="120"/>
      <c r="CB815" s="120"/>
      <c r="CC815" s="120"/>
      <c r="CD815" s="120"/>
      <c r="CE815" s="120"/>
      <c r="CF815" s="120"/>
      <c r="CG815" s="120"/>
      <c r="CH815" s="120"/>
      <c r="CJ815" s="46"/>
      <c r="CK815" s="46"/>
      <c r="CL815" s="46"/>
      <c r="CN815" s="46">
        <f t="shared" ca="1" si="203"/>
        <v>0</v>
      </c>
      <c r="CO815" s="46">
        <f t="shared" si="197"/>
        <v>0</v>
      </c>
      <c r="CP815" s="46"/>
      <c r="CQ815" s="46">
        <f t="shared" si="198"/>
        <v>0</v>
      </c>
      <c r="CR815" s="46"/>
      <c r="CS815" s="46">
        <f>IF(C815&lt;&gt;"",IF(VLOOKUP(C815,T_UO[#All],3,FALSE)="PTS",IF(ISBLANK(G815),1,0),IF(ISBLANK(G815),0,1)),0)</f>
        <v>0</v>
      </c>
      <c r="CT815" s="46">
        <f t="shared" si="204"/>
        <v>0</v>
      </c>
      <c r="CU815" s="46"/>
      <c r="CV815" s="46"/>
      <c r="CW815" s="46"/>
      <c r="CX815" s="46"/>
      <c r="CY815" s="46"/>
      <c r="CZ815" s="46"/>
      <c r="DA815" s="46"/>
      <c r="DB815" s="46">
        <f t="shared" si="205"/>
        <v>0</v>
      </c>
      <c r="DC815" s="46">
        <f t="shared" ca="1" si="199"/>
        <v>0</v>
      </c>
      <c r="DD815" s="46"/>
      <c r="DE815" s="46">
        <f t="shared" si="206"/>
        <v>0</v>
      </c>
      <c r="DF815" s="46"/>
      <c r="DG815" s="46"/>
      <c r="DH815" s="46"/>
      <c r="DI815" s="46"/>
      <c r="DJ815" s="46"/>
      <c r="DK815" s="46"/>
      <c r="DL815" s="46"/>
      <c r="DM815" s="46"/>
      <c r="DN815" s="46"/>
      <c r="DO815" s="46"/>
      <c r="DP815" s="46"/>
      <c r="DQ815" s="46"/>
      <c r="DR815" s="46"/>
      <c r="DS815" s="46">
        <f t="array" ref="DS815">IF(MAX(IF($AI815:$CH815&lt;&gt;0,$AI$7:$CH$7))&gt;$S815,1,0)</f>
        <v>0</v>
      </c>
    </row>
    <row r="816" spans="1:123" x14ac:dyDescent="0.25">
      <c r="A816" s="78">
        <v>809</v>
      </c>
      <c r="B816" s="79" t="str">
        <f t="shared" si="200"/>
        <v>K_LE MUT_2023_809</v>
      </c>
      <c r="C816" s="2"/>
      <c r="D816" s="3"/>
      <c r="E816" s="3"/>
      <c r="F816" s="4"/>
      <c r="G816" s="4"/>
      <c r="H816" s="4"/>
      <c r="I816" s="3"/>
      <c r="J816" s="1"/>
      <c r="K816" s="7"/>
      <c r="L816" s="90"/>
      <c r="M816" s="5"/>
      <c r="N816" s="91"/>
      <c r="O816" s="92"/>
      <c r="P816" s="5"/>
      <c r="Q816" s="5"/>
      <c r="R816" s="8"/>
      <c r="S816" s="5"/>
      <c r="T816" s="93"/>
      <c r="U816" s="80"/>
      <c r="V816" s="82"/>
      <c r="W816" s="83"/>
      <c r="X816" s="84" t="str">
        <f t="shared" si="201"/>
        <v xml:space="preserve"> </v>
      </c>
      <c r="Y816" s="85" t="str">
        <f t="shared" si="194"/>
        <v/>
      </c>
      <c r="AA816" s="86" t="str">
        <f t="shared" ca="1" si="195"/>
        <v/>
      </c>
      <c r="AB816" s="121"/>
      <c r="AC816" s="87" t="str">
        <f t="shared" si="193"/>
        <v/>
      </c>
      <c r="AD816" s="88" t="str">
        <f t="shared" si="202"/>
        <v/>
      </c>
      <c r="AE816" s="89" t="str">
        <f>IF(C816&lt;&gt;"",IF(VLOOKUP(C816,T_UO[#All],3,FALSE)="J",AF816+AG816,VLOOKUP(C816,T_UO[#All],4,FALSE)*G816),"")</f>
        <v/>
      </c>
      <c r="AF816" s="89" t="str">
        <f t="shared" si="196"/>
        <v/>
      </c>
      <c r="AG816" s="6"/>
      <c r="AH816" s="81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  <c r="AY816" s="120"/>
      <c r="AZ816" s="120"/>
      <c r="BA816" s="120"/>
      <c r="BB816" s="120"/>
      <c r="BC816" s="120"/>
      <c r="BD816" s="120"/>
      <c r="BE816" s="120"/>
      <c r="BF816" s="120"/>
      <c r="BG816" s="120"/>
      <c r="BH816" s="120"/>
      <c r="BI816" s="120"/>
      <c r="BJ816" s="120"/>
      <c r="BK816" s="120"/>
      <c r="BL816" s="120"/>
      <c r="BM816" s="120"/>
      <c r="BN816" s="120"/>
      <c r="BO816" s="120"/>
      <c r="BP816" s="120"/>
      <c r="BQ816" s="120"/>
      <c r="BR816" s="120"/>
      <c r="BS816" s="120"/>
      <c r="BT816" s="120"/>
      <c r="BU816" s="120"/>
      <c r="BV816" s="120"/>
      <c r="BW816" s="120"/>
      <c r="BX816" s="120"/>
      <c r="BY816" s="120"/>
      <c r="BZ816" s="120"/>
      <c r="CA816" s="120"/>
      <c r="CB816" s="120"/>
      <c r="CC816" s="120"/>
      <c r="CD816" s="120"/>
      <c r="CE816" s="120"/>
      <c r="CF816" s="120"/>
      <c r="CG816" s="120"/>
      <c r="CH816" s="120"/>
      <c r="CJ816" s="46"/>
      <c r="CK816" s="46"/>
      <c r="CL816" s="46"/>
      <c r="CN816" s="46">
        <f t="shared" ca="1" si="203"/>
        <v>0</v>
      </c>
      <c r="CO816" s="46">
        <f t="shared" si="197"/>
        <v>0</v>
      </c>
      <c r="CP816" s="46"/>
      <c r="CQ816" s="46">
        <f t="shared" si="198"/>
        <v>0</v>
      </c>
      <c r="CR816" s="46"/>
      <c r="CS816" s="46">
        <f>IF(C816&lt;&gt;"",IF(VLOOKUP(C816,T_UO[#All],3,FALSE)="PTS",IF(ISBLANK(G816),1,0),IF(ISBLANK(G816),0,1)),0)</f>
        <v>0</v>
      </c>
      <c r="CT816" s="46">
        <f t="shared" si="204"/>
        <v>0</v>
      </c>
      <c r="CU816" s="46"/>
      <c r="CV816" s="46"/>
      <c r="CW816" s="46"/>
      <c r="CX816" s="46"/>
      <c r="CY816" s="46"/>
      <c r="CZ816" s="46"/>
      <c r="DA816" s="46"/>
      <c r="DB816" s="46">
        <f t="shared" si="205"/>
        <v>0</v>
      </c>
      <c r="DC816" s="46">
        <f t="shared" ca="1" si="199"/>
        <v>0</v>
      </c>
      <c r="DD816" s="46"/>
      <c r="DE816" s="46">
        <f t="shared" si="206"/>
        <v>0</v>
      </c>
      <c r="DF816" s="46"/>
      <c r="DG816" s="46"/>
      <c r="DH816" s="46"/>
      <c r="DI816" s="46"/>
      <c r="DJ816" s="46"/>
      <c r="DK816" s="46"/>
      <c r="DL816" s="46"/>
      <c r="DM816" s="46"/>
      <c r="DN816" s="46"/>
      <c r="DO816" s="46"/>
      <c r="DP816" s="46"/>
      <c r="DQ816" s="46"/>
      <c r="DR816" s="46"/>
      <c r="DS816" s="46">
        <f t="array" ref="DS816">IF(MAX(IF($AI816:$CH816&lt;&gt;0,$AI$7:$CH$7))&gt;$S816,1,0)</f>
        <v>0</v>
      </c>
    </row>
    <row r="817" spans="1:123" x14ac:dyDescent="0.25">
      <c r="A817" s="78">
        <v>810</v>
      </c>
      <c r="B817" s="79" t="str">
        <f t="shared" si="200"/>
        <v>K_LE MUT_2023_810</v>
      </c>
      <c r="C817" s="2"/>
      <c r="D817" s="3"/>
      <c r="E817" s="3"/>
      <c r="F817" s="4"/>
      <c r="G817" s="4"/>
      <c r="H817" s="4"/>
      <c r="I817" s="3"/>
      <c r="J817" s="1"/>
      <c r="K817" s="7"/>
      <c r="L817" s="90"/>
      <c r="M817" s="5"/>
      <c r="N817" s="91"/>
      <c r="O817" s="92"/>
      <c r="P817" s="5"/>
      <c r="Q817" s="5"/>
      <c r="R817" s="8"/>
      <c r="S817" s="5"/>
      <c r="T817" s="93"/>
      <c r="U817" s="80"/>
      <c r="V817" s="82"/>
      <c r="W817" s="83"/>
      <c r="X817" s="84" t="str">
        <f t="shared" si="201"/>
        <v xml:space="preserve"> </v>
      </c>
      <c r="Y817" s="85" t="str">
        <f t="shared" si="194"/>
        <v/>
      </c>
      <c r="AA817" s="86" t="str">
        <f t="shared" ca="1" si="195"/>
        <v/>
      </c>
      <c r="AB817" s="121"/>
      <c r="AC817" s="87" t="str">
        <f t="shared" si="193"/>
        <v/>
      </c>
      <c r="AD817" s="88" t="str">
        <f t="shared" si="202"/>
        <v/>
      </c>
      <c r="AE817" s="89" t="str">
        <f>IF(C817&lt;&gt;"",IF(VLOOKUP(C817,T_UO[#All],3,FALSE)="J",AF817+AG817,VLOOKUP(C817,T_UO[#All],4,FALSE)*G817),"")</f>
        <v/>
      </c>
      <c r="AF817" s="89" t="str">
        <f t="shared" si="196"/>
        <v/>
      </c>
      <c r="AG817" s="6"/>
      <c r="AH817" s="81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  <c r="AY817" s="120"/>
      <c r="AZ817" s="120"/>
      <c r="BA817" s="120"/>
      <c r="BB817" s="120"/>
      <c r="BC817" s="120"/>
      <c r="BD817" s="120"/>
      <c r="BE817" s="120"/>
      <c r="BF817" s="120"/>
      <c r="BG817" s="120"/>
      <c r="BH817" s="120"/>
      <c r="BI817" s="120"/>
      <c r="BJ817" s="120"/>
      <c r="BK817" s="120"/>
      <c r="BL817" s="120"/>
      <c r="BM817" s="120"/>
      <c r="BN817" s="120"/>
      <c r="BO817" s="120"/>
      <c r="BP817" s="120"/>
      <c r="BQ817" s="120"/>
      <c r="BR817" s="120"/>
      <c r="BS817" s="120"/>
      <c r="BT817" s="120"/>
      <c r="BU817" s="120"/>
      <c r="BV817" s="120"/>
      <c r="BW817" s="120"/>
      <c r="BX817" s="120"/>
      <c r="BY817" s="120"/>
      <c r="BZ817" s="120"/>
      <c r="CA817" s="120"/>
      <c r="CB817" s="120"/>
      <c r="CC817" s="120"/>
      <c r="CD817" s="120"/>
      <c r="CE817" s="120"/>
      <c r="CF817" s="120"/>
      <c r="CG817" s="120"/>
      <c r="CH817" s="120"/>
      <c r="CJ817" s="46"/>
      <c r="CK817" s="46"/>
      <c r="CL817" s="46"/>
      <c r="CN817" s="46">
        <f t="shared" ca="1" si="203"/>
        <v>0</v>
      </c>
      <c r="CO817" s="46">
        <f t="shared" si="197"/>
        <v>0</v>
      </c>
      <c r="CP817" s="46"/>
      <c r="CQ817" s="46">
        <f t="shared" si="198"/>
        <v>0</v>
      </c>
      <c r="CR817" s="46"/>
      <c r="CS817" s="46">
        <f>IF(C817&lt;&gt;"",IF(VLOOKUP(C817,T_UO[#All],3,FALSE)="PTS",IF(ISBLANK(G817),1,0),IF(ISBLANK(G817),0,1)),0)</f>
        <v>0</v>
      </c>
      <c r="CT817" s="46">
        <f t="shared" si="204"/>
        <v>0</v>
      </c>
      <c r="CU817" s="46"/>
      <c r="CV817" s="46"/>
      <c r="CW817" s="46"/>
      <c r="CX817" s="46"/>
      <c r="CY817" s="46"/>
      <c r="CZ817" s="46"/>
      <c r="DA817" s="46"/>
      <c r="DB817" s="46">
        <f t="shared" si="205"/>
        <v>0</v>
      </c>
      <c r="DC817" s="46">
        <f t="shared" ca="1" si="199"/>
        <v>0</v>
      </c>
      <c r="DD817" s="46"/>
      <c r="DE817" s="46">
        <f t="shared" si="206"/>
        <v>0</v>
      </c>
      <c r="DF817" s="46"/>
      <c r="DG817" s="46"/>
      <c r="DH817" s="46"/>
      <c r="DI817" s="46"/>
      <c r="DJ817" s="46"/>
      <c r="DK817" s="46"/>
      <c r="DL817" s="46"/>
      <c r="DM817" s="46"/>
      <c r="DN817" s="46"/>
      <c r="DO817" s="46"/>
      <c r="DP817" s="46"/>
      <c r="DQ817" s="46"/>
      <c r="DR817" s="46"/>
      <c r="DS817" s="46">
        <f t="array" ref="DS817">IF(MAX(IF($AI817:$CH817&lt;&gt;0,$AI$7:$CH$7))&gt;$S817,1,0)</f>
        <v>0</v>
      </c>
    </row>
    <row r="818" spans="1:123" x14ac:dyDescent="0.25">
      <c r="A818" s="78">
        <v>811</v>
      </c>
      <c r="B818" s="79" t="str">
        <f t="shared" si="200"/>
        <v>K_LE MUT_2023_811</v>
      </c>
      <c r="C818" s="2"/>
      <c r="D818" s="3"/>
      <c r="E818" s="3"/>
      <c r="F818" s="4"/>
      <c r="G818" s="4"/>
      <c r="H818" s="4"/>
      <c r="I818" s="3"/>
      <c r="J818" s="1"/>
      <c r="K818" s="7"/>
      <c r="L818" s="90"/>
      <c r="M818" s="5"/>
      <c r="N818" s="91"/>
      <c r="O818" s="92"/>
      <c r="P818" s="5"/>
      <c r="Q818" s="5"/>
      <c r="R818" s="8"/>
      <c r="S818" s="5"/>
      <c r="T818" s="93"/>
      <c r="U818" s="80"/>
      <c r="V818" s="82"/>
      <c r="W818" s="83"/>
      <c r="X818" s="84" t="str">
        <f t="shared" si="201"/>
        <v xml:space="preserve"> </v>
      </c>
      <c r="Y818" s="85" t="str">
        <f t="shared" si="194"/>
        <v/>
      </c>
      <c r="AA818" s="86" t="str">
        <f t="shared" ca="1" si="195"/>
        <v/>
      </c>
      <c r="AB818" s="121"/>
      <c r="AC818" s="87" t="str">
        <f t="shared" ref="AC818:AC881" si="207">IF(C818&lt;&gt;"",(AF818+AG818)/AE818,"")</f>
        <v/>
      </c>
      <c r="AD818" s="88" t="str">
        <f t="shared" si="202"/>
        <v/>
      </c>
      <c r="AE818" s="89" t="str">
        <f>IF(C818&lt;&gt;"",IF(VLOOKUP(C818,T_UO[#All],3,FALSE)="J",AF818+AG818,VLOOKUP(C818,T_UO[#All],4,FALSE)*G818),"")</f>
        <v/>
      </c>
      <c r="AF818" s="89" t="str">
        <f t="shared" si="196"/>
        <v/>
      </c>
      <c r="AG818" s="6"/>
      <c r="AH818" s="81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  <c r="AY818" s="120"/>
      <c r="AZ818" s="120"/>
      <c r="BA818" s="120"/>
      <c r="BB818" s="120"/>
      <c r="BC818" s="120"/>
      <c r="BD818" s="120"/>
      <c r="BE818" s="120"/>
      <c r="BF818" s="120"/>
      <c r="BG818" s="120"/>
      <c r="BH818" s="120"/>
      <c r="BI818" s="120"/>
      <c r="BJ818" s="120"/>
      <c r="BK818" s="120"/>
      <c r="BL818" s="120"/>
      <c r="BM818" s="120"/>
      <c r="BN818" s="120"/>
      <c r="BO818" s="120"/>
      <c r="BP818" s="120"/>
      <c r="BQ818" s="120"/>
      <c r="BR818" s="120"/>
      <c r="BS818" s="120"/>
      <c r="BT818" s="120"/>
      <c r="BU818" s="120"/>
      <c r="BV818" s="120"/>
      <c r="BW818" s="120"/>
      <c r="BX818" s="120"/>
      <c r="BY818" s="120"/>
      <c r="BZ818" s="120"/>
      <c r="CA818" s="120"/>
      <c r="CB818" s="120"/>
      <c r="CC818" s="120"/>
      <c r="CD818" s="120"/>
      <c r="CE818" s="120"/>
      <c r="CF818" s="120"/>
      <c r="CG818" s="120"/>
      <c r="CH818" s="120"/>
      <c r="CJ818" s="46"/>
      <c r="CK818" s="46"/>
      <c r="CL818" s="46"/>
      <c r="CN818" s="46">
        <f t="shared" ca="1" si="203"/>
        <v>0</v>
      </c>
      <c r="CO818" s="46">
        <f t="shared" si="197"/>
        <v>0</v>
      </c>
      <c r="CP818" s="46"/>
      <c r="CQ818" s="46">
        <f t="shared" si="198"/>
        <v>0</v>
      </c>
      <c r="CR818" s="46"/>
      <c r="CS818" s="46">
        <f>IF(C818&lt;&gt;"",IF(VLOOKUP(C818,T_UO[#All],3,FALSE)="PTS",IF(ISBLANK(G818),1,0),IF(ISBLANK(G818),0,1)),0)</f>
        <v>0</v>
      </c>
      <c r="CT818" s="46">
        <f t="shared" si="204"/>
        <v>0</v>
      </c>
      <c r="CU818" s="46"/>
      <c r="CV818" s="46"/>
      <c r="CW818" s="46"/>
      <c r="CX818" s="46"/>
      <c r="CY818" s="46"/>
      <c r="CZ818" s="46"/>
      <c r="DA818" s="46"/>
      <c r="DB818" s="46">
        <f t="shared" si="205"/>
        <v>0</v>
      </c>
      <c r="DC818" s="46">
        <f t="shared" ca="1" si="199"/>
        <v>0</v>
      </c>
      <c r="DD818" s="46"/>
      <c r="DE818" s="46">
        <f t="shared" si="206"/>
        <v>0</v>
      </c>
      <c r="DF818" s="46"/>
      <c r="DG818" s="46"/>
      <c r="DH818" s="46"/>
      <c r="DI818" s="46"/>
      <c r="DJ818" s="46"/>
      <c r="DK818" s="46"/>
      <c r="DL818" s="46"/>
      <c r="DM818" s="46"/>
      <c r="DN818" s="46"/>
      <c r="DO818" s="46"/>
      <c r="DP818" s="46"/>
      <c r="DQ818" s="46"/>
      <c r="DR818" s="46"/>
      <c r="DS818" s="46">
        <f t="array" ref="DS818">IF(MAX(IF($AI818:$CH818&lt;&gt;0,$AI$7:$CH$7))&gt;$S818,1,0)</f>
        <v>0</v>
      </c>
    </row>
    <row r="819" spans="1:123" x14ac:dyDescent="0.25">
      <c r="A819" s="78">
        <v>812</v>
      </c>
      <c r="B819" s="79" t="str">
        <f t="shared" si="200"/>
        <v>K_LE MUT_2023_812</v>
      </c>
      <c r="C819" s="2"/>
      <c r="D819" s="3"/>
      <c r="E819" s="3"/>
      <c r="F819" s="4"/>
      <c r="G819" s="4"/>
      <c r="H819" s="4"/>
      <c r="I819" s="3"/>
      <c r="J819" s="1"/>
      <c r="K819" s="7"/>
      <c r="L819" s="90"/>
      <c r="M819" s="5"/>
      <c r="N819" s="91"/>
      <c r="O819" s="92"/>
      <c r="P819" s="5"/>
      <c r="Q819" s="5"/>
      <c r="R819" s="8"/>
      <c r="S819" s="5"/>
      <c r="T819" s="93"/>
      <c r="U819" s="80"/>
      <c r="V819" s="82"/>
      <c r="W819" s="83"/>
      <c r="X819" s="84" t="str">
        <f t="shared" si="201"/>
        <v xml:space="preserve"> </v>
      </c>
      <c r="Y819" s="85" t="str">
        <f t="shared" si="194"/>
        <v/>
      </c>
      <c r="AA819" s="86" t="str">
        <f t="shared" ca="1" si="195"/>
        <v/>
      </c>
      <c r="AB819" s="121"/>
      <c r="AC819" s="87" t="str">
        <f t="shared" si="207"/>
        <v/>
      </c>
      <c r="AD819" s="88" t="str">
        <f t="shared" si="202"/>
        <v/>
      </c>
      <c r="AE819" s="89" t="str">
        <f>IF(C819&lt;&gt;"",IF(VLOOKUP(C819,T_UO[#All],3,FALSE)="J",AF819+AG819,VLOOKUP(C819,T_UO[#All],4,FALSE)*G819),"")</f>
        <v/>
      </c>
      <c r="AF819" s="89" t="str">
        <f t="shared" si="196"/>
        <v/>
      </c>
      <c r="AG819" s="6"/>
      <c r="AH819" s="81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  <c r="AY819" s="120"/>
      <c r="AZ819" s="120"/>
      <c r="BA819" s="120"/>
      <c r="BB819" s="120"/>
      <c r="BC819" s="120"/>
      <c r="BD819" s="120"/>
      <c r="BE819" s="120"/>
      <c r="BF819" s="120"/>
      <c r="BG819" s="120"/>
      <c r="BH819" s="120"/>
      <c r="BI819" s="120"/>
      <c r="BJ819" s="120"/>
      <c r="BK819" s="120"/>
      <c r="BL819" s="120"/>
      <c r="BM819" s="120"/>
      <c r="BN819" s="120"/>
      <c r="BO819" s="120"/>
      <c r="BP819" s="120"/>
      <c r="BQ819" s="120"/>
      <c r="BR819" s="120"/>
      <c r="BS819" s="120"/>
      <c r="BT819" s="120"/>
      <c r="BU819" s="120"/>
      <c r="BV819" s="120"/>
      <c r="BW819" s="120"/>
      <c r="BX819" s="120"/>
      <c r="BY819" s="120"/>
      <c r="BZ819" s="120"/>
      <c r="CA819" s="120"/>
      <c r="CB819" s="120"/>
      <c r="CC819" s="120"/>
      <c r="CD819" s="120"/>
      <c r="CE819" s="120"/>
      <c r="CF819" s="120"/>
      <c r="CG819" s="120"/>
      <c r="CH819" s="120"/>
      <c r="CJ819" s="46"/>
      <c r="CK819" s="46"/>
      <c r="CL819" s="46"/>
      <c r="CN819" s="46">
        <f t="shared" ca="1" si="203"/>
        <v>0</v>
      </c>
      <c r="CO819" s="46">
        <f t="shared" si="197"/>
        <v>0</v>
      </c>
      <c r="CP819" s="46"/>
      <c r="CQ819" s="46">
        <f t="shared" si="198"/>
        <v>0</v>
      </c>
      <c r="CR819" s="46"/>
      <c r="CS819" s="46">
        <f>IF(C819&lt;&gt;"",IF(VLOOKUP(C819,T_UO[#All],3,FALSE)="PTS",IF(ISBLANK(G819),1,0),IF(ISBLANK(G819),0,1)),0)</f>
        <v>0</v>
      </c>
      <c r="CT819" s="46">
        <f t="shared" si="204"/>
        <v>0</v>
      </c>
      <c r="CU819" s="46"/>
      <c r="CV819" s="46"/>
      <c r="CW819" s="46"/>
      <c r="CX819" s="46"/>
      <c r="CY819" s="46"/>
      <c r="CZ819" s="46"/>
      <c r="DA819" s="46"/>
      <c r="DB819" s="46">
        <f t="shared" si="205"/>
        <v>0</v>
      </c>
      <c r="DC819" s="46">
        <f t="shared" ca="1" si="199"/>
        <v>0</v>
      </c>
      <c r="DD819" s="46"/>
      <c r="DE819" s="46">
        <f t="shared" si="206"/>
        <v>0</v>
      </c>
      <c r="DF819" s="46"/>
      <c r="DG819" s="46"/>
      <c r="DH819" s="46"/>
      <c r="DI819" s="46"/>
      <c r="DJ819" s="46"/>
      <c r="DK819" s="46"/>
      <c r="DL819" s="46"/>
      <c r="DM819" s="46"/>
      <c r="DN819" s="46"/>
      <c r="DO819" s="46"/>
      <c r="DP819" s="46"/>
      <c r="DQ819" s="46"/>
      <c r="DR819" s="46"/>
      <c r="DS819" s="46">
        <f t="array" ref="DS819">IF(MAX(IF($AI819:$CH819&lt;&gt;0,$AI$7:$CH$7))&gt;$S819,1,0)</f>
        <v>0</v>
      </c>
    </row>
    <row r="820" spans="1:123" x14ac:dyDescent="0.25">
      <c r="A820" s="78">
        <v>813</v>
      </c>
      <c r="B820" s="79" t="str">
        <f t="shared" si="200"/>
        <v>K_LE MUT_2023_813</v>
      </c>
      <c r="C820" s="2"/>
      <c r="D820" s="3"/>
      <c r="E820" s="3"/>
      <c r="F820" s="4"/>
      <c r="G820" s="4"/>
      <c r="H820" s="4"/>
      <c r="I820" s="3"/>
      <c r="J820" s="1"/>
      <c r="K820" s="7"/>
      <c r="L820" s="90"/>
      <c r="M820" s="5"/>
      <c r="N820" s="91"/>
      <c r="O820" s="92"/>
      <c r="P820" s="5"/>
      <c r="Q820" s="5"/>
      <c r="R820" s="8"/>
      <c r="S820" s="5"/>
      <c r="T820" s="93"/>
      <c r="U820" s="80"/>
      <c r="V820" s="82"/>
      <c r="W820" s="83"/>
      <c r="X820" s="84" t="str">
        <f t="shared" si="201"/>
        <v xml:space="preserve"> </v>
      </c>
      <c r="Y820" s="85" t="str">
        <f t="shared" si="194"/>
        <v/>
      </c>
      <c r="AA820" s="86" t="str">
        <f t="shared" ca="1" si="195"/>
        <v/>
      </c>
      <c r="AB820" s="121"/>
      <c r="AC820" s="87" t="str">
        <f t="shared" si="207"/>
        <v/>
      </c>
      <c r="AD820" s="88" t="str">
        <f t="shared" si="202"/>
        <v/>
      </c>
      <c r="AE820" s="89" t="str">
        <f>IF(C820&lt;&gt;"",IF(VLOOKUP(C820,T_UO[#All],3,FALSE)="J",AF820+AG820,VLOOKUP(C820,T_UO[#All],4,FALSE)*G820),"")</f>
        <v/>
      </c>
      <c r="AF820" s="89" t="str">
        <f t="shared" si="196"/>
        <v/>
      </c>
      <c r="AG820" s="6"/>
      <c r="AH820" s="81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  <c r="AY820" s="120"/>
      <c r="AZ820" s="120"/>
      <c r="BA820" s="120"/>
      <c r="BB820" s="120"/>
      <c r="BC820" s="120"/>
      <c r="BD820" s="120"/>
      <c r="BE820" s="120"/>
      <c r="BF820" s="120"/>
      <c r="BG820" s="120"/>
      <c r="BH820" s="120"/>
      <c r="BI820" s="120"/>
      <c r="BJ820" s="120"/>
      <c r="BK820" s="120"/>
      <c r="BL820" s="120"/>
      <c r="BM820" s="120"/>
      <c r="BN820" s="120"/>
      <c r="BO820" s="120"/>
      <c r="BP820" s="120"/>
      <c r="BQ820" s="120"/>
      <c r="BR820" s="120"/>
      <c r="BS820" s="120"/>
      <c r="BT820" s="120"/>
      <c r="BU820" s="120"/>
      <c r="BV820" s="120"/>
      <c r="BW820" s="120"/>
      <c r="BX820" s="120"/>
      <c r="BY820" s="120"/>
      <c r="BZ820" s="120"/>
      <c r="CA820" s="120"/>
      <c r="CB820" s="120"/>
      <c r="CC820" s="120"/>
      <c r="CD820" s="120"/>
      <c r="CE820" s="120"/>
      <c r="CF820" s="120"/>
      <c r="CG820" s="120"/>
      <c r="CH820" s="120"/>
      <c r="CJ820" s="46"/>
      <c r="CK820" s="46"/>
      <c r="CL820" s="46"/>
      <c r="CN820" s="46">
        <f t="shared" ca="1" si="203"/>
        <v>0</v>
      </c>
      <c r="CO820" s="46">
        <f t="shared" si="197"/>
        <v>0</v>
      </c>
      <c r="CP820" s="46"/>
      <c r="CQ820" s="46">
        <f t="shared" si="198"/>
        <v>0</v>
      </c>
      <c r="CR820" s="46"/>
      <c r="CS820" s="46">
        <f>IF(C820&lt;&gt;"",IF(VLOOKUP(C820,T_UO[#All],3,FALSE)="PTS",IF(ISBLANK(G820),1,0),IF(ISBLANK(G820),0,1)),0)</f>
        <v>0</v>
      </c>
      <c r="CT820" s="46">
        <f t="shared" si="204"/>
        <v>0</v>
      </c>
      <c r="CU820" s="46"/>
      <c r="CV820" s="46"/>
      <c r="CW820" s="46"/>
      <c r="CX820" s="46"/>
      <c r="CY820" s="46"/>
      <c r="CZ820" s="46"/>
      <c r="DA820" s="46"/>
      <c r="DB820" s="46">
        <f t="shared" si="205"/>
        <v>0</v>
      </c>
      <c r="DC820" s="46">
        <f t="shared" ca="1" si="199"/>
        <v>0</v>
      </c>
      <c r="DD820" s="46"/>
      <c r="DE820" s="46">
        <f t="shared" si="206"/>
        <v>0</v>
      </c>
      <c r="DF820" s="46"/>
      <c r="DG820" s="46"/>
      <c r="DH820" s="46"/>
      <c r="DI820" s="46"/>
      <c r="DJ820" s="46"/>
      <c r="DK820" s="46"/>
      <c r="DL820" s="46"/>
      <c r="DM820" s="46"/>
      <c r="DN820" s="46"/>
      <c r="DO820" s="46"/>
      <c r="DP820" s="46"/>
      <c r="DQ820" s="46"/>
      <c r="DR820" s="46"/>
      <c r="DS820" s="46">
        <f t="array" ref="DS820">IF(MAX(IF($AI820:$CH820&lt;&gt;0,$AI$7:$CH$7))&gt;$S820,1,0)</f>
        <v>0</v>
      </c>
    </row>
    <row r="821" spans="1:123" x14ac:dyDescent="0.25">
      <c r="A821" s="78">
        <v>814</v>
      </c>
      <c r="B821" s="79" t="str">
        <f t="shared" si="200"/>
        <v>K_LE MUT_2023_814</v>
      </c>
      <c r="C821" s="2"/>
      <c r="D821" s="3"/>
      <c r="E821" s="3"/>
      <c r="F821" s="4"/>
      <c r="G821" s="4"/>
      <c r="H821" s="4"/>
      <c r="I821" s="3"/>
      <c r="J821" s="1"/>
      <c r="K821" s="7"/>
      <c r="L821" s="90"/>
      <c r="M821" s="5"/>
      <c r="N821" s="91"/>
      <c r="O821" s="92"/>
      <c r="P821" s="5"/>
      <c r="Q821" s="5"/>
      <c r="R821" s="8"/>
      <c r="S821" s="5"/>
      <c r="T821" s="93"/>
      <c r="U821" s="80"/>
      <c r="V821" s="82"/>
      <c r="W821" s="83"/>
      <c r="X821" s="84" t="str">
        <f t="shared" si="201"/>
        <v xml:space="preserve"> </v>
      </c>
      <c r="Y821" s="85" t="str">
        <f t="shared" si="194"/>
        <v/>
      </c>
      <c r="AA821" s="86" t="str">
        <f t="shared" ca="1" si="195"/>
        <v/>
      </c>
      <c r="AB821" s="121"/>
      <c r="AC821" s="87" t="str">
        <f t="shared" si="207"/>
        <v/>
      </c>
      <c r="AD821" s="88" t="str">
        <f t="shared" si="202"/>
        <v/>
      </c>
      <c r="AE821" s="89" t="str">
        <f>IF(C821&lt;&gt;"",IF(VLOOKUP(C821,T_UO[#All],3,FALSE)="J",AF821+AG821,VLOOKUP(C821,T_UO[#All],4,FALSE)*G821),"")</f>
        <v/>
      </c>
      <c r="AF821" s="89" t="str">
        <f t="shared" si="196"/>
        <v/>
      </c>
      <c r="AG821" s="6"/>
      <c r="AH821" s="81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  <c r="AY821" s="120"/>
      <c r="AZ821" s="120"/>
      <c r="BA821" s="120"/>
      <c r="BB821" s="120"/>
      <c r="BC821" s="120"/>
      <c r="BD821" s="120"/>
      <c r="BE821" s="120"/>
      <c r="BF821" s="120"/>
      <c r="BG821" s="120"/>
      <c r="BH821" s="120"/>
      <c r="BI821" s="120"/>
      <c r="BJ821" s="120"/>
      <c r="BK821" s="120"/>
      <c r="BL821" s="120"/>
      <c r="BM821" s="120"/>
      <c r="BN821" s="120"/>
      <c r="BO821" s="120"/>
      <c r="BP821" s="120"/>
      <c r="BQ821" s="120"/>
      <c r="BR821" s="120"/>
      <c r="BS821" s="120"/>
      <c r="BT821" s="120"/>
      <c r="BU821" s="120"/>
      <c r="BV821" s="120"/>
      <c r="BW821" s="120"/>
      <c r="BX821" s="120"/>
      <c r="BY821" s="120"/>
      <c r="BZ821" s="120"/>
      <c r="CA821" s="120"/>
      <c r="CB821" s="120"/>
      <c r="CC821" s="120"/>
      <c r="CD821" s="120"/>
      <c r="CE821" s="120"/>
      <c r="CF821" s="120"/>
      <c r="CG821" s="120"/>
      <c r="CH821" s="120"/>
      <c r="CJ821" s="46"/>
      <c r="CK821" s="46"/>
      <c r="CL821" s="46"/>
      <c r="CN821" s="46">
        <f t="shared" ca="1" si="203"/>
        <v>0</v>
      </c>
      <c r="CO821" s="46">
        <f t="shared" si="197"/>
        <v>0</v>
      </c>
      <c r="CP821" s="46"/>
      <c r="CQ821" s="46">
        <f t="shared" si="198"/>
        <v>0</v>
      </c>
      <c r="CR821" s="46"/>
      <c r="CS821" s="46">
        <f>IF(C821&lt;&gt;"",IF(VLOOKUP(C821,T_UO[#All],3,FALSE)="PTS",IF(ISBLANK(G821),1,0),IF(ISBLANK(G821),0,1)),0)</f>
        <v>0</v>
      </c>
      <c r="CT821" s="46">
        <f t="shared" si="204"/>
        <v>0</v>
      </c>
      <c r="CU821" s="46"/>
      <c r="CV821" s="46"/>
      <c r="CW821" s="46"/>
      <c r="CX821" s="46"/>
      <c r="CY821" s="46"/>
      <c r="CZ821" s="46"/>
      <c r="DA821" s="46"/>
      <c r="DB821" s="46">
        <f t="shared" si="205"/>
        <v>0</v>
      </c>
      <c r="DC821" s="46">
        <f t="shared" ca="1" si="199"/>
        <v>0</v>
      </c>
      <c r="DD821" s="46"/>
      <c r="DE821" s="46">
        <f t="shared" si="206"/>
        <v>0</v>
      </c>
      <c r="DF821" s="46"/>
      <c r="DG821" s="46"/>
      <c r="DH821" s="46"/>
      <c r="DI821" s="46"/>
      <c r="DJ821" s="46"/>
      <c r="DK821" s="46"/>
      <c r="DL821" s="46"/>
      <c r="DM821" s="46"/>
      <c r="DN821" s="46"/>
      <c r="DO821" s="46"/>
      <c r="DP821" s="46"/>
      <c r="DQ821" s="46"/>
      <c r="DR821" s="46"/>
      <c r="DS821" s="46">
        <f t="array" ref="DS821">IF(MAX(IF($AI821:$CH821&lt;&gt;0,$AI$7:$CH$7))&gt;$S821,1,0)</f>
        <v>0</v>
      </c>
    </row>
    <row r="822" spans="1:123" x14ac:dyDescent="0.25">
      <c r="A822" s="78">
        <v>815</v>
      </c>
      <c r="B822" s="79" t="str">
        <f t="shared" si="200"/>
        <v>K_LE MUT_2023_815</v>
      </c>
      <c r="C822" s="2"/>
      <c r="D822" s="3"/>
      <c r="E822" s="3"/>
      <c r="F822" s="4"/>
      <c r="G822" s="4"/>
      <c r="H822" s="4"/>
      <c r="I822" s="3"/>
      <c r="J822" s="1"/>
      <c r="K822" s="7"/>
      <c r="L822" s="90"/>
      <c r="M822" s="5"/>
      <c r="N822" s="91"/>
      <c r="O822" s="92"/>
      <c r="P822" s="5"/>
      <c r="Q822" s="5"/>
      <c r="R822" s="8"/>
      <c r="S822" s="5"/>
      <c r="T822" s="93"/>
      <c r="U822" s="80"/>
      <c r="V822" s="82"/>
      <c r="W822" s="83"/>
      <c r="X822" s="84" t="str">
        <f t="shared" si="201"/>
        <v xml:space="preserve"> </v>
      </c>
      <c r="Y822" s="85" t="str">
        <f t="shared" si="194"/>
        <v/>
      </c>
      <c r="AA822" s="86" t="str">
        <f t="shared" ca="1" si="195"/>
        <v/>
      </c>
      <c r="AB822" s="121"/>
      <c r="AC822" s="87" t="str">
        <f t="shared" si="207"/>
        <v/>
      </c>
      <c r="AD822" s="88" t="str">
        <f t="shared" si="202"/>
        <v/>
      </c>
      <c r="AE822" s="89" t="str">
        <f>IF(C822&lt;&gt;"",IF(VLOOKUP(C822,T_UO[#All],3,FALSE)="J",AF822+AG822,VLOOKUP(C822,T_UO[#All],4,FALSE)*G822),"")</f>
        <v/>
      </c>
      <c r="AF822" s="89" t="str">
        <f t="shared" si="196"/>
        <v/>
      </c>
      <c r="AG822" s="6"/>
      <c r="AH822" s="81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  <c r="AY822" s="120"/>
      <c r="AZ822" s="120"/>
      <c r="BA822" s="120"/>
      <c r="BB822" s="120"/>
      <c r="BC822" s="120"/>
      <c r="BD822" s="120"/>
      <c r="BE822" s="120"/>
      <c r="BF822" s="120"/>
      <c r="BG822" s="120"/>
      <c r="BH822" s="120"/>
      <c r="BI822" s="120"/>
      <c r="BJ822" s="120"/>
      <c r="BK822" s="120"/>
      <c r="BL822" s="120"/>
      <c r="BM822" s="120"/>
      <c r="BN822" s="120"/>
      <c r="BO822" s="120"/>
      <c r="BP822" s="120"/>
      <c r="BQ822" s="120"/>
      <c r="BR822" s="120"/>
      <c r="BS822" s="120"/>
      <c r="BT822" s="120"/>
      <c r="BU822" s="120"/>
      <c r="BV822" s="120"/>
      <c r="BW822" s="120"/>
      <c r="BX822" s="120"/>
      <c r="BY822" s="120"/>
      <c r="BZ822" s="120"/>
      <c r="CA822" s="120"/>
      <c r="CB822" s="120"/>
      <c r="CC822" s="120"/>
      <c r="CD822" s="120"/>
      <c r="CE822" s="120"/>
      <c r="CF822" s="120"/>
      <c r="CG822" s="120"/>
      <c r="CH822" s="120"/>
      <c r="CJ822" s="46"/>
      <c r="CK822" s="46"/>
      <c r="CL822" s="46"/>
      <c r="CN822" s="46">
        <f t="shared" ca="1" si="203"/>
        <v>0</v>
      </c>
      <c r="CO822" s="46">
        <f t="shared" si="197"/>
        <v>0</v>
      </c>
      <c r="CP822" s="46"/>
      <c r="CQ822" s="46">
        <f t="shared" si="198"/>
        <v>0</v>
      </c>
      <c r="CR822" s="46"/>
      <c r="CS822" s="46">
        <f>IF(C822&lt;&gt;"",IF(VLOOKUP(C822,T_UO[#All],3,FALSE)="PTS",IF(ISBLANK(G822),1,0),IF(ISBLANK(G822),0,1)),0)</f>
        <v>0</v>
      </c>
      <c r="CT822" s="46">
        <f t="shared" si="204"/>
        <v>0</v>
      </c>
      <c r="CU822" s="46"/>
      <c r="CV822" s="46"/>
      <c r="CW822" s="46"/>
      <c r="CX822" s="46"/>
      <c r="CY822" s="46"/>
      <c r="CZ822" s="46"/>
      <c r="DA822" s="46"/>
      <c r="DB822" s="46">
        <f t="shared" si="205"/>
        <v>0</v>
      </c>
      <c r="DC822" s="46">
        <f t="shared" ca="1" si="199"/>
        <v>0</v>
      </c>
      <c r="DD822" s="46"/>
      <c r="DE822" s="46">
        <f t="shared" si="206"/>
        <v>0</v>
      </c>
      <c r="DF822" s="46"/>
      <c r="DG822" s="46"/>
      <c r="DH822" s="46"/>
      <c r="DI822" s="46"/>
      <c r="DJ822" s="46"/>
      <c r="DK822" s="46"/>
      <c r="DL822" s="46"/>
      <c r="DM822" s="46"/>
      <c r="DN822" s="46"/>
      <c r="DO822" s="46"/>
      <c r="DP822" s="46"/>
      <c r="DQ822" s="46"/>
      <c r="DR822" s="46"/>
      <c r="DS822" s="46">
        <f t="array" ref="DS822">IF(MAX(IF($AI822:$CH822&lt;&gt;0,$AI$7:$CH$7))&gt;$S822,1,0)</f>
        <v>0</v>
      </c>
    </row>
    <row r="823" spans="1:123" x14ac:dyDescent="0.25">
      <c r="A823" s="78">
        <v>816</v>
      </c>
      <c r="B823" s="79" t="str">
        <f t="shared" si="200"/>
        <v>K_LE MUT_2023_816</v>
      </c>
      <c r="C823" s="2"/>
      <c r="D823" s="3"/>
      <c r="E823" s="3"/>
      <c r="F823" s="4"/>
      <c r="G823" s="4"/>
      <c r="H823" s="4"/>
      <c r="I823" s="3"/>
      <c r="J823" s="1"/>
      <c r="K823" s="7"/>
      <c r="L823" s="90"/>
      <c r="M823" s="5"/>
      <c r="N823" s="91"/>
      <c r="O823" s="92"/>
      <c r="P823" s="5"/>
      <c r="Q823" s="5"/>
      <c r="R823" s="8"/>
      <c r="S823" s="5"/>
      <c r="T823" s="93"/>
      <c r="U823" s="80"/>
      <c r="V823" s="82"/>
      <c r="W823" s="83"/>
      <c r="X823" s="84" t="str">
        <f t="shared" si="201"/>
        <v xml:space="preserve"> </v>
      </c>
      <c r="Y823" s="85" t="str">
        <f t="shared" si="194"/>
        <v/>
      </c>
      <c r="AA823" s="86" t="str">
        <f t="shared" ca="1" si="195"/>
        <v/>
      </c>
      <c r="AB823" s="121"/>
      <c r="AC823" s="87" t="str">
        <f t="shared" si="207"/>
        <v/>
      </c>
      <c r="AD823" s="88" t="str">
        <f t="shared" si="202"/>
        <v/>
      </c>
      <c r="AE823" s="89" t="str">
        <f>IF(C823&lt;&gt;"",IF(VLOOKUP(C823,T_UO[#All],3,FALSE)="J",AF823+AG823,VLOOKUP(C823,T_UO[#All],4,FALSE)*G823),"")</f>
        <v/>
      </c>
      <c r="AF823" s="89" t="str">
        <f t="shared" si="196"/>
        <v/>
      </c>
      <c r="AG823" s="6"/>
      <c r="AH823" s="81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  <c r="AY823" s="120"/>
      <c r="AZ823" s="120"/>
      <c r="BA823" s="120"/>
      <c r="BB823" s="120"/>
      <c r="BC823" s="120"/>
      <c r="BD823" s="120"/>
      <c r="BE823" s="120"/>
      <c r="BF823" s="120"/>
      <c r="BG823" s="120"/>
      <c r="BH823" s="120"/>
      <c r="BI823" s="120"/>
      <c r="BJ823" s="120"/>
      <c r="BK823" s="120"/>
      <c r="BL823" s="120"/>
      <c r="BM823" s="120"/>
      <c r="BN823" s="120"/>
      <c r="BO823" s="120"/>
      <c r="BP823" s="120"/>
      <c r="BQ823" s="120"/>
      <c r="BR823" s="120"/>
      <c r="BS823" s="120"/>
      <c r="BT823" s="120"/>
      <c r="BU823" s="120"/>
      <c r="BV823" s="120"/>
      <c r="BW823" s="120"/>
      <c r="BX823" s="120"/>
      <c r="BY823" s="120"/>
      <c r="BZ823" s="120"/>
      <c r="CA823" s="120"/>
      <c r="CB823" s="120"/>
      <c r="CC823" s="120"/>
      <c r="CD823" s="120"/>
      <c r="CE823" s="120"/>
      <c r="CF823" s="120"/>
      <c r="CG823" s="120"/>
      <c r="CH823" s="120"/>
      <c r="CJ823" s="46"/>
      <c r="CK823" s="46"/>
      <c r="CL823" s="46"/>
      <c r="CN823" s="46">
        <f t="shared" ca="1" si="203"/>
        <v>0</v>
      </c>
      <c r="CO823" s="46">
        <f t="shared" si="197"/>
        <v>0</v>
      </c>
      <c r="CP823" s="46"/>
      <c r="CQ823" s="46">
        <f t="shared" si="198"/>
        <v>0</v>
      </c>
      <c r="CR823" s="46"/>
      <c r="CS823" s="46">
        <f>IF(C823&lt;&gt;"",IF(VLOOKUP(C823,T_UO[#All],3,FALSE)="PTS",IF(ISBLANK(G823),1,0),IF(ISBLANK(G823),0,1)),0)</f>
        <v>0</v>
      </c>
      <c r="CT823" s="46">
        <f t="shared" si="204"/>
        <v>0</v>
      </c>
      <c r="CU823" s="46"/>
      <c r="CV823" s="46"/>
      <c r="CW823" s="46"/>
      <c r="CX823" s="46"/>
      <c r="CY823" s="46"/>
      <c r="CZ823" s="46"/>
      <c r="DA823" s="46"/>
      <c r="DB823" s="46">
        <f t="shared" si="205"/>
        <v>0</v>
      </c>
      <c r="DC823" s="46">
        <f t="shared" ca="1" si="199"/>
        <v>0</v>
      </c>
      <c r="DD823" s="46"/>
      <c r="DE823" s="46">
        <f t="shared" si="206"/>
        <v>0</v>
      </c>
      <c r="DF823" s="46"/>
      <c r="DG823" s="46"/>
      <c r="DH823" s="46"/>
      <c r="DI823" s="46"/>
      <c r="DJ823" s="46"/>
      <c r="DK823" s="46"/>
      <c r="DL823" s="46"/>
      <c r="DM823" s="46"/>
      <c r="DN823" s="46"/>
      <c r="DO823" s="46"/>
      <c r="DP823" s="46"/>
      <c r="DQ823" s="46"/>
      <c r="DR823" s="46"/>
      <c r="DS823" s="46">
        <f t="array" ref="DS823">IF(MAX(IF($AI823:$CH823&lt;&gt;0,$AI$7:$CH$7))&gt;$S823,1,0)</f>
        <v>0</v>
      </c>
    </row>
    <row r="824" spans="1:123" x14ac:dyDescent="0.25">
      <c r="A824" s="78">
        <v>817</v>
      </c>
      <c r="B824" s="79" t="str">
        <f t="shared" si="200"/>
        <v>K_LE MUT_2023_817</v>
      </c>
      <c r="C824" s="2"/>
      <c r="D824" s="3"/>
      <c r="E824" s="3"/>
      <c r="F824" s="4"/>
      <c r="G824" s="4"/>
      <c r="H824" s="4"/>
      <c r="I824" s="3"/>
      <c r="J824" s="1"/>
      <c r="K824" s="7"/>
      <c r="L824" s="90"/>
      <c r="M824" s="5"/>
      <c r="N824" s="91"/>
      <c r="O824" s="92"/>
      <c r="P824" s="5"/>
      <c r="Q824" s="5"/>
      <c r="R824" s="8"/>
      <c r="S824" s="5"/>
      <c r="T824" s="93"/>
      <c r="U824" s="80"/>
      <c r="V824" s="82"/>
      <c r="W824" s="83"/>
      <c r="X824" s="84" t="str">
        <f t="shared" si="201"/>
        <v xml:space="preserve"> </v>
      </c>
      <c r="Y824" s="85" t="str">
        <f t="shared" si="194"/>
        <v/>
      </c>
      <c r="AA824" s="86" t="str">
        <f t="shared" ca="1" si="195"/>
        <v/>
      </c>
      <c r="AB824" s="121"/>
      <c r="AC824" s="87" t="str">
        <f t="shared" si="207"/>
        <v/>
      </c>
      <c r="AD824" s="88" t="str">
        <f t="shared" si="202"/>
        <v/>
      </c>
      <c r="AE824" s="89" t="str">
        <f>IF(C824&lt;&gt;"",IF(VLOOKUP(C824,T_UO[#All],3,FALSE)="J",AF824+AG824,VLOOKUP(C824,T_UO[#All],4,FALSE)*G824),"")</f>
        <v/>
      </c>
      <c r="AF824" s="89" t="str">
        <f t="shared" si="196"/>
        <v/>
      </c>
      <c r="AG824" s="6"/>
      <c r="AH824" s="81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  <c r="AY824" s="120"/>
      <c r="AZ824" s="120"/>
      <c r="BA824" s="120"/>
      <c r="BB824" s="120"/>
      <c r="BC824" s="120"/>
      <c r="BD824" s="120"/>
      <c r="BE824" s="120"/>
      <c r="BF824" s="120"/>
      <c r="BG824" s="120"/>
      <c r="BH824" s="120"/>
      <c r="BI824" s="120"/>
      <c r="BJ824" s="120"/>
      <c r="BK824" s="120"/>
      <c r="BL824" s="120"/>
      <c r="BM824" s="120"/>
      <c r="BN824" s="120"/>
      <c r="BO824" s="120"/>
      <c r="BP824" s="120"/>
      <c r="BQ824" s="120"/>
      <c r="BR824" s="120"/>
      <c r="BS824" s="120"/>
      <c r="BT824" s="120"/>
      <c r="BU824" s="120"/>
      <c r="BV824" s="120"/>
      <c r="BW824" s="120"/>
      <c r="BX824" s="120"/>
      <c r="BY824" s="120"/>
      <c r="BZ824" s="120"/>
      <c r="CA824" s="120"/>
      <c r="CB824" s="120"/>
      <c r="CC824" s="120"/>
      <c r="CD824" s="120"/>
      <c r="CE824" s="120"/>
      <c r="CF824" s="120"/>
      <c r="CG824" s="120"/>
      <c r="CH824" s="120"/>
      <c r="CJ824" s="46"/>
      <c r="CK824" s="46"/>
      <c r="CL824" s="46"/>
      <c r="CN824" s="46">
        <f t="shared" ca="1" si="203"/>
        <v>0</v>
      </c>
      <c r="CO824" s="46">
        <f t="shared" si="197"/>
        <v>0</v>
      </c>
      <c r="CP824" s="46"/>
      <c r="CQ824" s="46">
        <f t="shared" si="198"/>
        <v>0</v>
      </c>
      <c r="CR824" s="46"/>
      <c r="CS824" s="46">
        <f>IF(C824&lt;&gt;"",IF(VLOOKUP(C824,T_UO[#All],3,FALSE)="PTS",IF(ISBLANK(G824),1,0),IF(ISBLANK(G824),0,1)),0)</f>
        <v>0</v>
      </c>
      <c r="CT824" s="46">
        <f t="shared" si="204"/>
        <v>0</v>
      </c>
      <c r="CU824" s="46"/>
      <c r="CV824" s="46"/>
      <c r="CW824" s="46"/>
      <c r="CX824" s="46"/>
      <c r="CY824" s="46"/>
      <c r="CZ824" s="46"/>
      <c r="DA824" s="46"/>
      <c r="DB824" s="46">
        <f t="shared" si="205"/>
        <v>0</v>
      </c>
      <c r="DC824" s="46">
        <f t="shared" ca="1" si="199"/>
        <v>0</v>
      </c>
      <c r="DD824" s="46"/>
      <c r="DE824" s="46">
        <f t="shared" si="206"/>
        <v>0</v>
      </c>
      <c r="DF824" s="46"/>
      <c r="DG824" s="46"/>
      <c r="DH824" s="46"/>
      <c r="DI824" s="46"/>
      <c r="DJ824" s="46"/>
      <c r="DK824" s="46"/>
      <c r="DL824" s="46"/>
      <c r="DM824" s="46"/>
      <c r="DN824" s="46"/>
      <c r="DO824" s="46"/>
      <c r="DP824" s="46"/>
      <c r="DQ824" s="46"/>
      <c r="DR824" s="46"/>
      <c r="DS824" s="46">
        <f t="array" ref="DS824">IF(MAX(IF($AI824:$CH824&lt;&gt;0,$AI$7:$CH$7))&gt;$S824,1,0)</f>
        <v>0</v>
      </c>
    </row>
    <row r="825" spans="1:123" x14ac:dyDescent="0.25">
      <c r="A825" s="78">
        <v>818</v>
      </c>
      <c r="B825" s="79" t="str">
        <f t="shared" si="200"/>
        <v>K_LE MUT_2023_818</v>
      </c>
      <c r="C825" s="2"/>
      <c r="D825" s="3"/>
      <c r="E825" s="3"/>
      <c r="F825" s="4"/>
      <c r="G825" s="4"/>
      <c r="H825" s="4"/>
      <c r="I825" s="3"/>
      <c r="J825" s="1"/>
      <c r="K825" s="7"/>
      <c r="L825" s="90"/>
      <c r="M825" s="5"/>
      <c r="N825" s="91"/>
      <c r="O825" s="92"/>
      <c r="P825" s="5"/>
      <c r="Q825" s="5"/>
      <c r="R825" s="8"/>
      <c r="S825" s="5"/>
      <c r="T825" s="93"/>
      <c r="U825" s="80"/>
      <c r="V825" s="82"/>
      <c r="W825" s="83"/>
      <c r="X825" s="84" t="str">
        <f t="shared" si="201"/>
        <v xml:space="preserve"> </v>
      </c>
      <c r="Y825" s="85" t="str">
        <f t="shared" si="194"/>
        <v/>
      </c>
      <c r="AA825" s="86" t="str">
        <f t="shared" ca="1" si="195"/>
        <v/>
      </c>
      <c r="AB825" s="121"/>
      <c r="AC825" s="87" t="str">
        <f t="shared" si="207"/>
        <v/>
      </c>
      <c r="AD825" s="88" t="str">
        <f t="shared" si="202"/>
        <v/>
      </c>
      <c r="AE825" s="89" t="str">
        <f>IF(C825&lt;&gt;"",IF(VLOOKUP(C825,T_UO[#All],3,FALSE)="J",AF825+AG825,VLOOKUP(C825,T_UO[#All],4,FALSE)*G825),"")</f>
        <v/>
      </c>
      <c r="AF825" s="89" t="str">
        <f t="shared" si="196"/>
        <v/>
      </c>
      <c r="AG825" s="6"/>
      <c r="AH825" s="81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  <c r="AY825" s="120"/>
      <c r="AZ825" s="120"/>
      <c r="BA825" s="120"/>
      <c r="BB825" s="120"/>
      <c r="BC825" s="120"/>
      <c r="BD825" s="120"/>
      <c r="BE825" s="120"/>
      <c r="BF825" s="120"/>
      <c r="BG825" s="120"/>
      <c r="BH825" s="120"/>
      <c r="BI825" s="120"/>
      <c r="BJ825" s="120"/>
      <c r="BK825" s="120"/>
      <c r="BL825" s="120"/>
      <c r="BM825" s="120"/>
      <c r="BN825" s="120"/>
      <c r="BO825" s="120"/>
      <c r="BP825" s="120"/>
      <c r="BQ825" s="120"/>
      <c r="BR825" s="120"/>
      <c r="BS825" s="120"/>
      <c r="BT825" s="120"/>
      <c r="BU825" s="120"/>
      <c r="BV825" s="120"/>
      <c r="BW825" s="120"/>
      <c r="BX825" s="120"/>
      <c r="BY825" s="120"/>
      <c r="BZ825" s="120"/>
      <c r="CA825" s="120"/>
      <c r="CB825" s="120"/>
      <c r="CC825" s="120"/>
      <c r="CD825" s="120"/>
      <c r="CE825" s="120"/>
      <c r="CF825" s="120"/>
      <c r="CG825" s="120"/>
      <c r="CH825" s="120"/>
      <c r="CJ825" s="46"/>
      <c r="CK825" s="46"/>
      <c r="CL825" s="46"/>
      <c r="CN825" s="46">
        <f t="shared" ca="1" si="203"/>
        <v>0</v>
      </c>
      <c r="CO825" s="46">
        <f t="shared" si="197"/>
        <v>0</v>
      </c>
      <c r="CP825" s="46"/>
      <c r="CQ825" s="46">
        <f t="shared" si="198"/>
        <v>0</v>
      </c>
      <c r="CR825" s="46"/>
      <c r="CS825" s="46">
        <f>IF(C825&lt;&gt;"",IF(VLOOKUP(C825,T_UO[#All],3,FALSE)="PTS",IF(ISBLANK(G825),1,0),IF(ISBLANK(G825),0,1)),0)</f>
        <v>0</v>
      </c>
      <c r="CT825" s="46">
        <f t="shared" si="204"/>
        <v>0</v>
      </c>
      <c r="CU825" s="46"/>
      <c r="CV825" s="46"/>
      <c r="CW825" s="46"/>
      <c r="CX825" s="46"/>
      <c r="CY825" s="46"/>
      <c r="CZ825" s="46"/>
      <c r="DA825" s="46"/>
      <c r="DB825" s="46">
        <f t="shared" si="205"/>
        <v>0</v>
      </c>
      <c r="DC825" s="46">
        <f t="shared" ca="1" si="199"/>
        <v>0</v>
      </c>
      <c r="DD825" s="46"/>
      <c r="DE825" s="46">
        <f t="shared" si="206"/>
        <v>0</v>
      </c>
      <c r="DF825" s="46"/>
      <c r="DG825" s="46"/>
      <c r="DH825" s="46"/>
      <c r="DI825" s="46"/>
      <c r="DJ825" s="46"/>
      <c r="DK825" s="46"/>
      <c r="DL825" s="46"/>
      <c r="DM825" s="46"/>
      <c r="DN825" s="46"/>
      <c r="DO825" s="46"/>
      <c r="DP825" s="46"/>
      <c r="DQ825" s="46"/>
      <c r="DR825" s="46"/>
      <c r="DS825" s="46">
        <f t="array" ref="DS825">IF(MAX(IF($AI825:$CH825&lt;&gt;0,$AI$7:$CH$7))&gt;$S825,1,0)</f>
        <v>0</v>
      </c>
    </row>
    <row r="826" spans="1:123" x14ac:dyDescent="0.25">
      <c r="A826" s="78">
        <v>819</v>
      </c>
      <c r="B826" s="79" t="str">
        <f t="shared" si="200"/>
        <v>K_LE MUT_2023_819</v>
      </c>
      <c r="C826" s="2"/>
      <c r="D826" s="3"/>
      <c r="E826" s="3"/>
      <c r="F826" s="4"/>
      <c r="G826" s="4"/>
      <c r="H826" s="4"/>
      <c r="I826" s="3"/>
      <c r="J826" s="1"/>
      <c r="K826" s="7"/>
      <c r="L826" s="90"/>
      <c r="M826" s="5"/>
      <c r="N826" s="91"/>
      <c r="O826" s="92"/>
      <c r="P826" s="5"/>
      <c r="Q826" s="5"/>
      <c r="R826" s="8"/>
      <c r="S826" s="5"/>
      <c r="T826" s="93"/>
      <c r="U826" s="80"/>
      <c r="V826" s="82"/>
      <c r="W826" s="83"/>
      <c r="X826" s="84" t="str">
        <f t="shared" si="201"/>
        <v xml:space="preserve"> </v>
      </c>
      <c r="Y826" s="85" t="str">
        <f t="shared" si="194"/>
        <v/>
      </c>
      <c r="AA826" s="86" t="str">
        <f t="shared" ca="1" si="195"/>
        <v/>
      </c>
      <c r="AB826" s="121"/>
      <c r="AC826" s="87" t="str">
        <f t="shared" si="207"/>
        <v/>
      </c>
      <c r="AD826" s="88" t="str">
        <f t="shared" si="202"/>
        <v/>
      </c>
      <c r="AE826" s="89" t="str">
        <f>IF(C826&lt;&gt;"",IF(VLOOKUP(C826,T_UO[#All],3,FALSE)="J",AF826+AG826,VLOOKUP(C826,T_UO[#All],4,FALSE)*G826),"")</f>
        <v/>
      </c>
      <c r="AF826" s="89" t="str">
        <f t="shared" si="196"/>
        <v/>
      </c>
      <c r="AG826" s="6"/>
      <c r="AH826" s="81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  <c r="AY826" s="120"/>
      <c r="AZ826" s="120"/>
      <c r="BA826" s="120"/>
      <c r="BB826" s="120"/>
      <c r="BC826" s="120"/>
      <c r="BD826" s="120"/>
      <c r="BE826" s="120"/>
      <c r="BF826" s="120"/>
      <c r="BG826" s="120"/>
      <c r="BH826" s="120"/>
      <c r="BI826" s="120"/>
      <c r="BJ826" s="120"/>
      <c r="BK826" s="120"/>
      <c r="BL826" s="120"/>
      <c r="BM826" s="120"/>
      <c r="BN826" s="120"/>
      <c r="BO826" s="120"/>
      <c r="BP826" s="120"/>
      <c r="BQ826" s="120"/>
      <c r="BR826" s="120"/>
      <c r="BS826" s="120"/>
      <c r="BT826" s="120"/>
      <c r="BU826" s="120"/>
      <c r="BV826" s="120"/>
      <c r="BW826" s="120"/>
      <c r="BX826" s="120"/>
      <c r="BY826" s="120"/>
      <c r="BZ826" s="120"/>
      <c r="CA826" s="120"/>
      <c r="CB826" s="120"/>
      <c r="CC826" s="120"/>
      <c r="CD826" s="120"/>
      <c r="CE826" s="120"/>
      <c r="CF826" s="120"/>
      <c r="CG826" s="120"/>
      <c r="CH826" s="120"/>
      <c r="CJ826" s="46"/>
      <c r="CK826" s="46"/>
      <c r="CL826" s="46"/>
      <c r="CN826" s="46">
        <f t="shared" ca="1" si="203"/>
        <v>0</v>
      </c>
      <c r="CO826" s="46">
        <f t="shared" si="197"/>
        <v>0</v>
      </c>
      <c r="CP826" s="46"/>
      <c r="CQ826" s="46">
        <f t="shared" si="198"/>
        <v>0</v>
      </c>
      <c r="CR826" s="46"/>
      <c r="CS826" s="46">
        <f>IF(C826&lt;&gt;"",IF(VLOOKUP(C826,T_UO[#All],3,FALSE)="PTS",IF(ISBLANK(G826),1,0),IF(ISBLANK(G826),0,1)),0)</f>
        <v>0</v>
      </c>
      <c r="CT826" s="46">
        <f t="shared" si="204"/>
        <v>0</v>
      </c>
      <c r="CU826" s="46"/>
      <c r="CV826" s="46"/>
      <c r="CW826" s="46"/>
      <c r="CX826" s="46"/>
      <c r="CY826" s="46"/>
      <c r="CZ826" s="46"/>
      <c r="DA826" s="46"/>
      <c r="DB826" s="46">
        <f t="shared" si="205"/>
        <v>0</v>
      </c>
      <c r="DC826" s="46">
        <f t="shared" ca="1" si="199"/>
        <v>0</v>
      </c>
      <c r="DD826" s="46"/>
      <c r="DE826" s="46">
        <f t="shared" si="206"/>
        <v>0</v>
      </c>
      <c r="DF826" s="46"/>
      <c r="DG826" s="46"/>
      <c r="DH826" s="46"/>
      <c r="DI826" s="46"/>
      <c r="DJ826" s="46"/>
      <c r="DK826" s="46"/>
      <c r="DL826" s="46"/>
      <c r="DM826" s="46"/>
      <c r="DN826" s="46"/>
      <c r="DO826" s="46"/>
      <c r="DP826" s="46"/>
      <c r="DQ826" s="46"/>
      <c r="DR826" s="46"/>
      <c r="DS826" s="46">
        <f t="array" ref="DS826">IF(MAX(IF($AI826:$CH826&lt;&gt;0,$AI$7:$CH$7))&gt;$S826,1,0)</f>
        <v>0</v>
      </c>
    </row>
    <row r="827" spans="1:123" x14ac:dyDescent="0.25">
      <c r="A827" s="78">
        <v>820</v>
      </c>
      <c r="B827" s="79" t="str">
        <f t="shared" si="200"/>
        <v>K_LE MUT_2023_820</v>
      </c>
      <c r="C827" s="2"/>
      <c r="D827" s="3"/>
      <c r="E827" s="3"/>
      <c r="F827" s="4"/>
      <c r="G827" s="4"/>
      <c r="H827" s="4"/>
      <c r="I827" s="3"/>
      <c r="J827" s="1"/>
      <c r="K827" s="7"/>
      <c r="L827" s="90"/>
      <c r="M827" s="5"/>
      <c r="N827" s="91"/>
      <c r="O827" s="92"/>
      <c r="P827" s="5"/>
      <c r="Q827" s="5"/>
      <c r="R827" s="8"/>
      <c r="S827" s="5"/>
      <c r="T827" s="93"/>
      <c r="U827" s="80"/>
      <c r="V827" s="82"/>
      <c r="W827" s="83"/>
      <c r="X827" s="84" t="str">
        <f t="shared" si="201"/>
        <v xml:space="preserve"> </v>
      </c>
      <c r="Y827" s="85" t="str">
        <f t="shared" si="194"/>
        <v/>
      </c>
      <c r="AA827" s="86" t="str">
        <f t="shared" ca="1" si="195"/>
        <v/>
      </c>
      <c r="AB827" s="121"/>
      <c r="AC827" s="87" t="str">
        <f t="shared" si="207"/>
        <v/>
      </c>
      <c r="AD827" s="88" t="str">
        <f t="shared" si="202"/>
        <v/>
      </c>
      <c r="AE827" s="89" t="str">
        <f>IF(C827&lt;&gt;"",IF(VLOOKUP(C827,T_UO[#All],3,FALSE)="J",AF827+AG827,VLOOKUP(C827,T_UO[#All],4,FALSE)*G827),"")</f>
        <v/>
      </c>
      <c r="AF827" s="89" t="str">
        <f t="shared" si="196"/>
        <v/>
      </c>
      <c r="AG827" s="6"/>
      <c r="AH827" s="81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  <c r="AY827" s="120"/>
      <c r="AZ827" s="120"/>
      <c r="BA827" s="120"/>
      <c r="BB827" s="120"/>
      <c r="BC827" s="120"/>
      <c r="BD827" s="120"/>
      <c r="BE827" s="120"/>
      <c r="BF827" s="120"/>
      <c r="BG827" s="120"/>
      <c r="BH827" s="120"/>
      <c r="BI827" s="120"/>
      <c r="BJ827" s="120"/>
      <c r="BK827" s="120"/>
      <c r="BL827" s="120"/>
      <c r="BM827" s="120"/>
      <c r="BN827" s="120"/>
      <c r="BO827" s="120"/>
      <c r="BP827" s="120"/>
      <c r="BQ827" s="120"/>
      <c r="BR827" s="120"/>
      <c r="BS827" s="120"/>
      <c r="BT827" s="120"/>
      <c r="BU827" s="120"/>
      <c r="BV827" s="120"/>
      <c r="BW827" s="120"/>
      <c r="BX827" s="120"/>
      <c r="BY827" s="120"/>
      <c r="BZ827" s="120"/>
      <c r="CA827" s="120"/>
      <c r="CB827" s="120"/>
      <c r="CC827" s="120"/>
      <c r="CD827" s="120"/>
      <c r="CE827" s="120"/>
      <c r="CF827" s="120"/>
      <c r="CG827" s="120"/>
      <c r="CH827" s="120"/>
      <c r="CJ827" s="46"/>
      <c r="CK827" s="46"/>
      <c r="CL827" s="46"/>
      <c r="CN827" s="46">
        <f t="shared" ca="1" si="203"/>
        <v>0</v>
      </c>
      <c r="CO827" s="46">
        <f t="shared" si="197"/>
        <v>0</v>
      </c>
      <c r="CP827" s="46"/>
      <c r="CQ827" s="46">
        <f t="shared" si="198"/>
        <v>0</v>
      </c>
      <c r="CR827" s="46"/>
      <c r="CS827" s="46">
        <f>IF(C827&lt;&gt;"",IF(VLOOKUP(C827,T_UO[#All],3,FALSE)="PTS",IF(ISBLANK(G827),1,0),IF(ISBLANK(G827),0,1)),0)</f>
        <v>0</v>
      </c>
      <c r="CT827" s="46">
        <f t="shared" si="204"/>
        <v>0</v>
      </c>
      <c r="CU827" s="46"/>
      <c r="CV827" s="46"/>
      <c r="CW827" s="46"/>
      <c r="CX827" s="46"/>
      <c r="CY827" s="46"/>
      <c r="CZ827" s="46"/>
      <c r="DA827" s="46"/>
      <c r="DB827" s="46">
        <f t="shared" si="205"/>
        <v>0</v>
      </c>
      <c r="DC827" s="46">
        <f t="shared" ca="1" si="199"/>
        <v>0</v>
      </c>
      <c r="DD827" s="46"/>
      <c r="DE827" s="46">
        <f t="shared" si="206"/>
        <v>0</v>
      </c>
      <c r="DF827" s="46"/>
      <c r="DG827" s="46"/>
      <c r="DH827" s="46"/>
      <c r="DI827" s="46"/>
      <c r="DJ827" s="46"/>
      <c r="DK827" s="46"/>
      <c r="DL827" s="46"/>
      <c r="DM827" s="46"/>
      <c r="DN827" s="46"/>
      <c r="DO827" s="46"/>
      <c r="DP827" s="46"/>
      <c r="DQ827" s="46"/>
      <c r="DR827" s="46"/>
      <c r="DS827" s="46">
        <f t="array" ref="DS827">IF(MAX(IF($AI827:$CH827&lt;&gt;0,$AI$7:$CH$7))&gt;$S827,1,0)</f>
        <v>0</v>
      </c>
    </row>
    <row r="828" spans="1:123" x14ac:dyDescent="0.25">
      <c r="A828" s="78">
        <v>821</v>
      </c>
      <c r="B828" s="79" t="str">
        <f t="shared" si="200"/>
        <v>K_LE MUT_2023_821</v>
      </c>
      <c r="C828" s="2"/>
      <c r="D828" s="3"/>
      <c r="E828" s="3"/>
      <c r="F828" s="4"/>
      <c r="G828" s="4"/>
      <c r="H828" s="4"/>
      <c r="I828" s="3"/>
      <c r="J828" s="1"/>
      <c r="K828" s="7"/>
      <c r="L828" s="90"/>
      <c r="M828" s="5"/>
      <c r="N828" s="91"/>
      <c r="O828" s="92"/>
      <c r="P828" s="5"/>
      <c r="Q828" s="5"/>
      <c r="R828" s="8"/>
      <c r="S828" s="5"/>
      <c r="T828" s="93"/>
      <c r="U828" s="80"/>
      <c r="V828" s="82"/>
      <c r="W828" s="83"/>
      <c r="X828" s="84" t="str">
        <f t="shared" si="201"/>
        <v xml:space="preserve"> </v>
      </c>
      <c r="Y828" s="85" t="str">
        <f t="shared" si="194"/>
        <v/>
      </c>
      <c r="AA828" s="86" t="str">
        <f t="shared" ca="1" si="195"/>
        <v/>
      </c>
      <c r="AB828" s="121"/>
      <c r="AC828" s="87" t="str">
        <f t="shared" si="207"/>
        <v/>
      </c>
      <c r="AD828" s="88" t="str">
        <f t="shared" si="202"/>
        <v/>
      </c>
      <c r="AE828" s="89" t="str">
        <f>IF(C828&lt;&gt;"",IF(VLOOKUP(C828,T_UO[#All],3,FALSE)="J",AF828+AG828,VLOOKUP(C828,T_UO[#All],4,FALSE)*G828),"")</f>
        <v/>
      </c>
      <c r="AF828" s="89" t="str">
        <f t="shared" si="196"/>
        <v/>
      </c>
      <c r="AG828" s="6"/>
      <c r="AH828" s="81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  <c r="AY828" s="120"/>
      <c r="AZ828" s="120"/>
      <c r="BA828" s="120"/>
      <c r="BB828" s="120"/>
      <c r="BC828" s="120"/>
      <c r="BD828" s="120"/>
      <c r="BE828" s="120"/>
      <c r="BF828" s="120"/>
      <c r="BG828" s="120"/>
      <c r="BH828" s="120"/>
      <c r="BI828" s="120"/>
      <c r="BJ828" s="120"/>
      <c r="BK828" s="120"/>
      <c r="BL828" s="120"/>
      <c r="BM828" s="120"/>
      <c r="BN828" s="120"/>
      <c r="BO828" s="120"/>
      <c r="BP828" s="120"/>
      <c r="BQ828" s="120"/>
      <c r="BR828" s="120"/>
      <c r="BS828" s="120"/>
      <c r="BT828" s="120"/>
      <c r="BU828" s="120"/>
      <c r="BV828" s="120"/>
      <c r="BW828" s="120"/>
      <c r="BX828" s="120"/>
      <c r="BY828" s="120"/>
      <c r="BZ828" s="120"/>
      <c r="CA828" s="120"/>
      <c r="CB828" s="120"/>
      <c r="CC828" s="120"/>
      <c r="CD828" s="120"/>
      <c r="CE828" s="120"/>
      <c r="CF828" s="120"/>
      <c r="CG828" s="120"/>
      <c r="CH828" s="120"/>
      <c r="CJ828" s="46"/>
      <c r="CK828" s="46"/>
      <c r="CL828" s="46"/>
      <c r="CN828" s="46">
        <f t="shared" ca="1" si="203"/>
        <v>0</v>
      </c>
      <c r="CO828" s="46">
        <f t="shared" si="197"/>
        <v>0</v>
      </c>
      <c r="CP828" s="46"/>
      <c r="CQ828" s="46">
        <f t="shared" si="198"/>
        <v>0</v>
      </c>
      <c r="CR828" s="46"/>
      <c r="CS828" s="46">
        <f>IF(C828&lt;&gt;"",IF(VLOOKUP(C828,T_UO[#All],3,FALSE)="PTS",IF(ISBLANK(G828),1,0),IF(ISBLANK(G828),0,1)),0)</f>
        <v>0</v>
      </c>
      <c r="CT828" s="46">
        <f t="shared" si="204"/>
        <v>0</v>
      </c>
      <c r="CU828" s="46"/>
      <c r="CV828" s="46"/>
      <c r="CW828" s="46"/>
      <c r="CX828" s="46"/>
      <c r="CY828" s="46"/>
      <c r="CZ828" s="46"/>
      <c r="DA828" s="46"/>
      <c r="DB828" s="46">
        <f t="shared" si="205"/>
        <v>0</v>
      </c>
      <c r="DC828" s="46">
        <f t="shared" ca="1" si="199"/>
        <v>0</v>
      </c>
      <c r="DD828" s="46"/>
      <c r="DE828" s="46">
        <f t="shared" si="206"/>
        <v>0</v>
      </c>
      <c r="DF828" s="46"/>
      <c r="DG828" s="46"/>
      <c r="DH828" s="46"/>
      <c r="DI828" s="46"/>
      <c r="DJ828" s="46"/>
      <c r="DK828" s="46"/>
      <c r="DL828" s="46"/>
      <c r="DM828" s="46"/>
      <c r="DN828" s="46"/>
      <c r="DO828" s="46"/>
      <c r="DP828" s="46"/>
      <c r="DQ828" s="46"/>
      <c r="DR828" s="46"/>
      <c r="DS828" s="46">
        <f t="array" ref="DS828">IF(MAX(IF($AI828:$CH828&lt;&gt;0,$AI$7:$CH$7))&gt;$S828,1,0)</f>
        <v>0</v>
      </c>
    </row>
    <row r="829" spans="1:123" x14ac:dyDescent="0.25">
      <c r="A829" s="78">
        <v>822</v>
      </c>
      <c r="B829" s="79" t="str">
        <f t="shared" si="200"/>
        <v>K_LE MUT_2023_822</v>
      </c>
      <c r="C829" s="2"/>
      <c r="D829" s="3"/>
      <c r="E829" s="3"/>
      <c r="F829" s="4"/>
      <c r="G829" s="4"/>
      <c r="H829" s="4"/>
      <c r="I829" s="3"/>
      <c r="J829" s="1"/>
      <c r="K829" s="7"/>
      <c r="L829" s="90"/>
      <c r="M829" s="5"/>
      <c r="N829" s="91"/>
      <c r="O829" s="92"/>
      <c r="P829" s="5"/>
      <c r="Q829" s="5"/>
      <c r="R829" s="8"/>
      <c r="S829" s="5"/>
      <c r="T829" s="93"/>
      <c r="U829" s="80"/>
      <c r="V829" s="82"/>
      <c r="W829" s="83"/>
      <c r="X829" s="84" t="str">
        <f t="shared" si="201"/>
        <v xml:space="preserve"> </v>
      </c>
      <c r="Y829" s="85" t="str">
        <f t="shared" si="194"/>
        <v/>
      </c>
      <c r="AA829" s="86" t="str">
        <f t="shared" ca="1" si="195"/>
        <v/>
      </c>
      <c r="AB829" s="121"/>
      <c r="AC829" s="87" t="str">
        <f t="shared" si="207"/>
        <v/>
      </c>
      <c r="AD829" s="88" t="str">
        <f t="shared" si="202"/>
        <v/>
      </c>
      <c r="AE829" s="89" t="str">
        <f>IF(C829&lt;&gt;"",IF(VLOOKUP(C829,T_UO[#All],3,FALSE)="J",AF829+AG829,VLOOKUP(C829,T_UO[#All],4,FALSE)*G829),"")</f>
        <v/>
      </c>
      <c r="AF829" s="89" t="str">
        <f t="shared" si="196"/>
        <v/>
      </c>
      <c r="AG829" s="6"/>
      <c r="AH829" s="81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  <c r="AY829" s="120"/>
      <c r="AZ829" s="120"/>
      <c r="BA829" s="120"/>
      <c r="BB829" s="120"/>
      <c r="BC829" s="120"/>
      <c r="BD829" s="120"/>
      <c r="BE829" s="120"/>
      <c r="BF829" s="120"/>
      <c r="BG829" s="120"/>
      <c r="BH829" s="120"/>
      <c r="BI829" s="120"/>
      <c r="BJ829" s="120"/>
      <c r="BK829" s="120"/>
      <c r="BL829" s="120"/>
      <c r="BM829" s="120"/>
      <c r="BN829" s="120"/>
      <c r="BO829" s="120"/>
      <c r="BP829" s="120"/>
      <c r="BQ829" s="120"/>
      <c r="BR829" s="120"/>
      <c r="BS829" s="120"/>
      <c r="BT829" s="120"/>
      <c r="BU829" s="120"/>
      <c r="BV829" s="120"/>
      <c r="BW829" s="120"/>
      <c r="BX829" s="120"/>
      <c r="BY829" s="120"/>
      <c r="BZ829" s="120"/>
      <c r="CA829" s="120"/>
      <c r="CB829" s="120"/>
      <c r="CC829" s="120"/>
      <c r="CD829" s="120"/>
      <c r="CE829" s="120"/>
      <c r="CF829" s="120"/>
      <c r="CG829" s="120"/>
      <c r="CH829" s="120"/>
      <c r="CJ829" s="46"/>
      <c r="CK829" s="46"/>
      <c r="CL829" s="46"/>
      <c r="CN829" s="46">
        <f t="shared" ca="1" si="203"/>
        <v>0</v>
      </c>
      <c r="CO829" s="46">
        <f t="shared" si="197"/>
        <v>0</v>
      </c>
      <c r="CP829" s="46"/>
      <c r="CQ829" s="46">
        <f t="shared" si="198"/>
        <v>0</v>
      </c>
      <c r="CR829" s="46"/>
      <c r="CS829" s="46">
        <f>IF(C829&lt;&gt;"",IF(VLOOKUP(C829,T_UO[#All],3,FALSE)="PTS",IF(ISBLANK(G829),1,0),IF(ISBLANK(G829),0,1)),0)</f>
        <v>0</v>
      </c>
      <c r="CT829" s="46">
        <f t="shared" si="204"/>
        <v>0</v>
      </c>
      <c r="CU829" s="46"/>
      <c r="CV829" s="46"/>
      <c r="CW829" s="46"/>
      <c r="CX829" s="46"/>
      <c r="CY829" s="46"/>
      <c r="CZ829" s="46"/>
      <c r="DA829" s="46"/>
      <c r="DB829" s="46">
        <f t="shared" si="205"/>
        <v>0</v>
      </c>
      <c r="DC829" s="46">
        <f t="shared" ca="1" si="199"/>
        <v>0</v>
      </c>
      <c r="DD829" s="46"/>
      <c r="DE829" s="46">
        <f t="shared" si="206"/>
        <v>0</v>
      </c>
      <c r="DF829" s="46"/>
      <c r="DG829" s="46"/>
      <c r="DH829" s="46"/>
      <c r="DI829" s="46"/>
      <c r="DJ829" s="46"/>
      <c r="DK829" s="46"/>
      <c r="DL829" s="46"/>
      <c r="DM829" s="46"/>
      <c r="DN829" s="46"/>
      <c r="DO829" s="46"/>
      <c r="DP829" s="46"/>
      <c r="DQ829" s="46"/>
      <c r="DR829" s="46"/>
      <c r="DS829" s="46">
        <f t="array" ref="DS829">IF(MAX(IF($AI829:$CH829&lt;&gt;0,$AI$7:$CH$7))&gt;$S829,1,0)</f>
        <v>0</v>
      </c>
    </row>
    <row r="830" spans="1:123" x14ac:dyDescent="0.25">
      <c r="A830" s="78">
        <v>823</v>
      </c>
      <c r="B830" s="79" t="str">
        <f t="shared" si="200"/>
        <v>K_LE MUT_2023_823</v>
      </c>
      <c r="C830" s="2"/>
      <c r="D830" s="3"/>
      <c r="E830" s="3"/>
      <c r="F830" s="4"/>
      <c r="G830" s="4"/>
      <c r="H830" s="4"/>
      <c r="I830" s="3"/>
      <c r="J830" s="1"/>
      <c r="K830" s="7"/>
      <c r="L830" s="90"/>
      <c r="M830" s="5"/>
      <c r="N830" s="91"/>
      <c r="O830" s="92"/>
      <c r="P830" s="5"/>
      <c r="Q830" s="5"/>
      <c r="R830" s="8"/>
      <c r="S830" s="5"/>
      <c r="T830" s="93"/>
      <c r="U830" s="80"/>
      <c r="V830" s="82"/>
      <c r="W830" s="83"/>
      <c r="X830" s="84" t="str">
        <f t="shared" si="201"/>
        <v xml:space="preserve"> </v>
      </c>
      <c r="Y830" s="85" t="str">
        <f t="shared" si="194"/>
        <v/>
      </c>
      <c r="AA830" s="86" t="str">
        <f t="shared" ca="1" si="195"/>
        <v/>
      </c>
      <c r="AB830" s="121"/>
      <c r="AC830" s="87" t="str">
        <f t="shared" si="207"/>
        <v/>
      </c>
      <c r="AD830" s="88" t="str">
        <f t="shared" si="202"/>
        <v/>
      </c>
      <c r="AE830" s="89" t="str">
        <f>IF(C830&lt;&gt;"",IF(VLOOKUP(C830,T_UO[#All],3,FALSE)="J",AF830+AG830,VLOOKUP(C830,T_UO[#All],4,FALSE)*G830),"")</f>
        <v/>
      </c>
      <c r="AF830" s="89" t="str">
        <f t="shared" si="196"/>
        <v/>
      </c>
      <c r="AG830" s="6"/>
      <c r="AH830" s="81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  <c r="AY830" s="120"/>
      <c r="AZ830" s="120"/>
      <c r="BA830" s="120"/>
      <c r="BB830" s="120"/>
      <c r="BC830" s="120"/>
      <c r="BD830" s="120"/>
      <c r="BE830" s="120"/>
      <c r="BF830" s="120"/>
      <c r="BG830" s="120"/>
      <c r="BH830" s="120"/>
      <c r="BI830" s="120"/>
      <c r="BJ830" s="120"/>
      <c r="BK830" s="120"/>
      <c r="BL830" s="120"/>
      <c r="BM830" s="120"/>
      <c r="BN830" s="120"/>
      <c r="BO830" s="120"/>
      <c r="BP830" s="120"/>
      <c r="BQ830" s="120"/>
      <c r="BR830" s="120"/>
      <c r="BS830" s="120"/>
      <c r="BT830" s="120"/>
      <c r="BU830" s="120"/>
      <c r="BV830" s="120"/>
      <c r="BW830" s="120"/>
      <c r="BX830" s="120"/>
      <c r="BY830" s="120"/>
      <c r="BZ830" s="120"/>
      <c r="CA830" s="120"/>
      <c r="CB830" s="120"/>
      <c r="CC830" s="120"/>
      <c r="CD830" s="120"/>
      <c r="CE830" s="120"/>
      <c r="CF830" s="120"/>
      <c r="CG830" s="120"/>
      <c r="CH830" s="120"/>
      <c r="CJ830" s="46"/>
      <c r="CK830" s="46"/>
      <c r="CL830" s="46"/>
      <c r="CN830" s="46">
        <f t="shared" ca="1" si="203"/>
        <v>0</v>
      </c>
      <c r="CO830" s="46">
        <f t="shared" si="197"/>
        <v>0</v>
      </c>
      <c r="CP830" s="46"/>
      <c r="CQ830" s="46">
        <f t="shared" si="198"/>
        <v>0</v>
      </c>
      <c r="CR830" s="46"/>
      <c r="CS830" s="46">
        <f>IF(C830&lt;&gt;"",IF(VLOOKUP(C830,T_UO[#All],3,FALSE)="PTS",IF(ISBLANK(G830),1,0),IF(ISBLANK(G830),0,1)),0)</f>
        <v>0</v>
      </c>
      <c r="CT830" s="46">
        <f t="shared" si="204"/>
        <v>0</v>
      </c>
      <c r="CU830" s="46"/>
      <c r="CV830" s="46"/>
      <c r="CW830" s="46"/>
      <c r="CX830" s="46"/>
      <c r="CY830" s="46"/>
      <c r="CZ830" s="46"/>
      <c r="DA830" s="46"/>
      <c r="DB830" s="46">
        <f t="shared" si="205"/>
        <v>0</v>
      </c>
      <c r="DC830" s="46">
        <f t="shared" ca="1" si="199"/>
        <v>0</v>
      </c>
      <c r="DD830" s="46"/>
      <c r="DE830" s="46">
        <f t="shared" si="206"/>
        <v>0</v>
      </c>
      <c r="DF830" s="46"/>
      <c r="DG830" s="46"/>
      <c r="DH830" s="46"/>
      <c r="DI830" s="46"/>
      <c r="DJ830" s="46"/>
      <c r="DK830" s="46"/>
      <c r="DL830" s="46"/>
      <c r="DM830" s="46"/>
      <c r="DN830" s="46"/>
      <c r="DO830" s="46"/>
      <c r="DP830" s="46"/>
      <c r="DQ830" s="46"/>
      <c r="DR830" s="46"/>
      <c r="DS830" s="46">
        <f t="array" ref="DS830">IF(MAX(IF($AI830:$CH830&lt;&gt;0,$AI$7:$CH$7))&gt;$S830,1,0)</f>
        <v>0</v>
      </c>
    </row>
    <row r="831" spans="1:123" x14ac:dyDescent="0.25">
      <c r="A831" s="78">
        <v>824</v>
      </c>
      <c r="B831" s="79" t="str">
        <f t="shared" si="200"/>
        <v>K_LE MUT_2023_824</v>
      </c>
      <c r="C831" s="2"/>
      <c r="D831" s="3"/>
      <c r="E831" s="3"/>
      <c r="F831" s="4"/>
      <c r="G831" s="4"/>
      <c r="H831" s="4"/>
      <c r="I831" s="3"/>
      <c r="J831" s="1"/>
      <c r="K831" s="7"/>
      <c r="L831" s="90"/>
      <c r="M831" s="5"/>
      <c r="N831" s="91"/>
      <c r="O831" s="92"/>
      <c r="P831" s="5"/>
      <c r="Q831" s="5"/>
      <c r="R831" s="8"/>
      <c r="S831" s="5"/>
      <c r="T831" s="93"/>
      <c r="U831" s="80"/>
      <c r="V831" s="82"/>
      <c r="W831" s="83"/>
      <c r="X831" s="84" t="str">
        <f t="shared" si="201"/>
        <v xml:space="preserve"> </v>
      </c>
      <c r="Y831" s="85" t="str">
        <f t="shared" si="194"/>
        <v/>
      </c>
      <c r="AA831" s="86" t="str">
        <f t="shared" ca="1" si="195"/>
        <v/>
      </c>
      <c r="AB831" s="121"/>
      <c r="AC831" s="87" t="str">
        <f t="shared" si="207"/>
        <v/>
      </c>
      <c r="AD831" s="88" t="str">
        <f t="shared" si="202"/>
        <v/>
      </c>
      <c r="AE831" s="89" t="str">
        <f>IF(C831&lt;&gt;"",IF(VLOOKUP(C831,T_UO[#All],3,FALSE)="J",AF831+AG831,VLOOKUP(C831,T_UO[#All],4,FALSE)*G831),"")</f>
        <v/>
      </c>
      <c r="AF831" s="89" t="str">
        <f t="shared" si="196"/>
        <v/>
      </c>
      <c r="AG831" s="6"/>
      <c r="AH831" s="81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  <c r="AY831" s="120"/>
      <c r="AZ831" s="120"/>
      <c r="BA831" s="120"/>
      <c r="BB831" s="120"/>
      <c r="BC831" s="120"/>
      <c r="BD831" s="120"/>
      <c r="BE831" s="120"/>
      <c r="BF831" s="120"/>
      <c r="BG831" s="120"/>
      <c r="BH831" s="120"/>
      <c r="BI831" s="120"/>
      <c r="BJ831" s="120"/>
      <c r="BK831" s="120"/>
      <c r="BL831" s="120"/>
      <c r="BM831" s="120"/>
      <c r="BN831" s="120"/>
      <c r="BO831" s="120"/>
      <c r="BP831" s="120"/>
      <c r="BQ831" s="120"/>
      <c r="BR831" s="120"/>
      <c r="BS831" s="120"/>
      <c r="BT831" s="120"/>
      <c r="BU831" s="120"/>
      <c r="BV831" s="120"/>
      <c r="BW831" s="120"/>
      <c r="BX831" s="120"/>
      <c r="BY831" s="120"/>
      <c r="BZ831" s="120"/>
      <c r="CA831" s="120"/>
      <c r="CB831" s="120"/>
      <c r="CC831" s="120"/>
      <c r="CD831" s="120"/>
      <c r="CE831" s="120"/>
      <c r="CF831" s="120"/>
      <c r="CG831" s="120"/>
      <c r="CH831" s="120"/>
      <c r="CJ831" s="46"/>
      <c r="CK831" s="46"/>
      <c r="CL831" s="46"/>
      <c r="CN831" s="46">
        <f t="shared" ca="1" si="203"/>
        <v>0</v>
      </c>
      <c r="CO831" s="46">
        <f t="shared" si="197"/>
        <v>0</v>
      </c>
      <c r="CP831" s="46"/>
      <c r="CQ831" s="46">
        <f t="shared" si="198"/>
        <v>0</v>
      </c>
      <c r="CR831" s="46"/>
      <c r="CS831" s="46">
        <f>IF(C831&lt;&gt;"",IF(VLOOKUP(C831,T_UO[#All],3,FALSE)="PTS",IF(ISBLANK(G831),1,0),IF(ISBLANK(G831),0,1)),0)</f>
        <v>0</v>
      </c>
      <c r="CT831" s="46">
        <f t="shared" si="204"/>
        <v>0</v>
      </c>
      <c r="CU831" s="46"/>
      <c r="CV831" s="46"/>
      <c r="CW831" s="46"/>
      <c r="CX831" s="46"/>
      <c r="CY831" s="46"/>
      <c r="CZ831" s="46"/>
      <c r="DA831" s="46"/>
      <c r="DB831" s="46">
        <f t="shared" si="205"/>
        <v>0</v>
      </c>
      <c r="DC831" s="46">
        <f t="shared" ca="1" si="199"/>
        <v>0</v>
      </c>
      <c r="DD831" s="46"/>
      <c r="DE831" s="46">
        <f t="shared" si="206"/>
        <v>0</v>
      </c>
      <c r="DF831" s="46"/>
      <c r="DG831" s="46"/>
      <c r="DH831" s="46"/>
      <c r="DI831" s="46"/>
      <c r="DJ831" s="46"/>
      <c r="DK831" s="46"/>
      <c r="DL831" s="46"/>
      <c r="DM831" s="46"/>
      <c r="DN831" s="46"/>
      <c r="DO831" s="46"/>
      <c r="DP831" s="46"/>
      <c r="DQ831" s="46"/>
      <c r="DR831" s="46"/>
      <c r="DS831" s="46">
        <f t="array" ref="DS831">IF(MAX(IF($AI831:$CH831&lt;&gt;0,$AI$7:$CH$7))&gt;$S831,1,0)</f>
        <v>0</v>
      </c>
    </row>
    <row r="832" spans="1:123" x14ac:dyDescent="0.25">
      <c r="A832" s="78">
        <v>825</v>
      </c>
      <c r="B832" s="79" t="str">
        <f t="shared" si="200"/>
        <v>K_LE MUT_2023_825</v>
      </c>
      <c r="C832" s="2"/>
      <c r="D832" s="3"/>
      <c r="E832" s="3"/>
      <c r="F832" s="4"/>
      <c r="G832" s="4"/>
      <c r="H832" s="4"/>
      <c r="I832" s="3"/>
      <c r="J832" s="1"/>
      <c r="K832" s="7"/>
      <c r="L832" s="90"/>
      <c r="M832" s="5"/>
      <c r="N832" s="91"/>
      <c r="O832" s="92"/>
      <c r="P832" s="5"/>
      <c r="Q832" s="5"/>
      <c r="R832" s="8"/>
      <c r="S832" s="5"/>
      <c r="T832" s="93"/>
      <c r="U832" s="80"/>
      <c r="V832" s="82"/>
      <c r="W832" s="83"/>
      <c r="X832" s="84" t="str">
        <f t="shared" si="201"/>
        <v xml:space="preserve"> </v>
      </c>
      <c r="Y832" s="85" t="str">
        <f t="shared" si="194"/>
        <v/>
      </c>
      <c r="AA832" s="86" t="str">
        <f t="shared" ca="1" si="195"/>
        <v/>
      </c>
      <c r="AB832" s="121"/>
      <c r="AC832" s="87" t="str">
        <f t="shared" si="207"/>
        <v/>
      </c>
      <c r="AD832" s="88" t="str">
        <f t="shared" si="202"/>
        <v/>
      </c>
      <c r="AE832" s="89" t="str">
        <f>IF(C832&lt;&gt;"",IF(VLOOKUP(C832,T_UO[#All],3,FALSE)="J",AF832+AG832,VLOOKUP(C832,T_UO[#All],4,FALSE)*G832),"")</f>
        <v/>
      </c>
      <c r="AF832" s="89" t="str">
        <f t="shared" si="196"/>
        <v/>
      </c>
      <c r="AG832" s="6"/>
      <c r="AH832" s="81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  <c r="AY832" s="120"/>
      <c r="AZ832" s="120"/>
      <c r="BA832" s="120"/>
      <c r="BB832" s="120"/>
      <c r="BC832" s="120"/>
      <c r="BD832" s="120"/>
      <c r="BE832" s="120"/>
      <c r="BF832" s="120"/>
      <c r="BG832" s="120"/>
      <c r="BH832" s="120"/>
      <c r="BI832" s="120"/>
      <c r="BJ832" s="120"/>
      <c r="BK832" s="120"/>
      <c r="BL832" s="120"/>
      <c r="BM832" s="120"/>
      <c r="BN832" s="120"/>
      <c r="BO832" s="120"/>
      <c r="BP832" s="120"/>
      <c r="BQ832" s="120"/>
      <c r="BR832" s="120"/>
      <c r="BS832" s="120"/>
      <c r="BT832" s="120"/>
      <c r="BU832" s="120"/>
      <c r="BV832" s="120"/>
      <c r="BW832" s="120"/>
      <c r="BX832" s="120"/>
      <c r="BY832" s="120"/>
      <c r="BZ832" s="120"/>
      <c r="CA832" s="120"/>
      <c r="CB832" s="120"/>
      <c r="CC832" s="120"/>
      <c r="CD832" s="120"/>
      <c r="CE832" s="120"/>
      <c r="CF832" s="120"/>
      <c r="CG832" s="120"/>
      <c r="CH832" s="120"/>
      <c r="CJ832" s="46"/>
      <c r="CK832" s="46"/>
      <c r="CL832" s="46"/>
      <c r="CN832" s="46">
        <f t="shared" ca="1" si="203"/>
        <v>0</v>
      </c>
      <c r="CO832" s="46">
        <f t="shared" si="197"/>
        <v>0</v>
      </c>
      <c r="CP832" s="46"/>
      <c r="CQ832" s="46">
        <f t="shared" si="198"/>
        <v>0</v>
      </c>
      <c r="CR832" s="46"/>
      <c r="CS832" s="46">
        <f>IF(C832&lt;&gt;"",IF(VLOOKUP(C832,T_UO[#All],3,FALSE)="PTS",IF(ISBLANK(G832),1,0),IF(ISBLANK(G832),0,1)),0)</f>
        <v>0</v>
      </c>
      <c r="CT832" s="46">
        <f t="shared" si="204"/>
        <v>0</v>
      </c>
      <c r="CU832" s="46"/>
      <c r="CV832" s="46"/>
      <c r="CW832" s="46"/>
      <c r="CX832" s="46"/>
      <c r="CY832" s="46"/>
      <c r="CZ832" s="46"/>
      <c r="DA832" s="46"/>
      <c r="DB832" s="46">
        <f t="shared" si="205"/>
        <v>0</v>
      </c>
      <c r="DC832" s="46">
        <f t="shared" ca="1" si="199"/>
        <v>0</v>
      </c>
      <c r="DD832" s="46"/>
      <c r="DE832" s="46">
        <f t="shared" si="206"/>
        <v>0</v>
      </c>
      <c r="DF832" s="46"/>
      <c r="DG832" s="46"/>
      <c r="DH832" s="46"/>
      <c r="DI832" s="46"/>
      <c r="DJ832" s="46"/>
      <c r="DK832" s="46"/>
      <c r="DL832" s="46"/>
      <c r="DM832" s="46"/>
      <c r="DN832" s="46"/>
      <c r="DO832" s="46"/>
      <c r="DP832" s="46"/>
      <c r="DQ832" s="46"/>
      <c r="DR832" s="46"/>
      <c r="DS832" s="46">
        <f t="array" ref="DS832">IF(MAX(IF($AI832:$CH832&lt;&gt;0,$AI$7:$CH$7))&gt;$S832,1,0)</f>
        <v>0</v>
      </c>
    </row>
    <row r="833" spans="1:123" x14ac:dyDescent="0.25">
      <c r="A833" s="78">
        <v>826</v>
      </c>
      <c r="B833" s="79" t="str">
        <f t="shared" si="200"/>
        <v>K_LE MUT_2023_826</v>
      </c>
      <c r="C833" s="2"/>
      <c r="D833" s="3"/>
      <c r="E833" s="3"/>
      <c r="F833" s="4"/>
      <c r="G833" s="4"/>
      <c r="H833" s="4"/>
      <c r="I833" s="3"/>
      <c r="J833" s="1"/>
      <c r="K833" s="7"/>
      <c r="L833" s="90"/>
      <c r="M833" s="5"/>
      <c r="N833" s="91"/>
      <c r="O833" s="92"/>
      <c r="P833" s="5"/>
      <c r="Q833" s="5"/>
      <c r="R833" s="8"/>
      <c r="S833" s="5"/>
      <c r="T833" s="93"/>
      <c r="U833" s="80"/>
      <c r="V833" s="82"/>
      <c r="W833" s="83"/>
      <c r="X833" s="84" t="str">
        <f t="shared" si="201"/>
        <v xml:space="preserve"> </v>
      </c>
      <c r="Y833" s="85" t="str">
        <f t="shared" si="194"/>
        <v/>
      </c>
      <c r="AA833" s="86" t="str">
        <f t="shared" ca="1" si="195"/>
        <v/>
      </c>
      <c r="AB833" s="121"/>
      <c r="AC833" s="87" t="str">
        <f t="shared" si="207"/>
        <v/>
      </c>
      <c r="AD833" s="88" t="str">
        <f t="shared" si="202"/>
        <v/>
      </c>
      <c r="AE833" s="89" t="str">
        <f>IF(C833&lt;&gt;"",IF(VLOOKUP(C833,T_UO[#All],3,FALSE)="J",AF833+AG833,VLOOKUP(C833,T_UO[#All],4,FALSE)*G833),"")</f>
        <v/>
      </c>
      <c r="AF833" s="89" t="str">
        <f t="shared" si="196"/>
        <v/>
      </c>
      <c r="AG833" s="6"/>
      <c r="AH833" s="81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  <c r="AY833" s="120"/>
      <c r="AZ833" s="120"/>
      <c r="BA833" s="120"/>
      <c r="BB833" s="120"/>
      <c r="BC833" s="120"/>
      <c r="BD833" s="120"/>
      <c r="BE833" s="120"/>
      <c r="BF833" s="120"/>
      <c r="BG833" s="120"/>
      <c r="BH833" s="120"/>
      <c r="BI833" s="120"/>
      <c r="BJ833" s="120"/>
      <c r="BK833" s="120"/>
      <c r="BL833" s="120"/>
      <c r="BM833" s="120"/>
      <c r="BN833" s="120"/>
      <c r="BO833" s="120"/>
      <c r="BP833" s="120"/>
      <c r="BQ833" s="120"/>
      <c r="BR833" s="120"/>
      <c r="BS833" s="120"/>
      <c r="BT833" s="120"/>
      <c r="BU833" s="120"/>
      <c r="BV833" s="120"/>
      <c r="BW833" s="120"/>
      <c r="BX833" s="120"/>
      <c r="BY833" s="120"/>
      <c r="BZ833" s="120"/>
      <c r="CA833" s="120"/>
      <c r="CB833" s="120"/>
      <c r="CC833" s="120"/>
      <c r="CD833" s="120"/>
      <c r="CE833" s="120"/>
      <c r="CF833" s="120"/>
      <c r="CG833" s="120"/>
      <c r="CH833" s="120"/>
      <c r="CJ833" s="46"/>
      <c r="CK833" s="46"/>
      <c r="CL833" s="46"/>
      <c r="CN833" s="46">
        <f t="shared" ca="1" si="203"/>
        <v>0</v>
      </c>
      <c r="CO833" s="46">
        <f t="shared" si="197"/>
        <v>0</v>
      </c>
      <c r="CP833" s="46"/>
      <c r="CQ833" s="46">
        <f t="shared" si="198"/>
        <v>0</v>
      </c>
      <c r="CR833" s="46"/>
      <c r="CS833" s="46">
        <f>IF(C833&lt;&gt;"",IF(VLOOKUP(C833,T_UO[#All],3,FALSE)="PTS",IF(ISBLANK(G833),1,0),IF(ISBLANK(G833),0,1)),0)</f>
        <v>0</v>
      </c>
      <c r="CT833" s="46">
        <f t="shared" si="204"/>
        <v>0</v>
      </c>
      <c r="CU833" s="46"/>
      <c r="CV833" s="46"/>
      <c r="CW833" s="46"/>
      <c r="CX833" s="46"/>
      <c r="CY833" s="46"/>
      <c r="CZ833" s="46"/>
      <c r="DA833" s="46"/>
      <c r="DB833" s="46">
        <f t="shared" si="205"/>
        <v>0</v>
      </c>
      <c r="DC833" s="46">
        <f t="shared" ca="1" si="199"/>
        <v>0</v>
      </c>
      <c r="DD833" s="46"/>
      <c r="DE833" s="46">
        <f t="shared" si="206"/>
        <v>0</v>
      </c>
      <c r="DF833" s="46"/>
      <c r="DG833" s="46"/>
      <c r="DH833" s="46"/>
      <c r="DI833" s="46"/>
      <c r="DJ833" s="46"/>
      <c r="DK833" s="46"/>
      <c r="DL833" s="46"/>
      <c r="DM833" s="46"/>
      <c r="DN833" s="46"/>
      <c r="DO833" s="46"/>
      <c r="DP833" s="46"/>
      <c r="DQ833" s="46"/>
      <c r="DR833" s="46"/>
      <c r="DS833" s="46">
        <f t="array" ref="DS833">IF(MAX(IF($AI833:$CH833&lt;&gt;0,$AI$7:$CH$7))&gt;$S833,1,0)</f>
        <v>0</v>
      </c>
    </row>
    <row r="834" spans="1:123" x14ac:dyDescent="0.25">
      <c r="A834" s="78">
        <v>827</v>
      </c>
      <c r="B834" s="79" t="str">
        <f t="shared" si="200"/>
        <v>K_LE MUT_2023_827</v>
      </c>
      <c r="C834" s="2"/>
      <c r="D834" s="3"/>
      <c r="E834" s="3"/>
      <c r="F834" s="4"/>
      <c r="G834" s="4"/>
      <c r="H834" s="4"/>
      <c r="I834" s="3"/>
      <c r="J834" s="1"/>
      <c r="K834" s="7"/>
      <c r="L834" s="90"/>
      <c r="M834" s="5"/>
      <c r="N834" s="91"/>
      <c r="O834" s="92"/>
      <c r="P834" s="5"/>
      <c r="Q834" s="5"/>
      <c r="R834" s="8"/>
      <c r="S834" s="5"/>
      <c r="T834" s="93"/>
      <c r="U834" s="80"/>
      <c r="V834" s="82"/>
      <c r="W834" s="83"/>
      <c r="X834" s="84" t="str">
        <f t="shared" si="201"/>
        <v xml:space="preserve"> </v>
      </c>
      <c r="Y834" s="85" t="str">
        <f t="shared" si="194"/>
        <v/>
      </c>
      <c r="AA834" s="86" t="str">
        <f t="shared" ca="1" si="195"/>
        <v/>
      </c>
      <c r="AB834" s="121"/>
      <c r="AC834" s="87" t="str">
        <f t="shared" si="207"/>
        <v/>
      </c>
      <c r="AD834" s="88" t="str">
        <f t="shared" si="202"/>
        <v/>
      </c>
      <c r="AE834" s="89" t="str">
        <f>IF(C834&lt;&gt;"",IF(VLOOKUP(C834,T_UO[#All],3,FALSE)="J",AF834+AG834,VLOOKUP(C834,T_UO[#All],4,FALSE)*G834),"")</f>
        <v/>
      </c>
      <c r="AF834" s="89" t="str">
        <f t="shared" si="196"/>
        <v/>
      </c>
      <c r="AG834" s="6"/>
      <c r="AH834" s="81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  <c r="AY834" s="120"/>
      <c r="AZ834" s="120"/>
      <c r="BA834" s="120"/>
      <c r="BB834" s="120"/>
      <c r="BC834" s="120"/>
      <c r="BD834" s="120"/>
      <c r="BE834" s="120"/>
      <c r="BF834" s="120"/>
      <c r="BG834" s="120"/>
      <c r="BH834" s="120"/>
      <c r="BI834" s="120"/>
      <c r="BJ834" s="120"/>
      <c r="BK834" s="120"/>
      <c r="BL834" s="120"/>
      <c r="BM834" s="120"/>
      <c r="BN834" s="120"/>
      <c r="BO834" s="120"/>
      <c r="BP834" s="120"/>
      <c r="BQ834" s="120"/>
      <c r="BR834" s="120"/>
      <c r="BS834" s="120"/>
      <c r="BT834" s="120"/>
      <c r="BU834" s="120"/>
      <c r="BV834" s="120"/>
      <c r="BW834" s="120"/>
      <c r="BX834" s="120"/>
      <c r="BY834" s="120"/>
      <c r="BZ834" s="120"/>
      <c r="CA834" s="120"/>
      <c r="CB834" s="120"/>
      <c r="CC834" s="120"/>
      <c r="CD834" s="120"/>
      <c r="CE834" s="120"/>
      <c r="CF834" s="120"/>
      <c r="CG834" s="120"/>
      <c r="CH834" s="120"/>
      <c r="CJ834" s="46"/>
      <c r="CK834" s="46"/>
      <c r="CL834" s="46"/>
      <c r="CN834" s="46">
        <f t="shared" ca="1" si="203"/>
        <v>0</v>
      </c>
      <c r="CO834" s="46">
        <f t="shared" si="197"/>
        <v>0</v>
      </c>
      <c r="CP834" s="46"/>
      <c r="CQ834" s="46">
        <f t="shared" si="198"/>
        <v>0</v>
      </c>
      <c r="CR834" s="46"/>
      <c r="CS834" s="46">
        <f>IF(C834&lt;&gt;"",IF(VLOOKUP(C834,T_UO[#All],3,FALSE)="PTS",IF(ISBLANK(G834),1,0),IF(ISBLANK(G834),0,1)),0)</f>
        <v>0</v>
      </c>
      <c r="CT834" s="46">
        <f t="shared" si="204"/>
        <v>0</v>
      </c>
      <c r="CU834" s="46"/>
      <c r="CV834" s="46"/>
      <c r="CW834" s="46"/>
      <c r="CX834" s="46"/>
      <c r="CY834" s="46"/>
      <c r="CZ834" s="46"/>
      <c r="DA834" s="46"/>
      <c r="DB834" s="46">
        <f t="shared" si="205"/>
        <v>0</v>
      </c>
      <c r="DC834" s="46">
        <f t="shared" ca="1" si="199"/>
        <v>0</v>
      </c>
      <c r="DD834" s="46"/>
      <c r="DE834" s="46">
        <f t="shared" si="206"/>
        <v>0</v>
      </c>
      <c r="DF834" s="46"/>
      <c r="DG834" s="46"/>
      <c r="DH834" s="46"/>
      <c r="DI834" s="46"/>
      <c r="DJ834" s="46"/>
      <c r="DK834" s="46"/>
      <c r="DL834" s="46"/>
      <c r="DM834" s="46"/>
      <c r="DN834" s="46"/>
      <c r="DO834" s="46"/>
      <c r="DP834" s="46"/>
      <c r="DQ834" s="46"/>
      <c r="DR834" s="46"/>
      <c r="DS834" s="46">
        <f t="array" ref="DS834">IF(MAX(IF($AI834:$CH834&lt;&gt;0,$AI$7:$CH$7))&gt;$S834,1,0)</f>
        <v>0</v>
      </c>
    </row>
    <row r="835" spans="1:123" x14ac:dyDescent="0.25">
      <c r="A835" s="78">
        <v>828</v>
      </c>
      <c r="B835" s="79" t="str">
        <f t="shared" si="200"/>
        <v>K_LE MUT_2023_828</v>
      </c>
      <c r="C835" s="2"/>
      <c r="D835" s="3"/>
      <c r="E835" s="3"/>
      <c r="F835" s="4"/>
      <c r="G835" s="4"/>
      <c r="H835" s="4"/>
      <c r="I835" s="3"/>
      <c r="J835" s="1"/>
      <c r="K835" s="7"/>
      <c r="L835" s="90"/>
      <c r="M835" s="5"/>
      <c r="N835" s="91"/>
      <c r="O835" s="92"/>
      <c r="P835" s="5"/>
      <c r="Q835" s="5"/>
      <c r="R835" s="8"/>
      <c r="S835" s="5"/>
      <c r="T835" s="93"/>
      <c r="U835" s="80"/>
      <c r="V835" s="82"/>
      <c r="W835" s="83"/>
      <c r="X835" s="84" t="str">
        <f t="shared" si="201"/>
        <v xml:space="preserve"> </v>
      </c>
      <c r="Y835" s="85" t="str">
        <f t="shared" si="194"/>
        <v/>
      </c>
      <c r="AA835" s="86" t="str">
        <f t="shared" ca="1" si="195"/>
        <v/>
      </c>
      <c r="AB835" s="121"/>
      <c r="AC835" s="87" t="str">
        <f t="shared" si="207"/>
        <v/>
      </c>
      <c r="AD835" s="88" t="str">
        <f t="shared" si="202"/>
        <v/>
      </c>
      <c r="AE835" s="89" t="str">
        <f>IF(C835&lt;&gt;"",IF(VLOOKUP(C835,T_UO[#All],3,FALSE)="J",AF835+AG835,VLOOKUP(C835,T_UO[#All],4,FALSE)*G835),"")</f>
        <v/>
      </c>
      <c r="AF835" s="89" t="str">
        <f t="shared" si="196"/>
        <v/>
      </c>
      <c r="AG835" s="6"/>
      <c r="AH835" s="81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  <c r="AY835" s="120"/>
      <c r="AZ835" s="120"/>
      <c r="BA835" s="120"/>
      <c r="BB835" s="120"/>
      <c r="BC835" s="120"/>
      <c r="BD835" s="120"/>
      <c r="BE835" s="120"/>
      <c r="BF835" s="120"/>
      <c r="BG835" s="120"/>
      <c r="BH835" s="120"/>
      <c r="BI835" s="120"/>
      <c r="BJ835" s="120"/>
      <c r="BK835" s="120"/>
      <c r="BL835" s="120"/>
      <c r="BM835" s="120"/>
      <c r="BN835" s="120"/>
      <c r="BO835" s="120"/>
      <c r="BP835" s="120"/>
      <c r="BQ835" s="120"/>
      <c r="BR835" s="120"/>
      <c r="BS835" s="120"/>
      <c r="BT835" s="120"/>
      <c r="BU835" s="120"/>
      <c r="BV835" s="120"/>
      <c r="BW835" s="120"/>
      <c r="BX835" s="120"/>
      <c r="BY835" s="120"/>
      <c r="BZ835" s="120"/>
      <c r="CA835" s="120"/>
      <c r="CB835" s="120"/>
      <c r="CC835" s="120"/>
      <c r="CD835" s="120"/>
      <c r="CE835" s="120"/>
      <c r="CF835" s="120"/>
      <c r="CG835" s="120"/>
      <c r="CH835" s="120"/>
      <c r="CJ835" s="46"/>
      <c r="CK835" s="46"/>
      <c r="CL835" s="46"/>
      <c r="CN835" s="46">
        <f t="shared" ca="1" si="203"/>
        <v>0</v>
      </c>
      <c r="CO835" s="46">
        <f t="shared" si="197"/>
        <v>0</v>
      </c>
      <c r="CP835" s="46"/>
      <c r="CQ835" s="46">
        <f t="shared" si="198"/>
        <v>0</v>
      </c>
      <c r="CR835" s="46"/>
      <c r="CS835" s="46">
        <f>IF(C835&lt;&gt;"",IF(VLOOKUP(C835,T_UO[#All],3,FALSE)="PTS",IF(ISBLANK(G835),1,0),IF(ISBLANK(G835),0,1)),0)</f>
        <v>0</v>
      </c>
      <c r="CT835" s="46">
        <f t="shared" si="204"/>
        <v>0</v>
      </c>
      <c r="CU835" s="46"/>
      <c r="CV835" s="46"/>
      <c r="CW835" s="46"/>
      <c r="CX835" s="46"/>
      <c r="CY835" s="46"/>
      <c r="CZ835" s="46"/>
      <c r="DA835" s="46"/>
      <c r="DB835" s="46">
        <f t="shared" si="205"/>
        <v>0</v>
      </c>
      <c r="DC835" s="46">
        <f t="shared" ca="1" si="199"/>
        <v>0</v>
      </c>
      <c r="DD835" s="46"/>
      <c r="DE835" s="46">
        <f t="shared" si="206"/>
        <v>0</v>
      </c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>
        <f t="array" ref="DS835">IF(MAX(IF($AI835:$CH835&lt;&gt;0,$AI$7:$CH$7))&gt;$S835,1,0)</f>
        <v>0</v>
      </c>
    </row>
    <row r="836" spans="1:123" x14ac:dyDescent="0.25">
      <c r="A836" s="78">
        <v>829</v>
      </c>
      <c r="B836" s="79" t="str">
        <f t="shared" si="200"/>
        <v>K_LE MUT_2023_829</v>
      </c>
      <c r="C836" s="2"/>
      <c r="D836" s="3"/>
      <c r="E836" s="3"/>
      <c r="F836" s="4"/>
      <c r="G836" s="4"/>
      <c r="H836" s="4"/>
      <c r="I836" s="3"/>
      <c r="J836" s="1"/>
      <c r="K836" s="7"/>
      <c r="L836" s="90"/>
      <c r="M836" s="5"/>
      <c r="N836" s="91"/>
      <c r="O836" s="92"/>
      <c r="P836" s="5"/>
      <c r="Q836" s="5"/>
      <c r="R836" s="8"/>
      <c r="S836" s="5"/>
      <c r="T836" s="93"/>
      <c r="U836" s="80"/>
      <c r="V836" s="82"/>
      <c r="W836" s="83"/>
      <c r="X836" s="84" t="str">
        <f t="shared" si="201"/>
        <v xml:space="preserve"> </v>
      </c>
      <c r="Y836" s="85" t="str">
        <f t="shared" si="194"/>
        <v/>
      </c>
      <c r="AA836" s="86" t="str">
        <f t="shared" ca="1" si="195"/>
        <v/>
      </c>
      <c r="AB836" s="121"/>
      <c r="AC836" s="87" t="str">
        <f t="shared" si="207"/>
        <v/>
      </c>
      <c r="AD836" s="88" t="str">
        <f t="shared" si="202"/>
        <v/>
      </c>
      <c r="AE836" s="89" t="str">
        <f>IF(C836&lt;&gt;"",IF(VLOOKUP(C836,T_UO[#All],3,FALSE)="J",AF836+AG836,VLOOKUP(C836,T_UO[#All],4,FALSE)*G836),"")</f>
        <v/>
      </c>
      <c r="AF836" s="89" t="str">
        <f t="shared" si="196"/>
        <v/>
      </c>
      <c r="AG836" s="6"/>
      <c r="AH836" s="81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  <c r="AY836" s="120"/>
      <c r="AZ836" s="120"/>
      <c r="BA836" s="120"/>
      <c r="BB836" s="120"/>
      <c r="BC836" s="120"/>
      <c r="BD836" s="120"/>
      <c r="BE836" s="120"/>
      <c r="BF836" s="120"/>
      <c r="BG836" s="120"/>
      <c r="BH836" s="120"/>
      <c r="BI836" s="120"/>
      <c r="BJ836" s="120"/>
      <c r="BK836" s="120"/>
      <c r="BL836" s="120"/>
      <c r="BM836" s="120"/>
      <c r="BN836" s="120"/>
      <c r="BO836" s="120"/>
      <c r="BP836" s="120"/>
      <c r="BQ836" s="120"/>
      <c r="BR836" s="120"/>
      <c r="BS836" s="120"/>
      <c r="BT836" s="120"/>
      <c r="BU836" s="120"/>
      <c r="BV836" s="120"/>
      <c r="BW836" s="120"/>
      <c r="BX836" s="120"/>
      <c r="BY836" s="120"/>
      <c r="BZ836" s="120"/>
      <c r="CA836" s="120"/>
      <c r="CB836" s="120"/>
      <c r="CC836" s="120"/>
      <c r="CD836" s="120"/>
      <c r="CE836" s="120"/>
      <c r="CF836" s="120"/>
      <c r="CG836" s="120"/>
      <c r="CH836" s="120"/>
      <c r="CJ836" s="46"/>
      <c r="CK836" s="46"/>
      <c r="CL836" s="46"/>
      <c r="CN836" s="46">
        <f t="shared" ca="1" si="203"/>
        <v>0</v>
      </c>
      <c r="CO836" s="46">
        <f t="shared" si="197"/>
        <v>0</v>
      </c>
      <c r="CP836" s="46"/>
      <c r="CQ836" s="46">
        <f t="shared" si="198"/>
        <v>0</v>
      </c>
      <c r="CR836" s="46"/>
      <c r="CS836" s="46">
        <f>IF(C836&lt;&gt;"",IF(VLOOKUP(C836,T_UO[#All],3,FALSE)="PTS",IF(ISBLANK(G836),1,0),IF(ISBLANK(G836),0,1)),0)</f>
        <v>0</v>
      </c>
      <c r="CT836" s="46">
        <f t="shared" si="204"/>
        <v>0</v>
      </c>
      <c r="CU836" s="46"/>
      <c r="CV836" s="46"/>
      <c r="CW836" s="46"/>
      <c r="CX836" s="46"/>
      <c r="CY836" s="46"/>
      <c r="CZ836" s="46"/>
      <c r="DA836" s="46"/>
      <c r="DB836" s="46">
        <f t="shared" si="205"/>
        <v>0</v>
      </c>
      <c r="DC836" s="46">
        <f t="shared" ca="1" si="199"/>
        <v>0</v>
      </c>
      <c r="DD836" s="46"/>
      <c r="DE836" s="46">
        <f t="shared" si="206"/>
        <v>0</v>
      </c>
      <c r="DF836" s="46"/>
      <c r="DG836" s="46"/>
      <c r="DH836" s="46"/>
      <c r="DI836" s="46"/>
      <c r="DJ836" s="46"/>
      <c r="DK836" s="46"/>
      <c r="DL836" s="46"/>
      <c r="DM836" s="46"/>
      <c r="DN836" s="46"/>
      <c r="DO836" s="46"/>
      <c r="DP836" s="46"/>
      <c r="DQ836" s="46"/>
      <c r="DR836" s="46"/>
      <c r="DS836" s="46">
        <f t="array" ref="DS836">IF(MAX(IF($AI836:$CH836&lt;&gt;0,$AI$7:$CH$7))&gt;$S836,1,0)</f>
        <v>0</v>
      </c>
    </row>
    <row r="837" spans="1:123" x14ac:dyDescent="0.25">
      <c r="A837" s="78">
        <v>830</v>
      </c>
      <c r="B837" s="79" t="str">
        <f t="shared" si="200"/>
        <v>K_LE MUT_2023_830</v>
      </c>
      <c r="C837" s="2"/>
      <c r="D837" s="3"/>
      <c r="E837" s="3"/>
      <c r="F837" s="4"/>
      <c r="G837" s="4"/>
      <c r="H837" s="4"/>
      <c r="I837" s="3"/>
      <c r="J837" s="1"/>
      <c r="K837" s="7"/>
      <c r="L837" s="90"/>
      <c r="M837" s="5"/>
      <c r="N837" s="91"/>
      <c r="O837" s="92"/>
      <c r="P837" s="5"/>
      <c r="Q837" s="5"/>
      <c r="R837" s="8"/>
      <c r="S837" s="5"/>
      <c r="T837" s="93"/>
      <c r="U837" s="80"/>
      <c r="V837" s="82"/>
      <c r="W837" s="83"/>
      <c r="X837" s="84" t="str">
        <f t="shared" si="201"/>
        <v xml:space="preserve"> </v>
      </c>
      <c r="Y837" s="85" t="str">
        <f t="shared" si="194"/>
        <v/>
      </c>
      <c r="AA837" s="86" t="str">
        <f t="shared" ca="1" si="195"/>
        <v/>
      </c>
      <c r="AB837" s="121"/>
      <c r="AC837" s="87" t="str">
        <f t="shared" si="207"/>
        <v/>
      </c>
      <c r="AD837" s="88" t="str">
        <f t="shared" si="202"/>
        <v/>
      </c>
      <c r="AE837" s="89" t="str">
        <f>IF(C837&lt;&gt;"",IF(VLOOKUP(C837,T_UO[#All],3,FALSE)="J",AF837+AG837,VLOOKUP(C837,T_UO[#All],4,FALSE)*G837),"")</f>
        <v/>
      </c>
      <c r="AF837" s="89" t="str">
        <f t="shared" si="196"/>
        <v/>
      </c>
      <c r="AG837" s="6"/>
      <c r="AH837" s="81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  <c r="AY837" s="120"/>
      <c r="AZ837" s="120"/>
      <c r="BA837" s="120"/>
      <c r="BB837" s="120"/>
      <c r="BC837" s="120"/>
      <c r="BD837" s="120"/>
      <c r="BE837" s="120"/>
      <c r="BF837" s="120"/>
      <c r="BG837" s="120"/>
      <c r="BH837" s="120"/>
      <c r="BI837" s="120"/>
      <c r="BJ837" s="120"/>
      <c r="BK837" s="120"/>
      <c r="BL837" s="120"/>
      <c r="BM837" s="120"/>
      <c r="BN837" s="120"/>
      <c r="BO837" s="120"/>
      <c r="BP837" s="120"/>
      <c r="BQ837" s="120"/>
      <c r="BR837" s="120"/>
      <c r="BS837" s="120"/>
      <c r="BT837" s="120"/>
      <c r="BU837" s="120"/>
      <c r="BV837" s="120"/>
      <c r="BW837" s="120"/>
      <c r="BX837" s="120"/>
      <c r="BY837" s="120"/>
      <c r="BZ837" s="120"/>
      <c r="CA837" s="120"/>
      <c r="CB837" s="120"/>
      <c r="CC837" s="120"/>
      <c r="CD837" s="120"/>
      <c r="CE837" s="120"/>
      <c r="CF837" s="120"/>
      <c r="CG837" s="120"/>
      <c r="CH837" s="120"/>
      <c r="CJ837" s="46"/>
      <c r="CK837" s="46"/>
      <c r="CL837" s="46"/>
      <c r="CN837" s="46">
        <f t="shared" ca="1" si="203"/>
        <v>0</v>
      </c>
      <c r="CO837" s="46">
        <f t="shared" si="197"/>
        <v>0</v>
      </c>
      <c r="CP837" s="46"/>
      <c r="CQ837" s="46">
        <f t="shared" si="198"/>
        <v>0</v>
      </c>
      <c r="CR837" s="46"/>
      <c r="CS837" s="46">
        <f>IF(C837&lt;&gt;"",IF(VLOOKUP(C837,T_UO[#All],3,FALSE)="PTS",IF(ISBLANK(G837),1,0),IF(ISBLANK(G837),0,1)),0)</f>
        <v>0</v>
      </c>
      <c r="CT837" s="46">
        <f t="shared" si="204"/>
        <v>0</v>
      </c>
      <c r="CU837" s="46"/>
      <c r="CV837" s="46"/>
      <c r="CW837" s="46"/>
      <c r="CX837" s="46"/>
      <c r="CY837" s="46"/>
      <c r="CZ837" s="46"/>
      <c r="DA837" s="46"/>
      <c r="DB837" s="46">
        <f t="shared" si="205"/>
        <v>0</v>
      </c>
      <c r="DC837" s="46">
        <f t="shared" ca="1" si="199"/>
        <v>0</v>
      </c>
      <c r="DD837" s="46"/>
      <c r="DE837" s="46">
        <f t="shared" si="206"/>
        <v>0</v>
      </c>
      <c r="DF837" s="46"/>
      <c r="DG837" s="46"/>
      <c r="DH837" s="46"/>
      <c r="DI837" s="46"/>
      <c r="DJ837" s="46"/>
      <c r="DK837" s="46"/>
      <c r="DL837" s="46"/>
      <c r="DM837" s="46"/>
      <c r="DN837" s="46"/>
      <c r="DO837" s="46"/>
      <c r="DP837" s="46"/>
      <c r="DQ837" s="46"/>
      <c r="DR837" s="46"/>
      <c r="DS837" s="46">
        <f t="array" ref="DS837">IF(MAX(IF($AI837:$CH837&lt;&gt;0,$AI$7:$CH$7))&gt;$S837,1,0)</f>
        <v>0</v>
      </c>
    </row>
    <row r="838" spans="1:123" x14ac:dyDescent="0.25">
      <c r="A838" s="78">
        <v>831</v>
      </c>
      <c r="B838" s="79" t="str">
        <f t="shared" si="200"/>
        <v>K_LE MUT_2023_831</v>
      </c>
      <c r="C838" s="2"/>
      <c r="D838" s="3"/>
      <c r="E838" s="3"/>
      <c r="F838" s="4"/>
      <c r="G838" s="4"/>
      <c r="H838" s="4"/>
      <c r="I838" s="3"/>
      <c r="J838" s="1"/>
      <c r="K838" s="7"/>
      <c r="L838" s="90"/>
      <c r="M838" s="5"/>
      <c r="N838" s="91"/>
      <c r="O838" s="92"/>
      <c r="P838" s="5"/>
      <c r="Q838" s="5"/>
      <c r="R838" s="8"/>
      <c r="S838" s="5"/>
      <c r="T838" s="93"/>
      <c r="U838" s="80"/>
      <c r="V838" s="82"/>
      <c r="W838" s="83"/>
      <c r="X838" s="84" t="str">
        <f t="shared" si="201"/>
        <v xml:space="preserve"> </v>
      </c>
      <c r="Y838" s="85" t="str">
        <f t="shared" si="194"/>
        <v/>
      </c>
      <c r="AA838" s="86" t="str">
        <f t="shared" ca="1" si="195"/>
        <v/>
      </c>
      <c r="AB838" s="121"/>
      <c r="AC838" s="87" t="str">
        <f t="shared" si="207"/>
        <v/>
      </c>
      <c r="AD838" s="88" t="str">
        <f t="shared" si="202"/>
        <v/>
      </c>
      <c r="AE838" s="89" t="str">
        <f>IF(C838&lt;&gt;"",IF(VLOOKUP(C838,T_UO[#All],3,FALSE)="J",AF838+AG838,VLOOKUP(C838,T_UO[#All],4,FALSE)*G838),"")</f>
        <v/>
      </c>
      <c r="AF838" s="89" t="str">
        <f t="shared" si="196"/>
        <v/>
      </c>
      <c r="AG838" s="6"/>
      <c r="AH838" s="81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  <c r="AY838" s="120"/>
      <c r="AZ838" s="120"/>
      <c r="BA838" s="120"/>
      <c r="BB838" s="120"/>
      <c r="BC838" s="120"/>
      <c r="BD838" s="120"/>
      <c r="BE838" s="120"/>
      <c r="BF838" s="120"/>
      <c r="BG838" s="120"/>
      <c r="BH838" s="120"/>
      <c r="BI838" s="120"/>
      <c r="BJ838" s="120"/>
      <c r="BK838" s="120"/>
      <c r="BL838" s="120"/>
      <c r="BM838" s="120"/>
      <c r="BN838" s="120"/>
      <c r="BO838" s="120"/>
      <c r="BP838" s="120"/>
      <c r="BQ838" s="120"/>
      <c r="BR838" s="120"/>
      <c r="BS838" s="120"/>
      <c r="BT838" s="120"/>
      <c r="BU838" s="120"/>
      <c r="BV838" s="120"/>
      <c r="BW838" s="120"/>
      <c r="BX838" s="120"/>
      <c r="BY838" s="120"/>
      <c r="BZ838" s="120"/>
      <c r="CA838" s="120"/>
      <c r="CB838" s="120"/>
      <c r="CC838" s="120"/>
      <c r="CD838" s="120"/>
      <c r="CE838" s="120"/>
      <c r="CF838" s="120"/>
      <c r="CG838" s="120"/>
      <c r="CH838" s="120"/>
      <c r="CJ838" s="46"/>
      <c r="CK838" s="46"/>
      <c r="CL838" s="46"/>
      <c r="CN838" s="46">
        <f t="shared" ca="1" si="203"/>
        <v>0</v>
      </c>
      <c r="CO838" s="46">
        <f t="shared" si="197"/>
        <v>0</v>
      </c>
      <c r="CP838" s="46"/>
      <c r="CQ838" s="46">
        <f t="shared" si="198"/>
        <v>0</v>
      </c>
      <c r="CR838" s="46"/>
      <c r="CS838" s="46">
        <f>IF(C838&lt;&gt;"",IF(VLOOKUP(C838,T_UO[#All],3,FALSE)="PTS",IF(ISBLANK(G838),1,0),IF(ISBLANK(G838),0,1)),0)</f>
        <v>0</v>
      </c>
      <c r="CT838" s="46">
        <f t="shared" si="204"/>
        <v>0</v>
      </c>
      <c r="CU838" s="46"/>
      <c r="CV838" s="46"/>
      <c r="CW838" s="46"/>
      <c r="CX838" s="46"/>
      <c r="CY838" s="46"/>
      <c r="CZ838" s="46"/>
      <c r="DA838" s="46"/>
      <c r="DB838" s="46">
        <f t="shared" si="205"/>
        <v>0</v>
      </c>
      <c r="DC838" s="46">
        <f t="shared" ca="1" si="199"/>
        <v>0</v>
      </c>
      <c r="DD838" s="46"/>
      <c r="DE838" s="46">
        <f t="shared" si="206"/>
        <v>0</v>
      </c>
      <c r="DF838" s="46"/>
      <c r="DG838" s="46"/>
      <c r="DH838" s="46"/>
      <c r="DI838" s="46"/>
      <c r="DJ838" s="46"/>
      <c r="DK838" s="46"/>
      <c r="DL838" s="46"/>
      <c r="DM838" s="46"/>
      <c r="DN838" s="46"/>
      <c r="DO838" s="46"/>
      <c r="DP838" s="46"/>
      <c r="DQ838" s="46"/>
      <c r="DR838" s="46"/>
      <c r="DS838" s="46">
        <f t="array" ref="DS838">IF(MAX(IF($AI838:$CH838&lt;&gt;0,$AI$7:$CH$7))&gt;$S838,1,0)</f>
        <v>0</v>
      </c>
    </row>
    <row r="839" spans="1:123" x14ac:dyDescent="0.25">
      <c r="A839" s="78">
        <v>832</v>
      </c>
      <c r="B839" s="79" t="str">
        <f t="shared" si="200"/>
        <v>K_LE MUT_2023_832</v>
      </c>
      <c r="C839" s="2"/>
      <c r="D839" s="3"/>
      <c r="E839" s="3"/>
      <c r="F839" s="4"/>
      <c r="G839" s="4"/>
      <c r="H839" s="4"/>
      <c r="I839" s="3"/>
      <c r="J839" s="1"/>
      <c r="K839" s="7"/>
      <c r="L839" s="90"/>
      <c r="M839" s="5"/>
      <c r="N839" s="91"/>
      <c r="O839" s="92"/>
      <c r="P839" s="5"/>
      <c r="Q839" s="5"/>
      <c r="R839" s="8"/>
      <c r="S839" s="5"/>
      <c r="T839" s="93"/>
      <c r="U839" s="80"/>
      <c r="V839" s="82"/>
      <c r="W839" s="83"/>
      <c r="X839" s="84" t="str">
        <f t="shared" si="201"/>
        <v xml:space="preserve"> </v>
      </c>
      <c r="Y839" s="85" t="str">
        <f t="shared" si="194"/>
        <v/>
      </c>
      <c r="AA839" s="86" t="str">
        <f t="shared" ca="1" si="195"/>
        <v/>
      </c>
      <c r="AB839" s="121"/>
      <c r="AC839" s="87" t="str">
        <f t="shared" si="207"/>
        <v/>
      </c>
      <c r="AD839" s="88" t="str">
        <f t="shared" si="202"/>
        <v/>
      </c>
      <c r="AE839" s="89" t="str">
        <f>IF(C839&lt;&gt;"",IF(VLOOKUP(C839,T_UO[#All],3,FALSE)="J",AF839+AG839,VLOOKUP(C839,T_UO[#All],4,FALSE)*G839),"")</f>
        <v/>
      </c>
      <c r="AF839" s="89" t="str">
        <f t="shared" si="196"/>
        <v/>
      </c>
      <c r="AG839" s="6"/>
      <c r="AH839" s="81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  <c r="AY839" s="120"/>
      <c r="AZ839" s="120"/>
      <c r="BA839" s="120"/>
      <c r="BB839" s="120"/>
      <c r="BC839" s="120"/>
      <c r="BD839" s="120"/>
      <c r="BE839" s="120"/>
      <c r="BF839" s="120"/>
      <c r="BG839" s="120"/>
      <c r="BH839" s="120"/>
      <c r="BI839" s="120"/>
      <c r="BJ839" s="120"/>
      <c r="BK839" s="120"/>
      <c r="BL839" s="120"/>
      <c r="BM839" s="120"/>
      <c r="BN839" s="120"/>
      <c r="BO839" s="120"/>
      <c r="BP839" s="120"/>
      <c r="BQ839" s="120"/>
      <c r="BR839" s="120"/>
      <c r="BS839" s="120"/>
      <c r="BT839" s="120"/>
      <c r="BU839" s="120"/>
      <c r="BV839" s="120"/>
      <c r="BW839" s="120"/>
      <c r="BX839" s="120"/>
      <c r="BY839" s="120"/>
      <c r="BZ839" s="120"/>
      <c r="CA839" s="120"/>
      <c r="CB839" s="120"/>
      <c r="CC839" s="120"/>
      <c r="CD839" s="120"/>
      <c r="CE839" s="120"/>
      <c r="CF839" s="120"/>
      <c r="CG839" s="120"/>
      <c r="CH839" s="120"/>
      <c r="CJ839" s="46"/>
      <c r="CK839" s="46"/>
      <c r="CL839" s="46"/>
      <c r="CN839" s="46">
        <f t="shared" ca="1" si="203"/>
        <v>0</v>
      </c>
      <c r="CO839" s="46">
        <f t="shared" si="197"/>
        <v>0</v>
      </c>
      <c r="CP839" s="46"/>
      <c r="CQ839" s="46">
        <f t="shared" si="198"/>
        <v>0</v>
      </c>
      <c r="CR839" s="46"/>
      <c r="CS839" s="46">
        <f>IF(C839&lt;&gt;"",IF(VLOOKUP(C839,T_UO[#All],3,FALSE)="PTS",IF(ISBLANK(G839),1,0),IF(ISBLANK(G839),0,1)),0)</f>
        <v>0</v>
      </c>
      <c r="CT839" s="46">
        <f t="shared" si="204"/>
        <v>0</v>
      </c>
      <c r="CU839" s="46"/>
      <c r="CV839" s="46"/>
      <c r="CW839" s="46"/>
      <c r="CX839" s="46"/>
      <c r="CY839" s="46"/>
      <c r="CZ839" s="46"/>
      <c r="DA839" s="46"/>
      <c r="DB839" s="46">
        <f t="shared" si="205"/>
        <v>0</v>
      </c>
      <c r="DC839" s="46">
        <f t="shared" ca="1" si="199"/>
        <v>0</v>
      </c>
      <c r="DD839" s="46"/>
      <c r="DE839" s="46">
        <f t="shared" si="206"/>
        <v>0</v>
      </c>
      <c r="DF839" s="46"/>
      <c r="DG839" s="46"/>
      <c r="DH839" s="46"/>
      <c r="DI839" s="46"/>
      <c r="DJ839" s="46"/>
      <c r="DK839" s="46"/>
      <c r="DL839" s="46"/>
      <c r="DM839" s="46"/>
      <c r="DN839" s="46"/>
      <c r="DO839" s="46"/>
      <c r="DP839" s="46"/>
      <c r="DQ839" s="46"/>
      <c r="DR839" s="46"/>
      <c r="DS839" s="46">
        <f t="array" ref="DS839">IF(MAX(IF($AI839:$CH839&lt;&gt;0,$AI$7:$CH$7))&gt;$S839,1,0)</f>
        <v>0</v>
      </c>
    </row>
    <row r="840" spans="1:123" x14ac:dyDescent="0.25">
      <c r="A840" s="78">
        <v>833</v>
      </c>
      <c r="B840" s="79" t="str">
        <f t="shared" si="200"/>
        <v>K_LE MUT_2023_833</v>
      </c>
      <c r="C840" s="2"/>
      <c r="D840" s="3"/>
      <c r="E840" s="3"/>
      <c r="F840" s="4"/>
      <c r="G840" s="4"/>
      <c r="H840" s="4"/>
      <c r="I840" s="3"/>
      <c r="J840" s="1"/>
      <c r="K840" s="7"/>
      <c r="L840" s="90"/>
      <c r="M840" s="5"/>
      <c r="N840" s="91"/>
      <c r="O840" s="92"/>
      <c r="P840" s="5"/>
      <c r="Q840" s="5"/>
      <c r="R840" s="8"/>
      <c r="S840" s="5"/>
      <c r="T840" s="93"/>
      <c r="U840" s="80"/>
      <c r="V840" s="82"/>
      <c r="W840" s="83"/>
      <c r="X840" s="84" t="str">
        <f t="shared" si="201"/>
        <v xml:space="preserve"> </v>
      </c>
      <c r="Y840" s="85" t="str">
        <f t="shared" si="194"/>
        <v/>
      </c>
      <c r="AA840" s="86" t="str">
        <f t="shared" ca="1" si="195"/>
        <v/>
      </c>
      <c r="AB840" s="121"/>
      <c r="AC840" s="87" t="str">
        <f t="shared" si="207"/>
        <v/>
      </c>
      <c r="AD840" s="88" t="str">
        <f t="shared" si="202"/>
        <v/>
      </c>
      <c r="AE840" s="89" t="str">
        <f>IF(C840&lt;&gt;"",IF(VLOOKUP(C840,T_UO[#All],3,FALSE)="J",AF840+AG840,VLOOKUP(C840,T_UO[#All],4,FALSE)*G840),"")</f>
        <v/>
      </c>
      <c r="AF840" s="89" t="str">
        <f t="shared" si="196"/>
        <v/>
      </c>
      <c r="AG840" s="6"/>
      <c r="AH840" s="81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  <c r="AY840" s="120"/>
      <c r="AZ840" s="120"/>
      <c r="BA840" s="120"/>
      <c r="BB840" s="120"/>
      <c r="BC840" s="120"/>
      <c r="BD840" s="120"/>
      <c r="BE840" s="120"/>
      <c r="BF840" s="120"/>
      <c r="BG840" s="120"/>
      <c r="BH840" s="120"/>
      <c r="BI840" s="120"/>
      <c r="BJ840" s="120"/>
      <c r="BK840" s="120"/>
      <c r="BL840" s="120"/>
      <c r="BM840" s="120"/>
      <c r="BN840" s="120"/>
      <c r="BO840" s="120"/>
      <c r="BP840" s="120"/>
      <c r="BQ840" s="120"/>
      <c r="BR840" s="120"/>
      <c r="BS840" s="120"/>
      <c r="BT840" s="120"/>
      <c r="BU840" s="120"/>
      <c r="BV840" s="120"/>
      <c r="BW840" s="120"/>
      <c r="BX840" s="120"/>
      <c r="BY840" s="120"/>
      <c r="BZ840" s="120"/>
      <c r="CA840" s="120"/>
      <c r="CB840" s="120"/>
      <c r="CC840" s="120"/>
      <c r="CD840" s="120"/>
      <c r="CE840" s="120"/>
      <c r="CF840" s="120"/>
      <c r="CG840" s="120"/>
      <c r="CH840" s="120"/>
      <c r="CJ840" s="46"/>
      <c r="CK840" s="46"/>
      <c r="CL840" s="46"/>
      <c r="CN840" s="46">
        <f t="shared" ca="1" si="203"/>
        <v>0</v>
      </c>
      <c r="CO840" s="46">
        <f t="shared" si="197"/>
        <v>0</v>
      </c>
      <c r="CP840" s="46"/>
      <c r="CQ840" s="46">
        <f t="shared" si="198"/>
        <v>0</v>
      </c>
      <c r="CR840" s="46"/>
      <c r="CS840" s="46">
        <f>IF(C840&lt;&gt;"",IF(VLOOKUP(C840,T_UO[#All],3,FALSE)="PTS",IF(ISBLANK(G840),1,0),IF(ISBLANK(G840),0,1)),0)</f>
        <v>0</v>
      </c>
      <c r="CT840" s="46">
        <f t="shared" si="204"/>
        <v>0</v>
      </c>
      <c r="CU840" s="46"/>
      <c r="CV840" s="46"/>
      <c r="CW840" s="46"/>
      <c r="CX840" s="46"/>
      <c r="CY840" s="46"/>
      <c r="CZ840" s="46"/>
      <c r="DA840" s="46"/>
      <c r="DB840" s="46">
        <f t="shared" si="205"/>
        <v>0</v>
      </c>
      <c r="DC840" s="46">
        <f t="shared" ca="1" si="199"/>
        <v>0</v>
      </c>
      <c r="DD840" s="46"/>
      <c r="DE840" s="46">
        <f t="shared" si="206"/>
        <v>0</v>
      </c>
      <c r="DF840" s="46"/>
      <c r="DG840" s="46"/>
      <c r="DH840" s="46"/>
      <c r="DI840" s="46"/>
      <c r="DJ840" s="46"/>
      <c r="DK840" s="46"/>
      <c r="DL840" s="46"/>
      <c r="DM840" s="46"/>
      <c r="DN840" s="46"/>
      <c r="DO840" s="46"/>
      <c r="DP840" s="46"/>
      <c r="DQ840" s="46"/>
      <c r="DR840" s="46"/>
      <c r="DS840" s="46">
        <f t="array" ref="DS840">IF(MAX(IF($AI840:$CH840&lt;&gt;0,$AI$7:$CH$7))&gt;$S840,1,0)</f>
        <v>0</v>
      </c>
    </row>
    <row r="841" spans="1:123" x14ac:dyDescent="0.25">
      <c r="A841" s="78">
        <v>834</v>
      </c>
      <c r="B841" s="79" t="str">
        <f t="shared" si="200"/>
        <v>K_LE MUT_2023_834</v>
      </c>
      <c r="C841" s="2"/>
      <c r="D841" s="3"/>
      <c r="E841" s="3"/>
      <c r="F841" s="4"/>
      <c r="G841" s="4"/>
      <c r="H841" s="4"/>
      <c r="I841" s="3"/>
      <c r="J841" s="1"/>
      <c r="K841" s="7"/>
      <c r="L841" s="90"/>
      <c r="M841" s="5"/>
      <c r="N841" s="91"/>
      <c r="O841" s="92"/>
      <c r="P841" s="5"/>
      <c r="Q841" s="5"/>
      <c r="R841" s="8"/>
      <c r="S841" s="5"/>
      <c r="T841" s="93"/>
      <c r="U841" s="80"/>
      <c r="V841" s="82"/>
      <c r="W841" s="83"/>
      <c r="X841" s="84" t="str">
        <f t="shared" si="201"/>
        <v xml:space="preserve"> </v>
      </c>
      <c r="Y841" s="85" t="str">
        <f t="shared" si="194"/>
        <v/>
      </c>
      <c r="AA841" s="86" t="str">
        <f t="shared" ca="1" si="195"/>
        <v/>
      </c>
      <c r="AB841" s="121"/>
      <c r="AC841" s="87" t="str">
        <f t="shared" si="207"/>
        <v/>
      </c>
      <c r="AD841" s="88" t="str">
        <f t="shared" si="202"/>
        <v/>
      </c>
      <c r="AE841" s="89" t="str">
        <f>IF(C841&lt;&gt;"",IF(VLOOKUP(C841,T_UO[#All],3,FALSE)="J",AF841+AG841,VLOOKUP(C841,T_UO[#All],4,FALSE)*G841),"")</f>
        <v/>
      </c>
      <c r="AF841" s="89" t="str">
        <f t="shared" si="196"/>
        <v/>
      </c>
      <c r="AG841" s="6"/>
      <c r="AH841" s="81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  <c r="AY841" s="120"/>
      <c r="AZ841" s="120"/>
      <c r="BA841" s="120"/>
      <c r="BB841" s="120"/>
      <c r="BC841" s="120"/>
      <c r="BD841" s="120"/>
      <c r="BE841" s="120"/>
      <c r="BF841" s="120"/>
      <c r="BG841" s="120"/>
      <c r="BH841" s="120"/>
      <c r="BI841" s="120"/>
      <c r="BJ841" s="120"/>
      <c r="BK841" s="120"/>
      <c r="BL841" s="120"/>
      <c r="BM841" s="120"/>
      <c r="BN841" s="120"/>
      <c r="BO841" s="120"/>
      <c r="BP841" s="120"/>
      <c r="BQ841" s="120"/>
      <c r="BR841" s="120"/>
      <c r="BS841" s="120"/>
      <c r="BT841" s="120"/>
      <c r="BU841" s="120"/>
      <c r="BV841" s="120"/>
      <c r="BW841" s="120"/>
      <c r="BX841" s="120"/>
      <c r="BY841" s="120"/>
      <c r="BZ841" s="120"/>
      <c r="CA841" s="120"/>
      <c r="CB841" s="120"/>
      <c r="CC841" s="120"/>
      <c r="CD841" s="120"/>
      <c r="CE841" s="120"/>
      <c r="CF841" s="120"/>
      <c r="CG841" s="120"/>
      <c r="CH841" s="120"/>
      <c r="CJ841" s="46"/>
      <c r="CK841" s="46"/>
      <c r="CL841" s="46"/>
      <c r="CN841" s="46">
        <f t="shared" ca="1" si="203"/>
        <v>0</v>
      </c>
      <c r="CO841" s="46">
        <f t="shared" si="197"/>
        <v>0</v>
      </c>
      <c r="CP841" s="46"/>
      <c r="CQ841" s="46">
        <f t="shared" si="198"/>
        <v>0</v>
      </c>
      <c r="CR841" s="46"/>
      <c r="CS841" s="46">
        <f>IF(C841&lt;&gt;"",IF(VLOOKUP(C841,T_UO[#All],3,FALSE)="PTS",IF(ISBLANK(G841),1,0),IF(ISBLANK(G841),0,1)),0)</f>
        <v>0</v>
      </c>
      <c r="CT841" s="46">
        <f t="shared" si="204"/>
        <v>0</v>
      </c>
      <c r="CU841" s="46"/>
      <c r="CV841" s="46"/>
      <c r="CW841" s="46"/>
      <c r="CX841" s="46"/>
      <c r="CY841" s="46"/>
      <c r="CZ841" s="46"/>
      <c r="DA841" s="46"/>
      <c r="DB841" s="46">
        <f t="shared" si="205"/>
        <v>0</v>
      </c>
      <c r="DC841" s="46">
        <f t="shared" ca="1" si="199"/>
        <v>0</v>
      </c>
      <c r="DD841" s="46"/>
      <c r="DE841" s="46">
        <f t="shared" si="206"/>
        <v>0</v>
      </c>
      <c r="DF841" s="46"/>
      <c r="DG841" s="46"/>
      <c r="DH841" s="46"/>
      <c r="DI841" s="46"/>
      <c r="DJ841" s="46"/>
      <c r="DK841" s="46"/>
      <c r="DL841" s="46"/>
      <c r="DM841" s="46"/>
      <c r="DN841" s="46"/>
      <c r="DO841" s="46"/>
      <c r="DP841" s="46"/>
      <c r="DQ841" s="46"/>
      <c r="DR841" s="46"/>
      <c r="DS841" s="46">
        <f t="array" ref="DS841">IF(MAX(IF($AI841:$CH841&lt;&gt;0,$AI$7:$CH$7))&gt;$S841,1,0)</f>
        <v>0</v>
      </c>
    </row>
    <row r="842" spans="1:123" x14ac:dyDescent="0.25">
      <c r="A842" s="78">
        <v>835</v>
      </c>
      <c r="B842" s="79" t="str">
        <f t="shared" si="200"/>
        <v>K_LE MUT_2023_835</v>
      </c>
      <c r="C842" s="2"/>
      <c r="D842" s="3"/>
      <c r="E842" s="3"/>
      <c r="F842" s="4"/>
      <c r="G842" s="4"/>
      <c r="H842" s="4"/>
      <c r="I842" s="3"/>
      <c r="J842" s="1"/>
      <c r="K842" s="7"/>
      <c r="L842" s="90"/>
      <c r="M842" s="5"/>
      <c r="N842" s="91"/>
      <c r="O842" s="92"/>
      <c r="P842" s="5"/>
      <c r="Q842" s="5"/>
      <c r="R842" s="8"/>
      <c r="S842" s="5"/>
      <c r="T842" s="93"/>
      <c r="U842" s="80"/>
      <c r="V842" s="82"/>
      <c r="W842" s="83"/>
      <c r="X842" s="84" t="str">
        <f t="shared" si="201"/>
        <v xml:space="preserve"> </v>
      </c>
      <c r="Y842" s="85" t="str">
        <f t="shared" si="194"/>
        <v/>
      </c>
      <c r="AA842" s="86" t="str">
        <f t="shared" ca="1" si="195"/>
        <v/>
      </c>
      <c r="AB842" s="121"/>
      <c r="AC842" s="87" t="str">
        <f t="shared" si="207"/>
        <v/>
      </c>
      <c r="AD842" s="88" t="str">
        <f t="shared" si="202"/>
        <v/>
      </c>
      <c r="AE842" s="89" t="str">
        <f>IF(C842&lt;&gt;"",IF(VLOOKUP(C842,T_UO[#All],3,FALSE)="J",AF842+AG842,VLOOKUP(C842,T_UO[#All],4,FALSE)*G842),"")</f>
        <v/>
      </c>
      <c r="AF842" s="89" t="str">
        <f t="shared" si="196"/>
        <v/>
      </c>
      <c r="AG842" s="6"/>
      <c r="AH842" s="81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  <c r="AY842" s="120"/>
      <c r="AZ842" s="120"/>
      <c r="BA842" s="120"/>
      <c r="BB842" s="120"/>
      <c r="BC842" s="120"/>
      <c r="BD842" s="120"/>
      <c r="BE842" s="120"/>
      <c r="BF842" s="120"/>
      <c r="BG842" s="120"/>
      <c r="BH842" s="120"/>
      <c r="BI842" s="120"/>
      <c r="BJ842" s="120"/>
      <c r="BK842" s="120"/>
      <c r="BL842" s="120"/>
      <c r="BM842" s="120"/>
      <c r="BN842" s="120"/>
      <c r="BO842" s="120"/>
      <c r="BP842" s="120"/>
      <c r="BQ842" s="120"/>
      <c r="BR842" s="120"/>
      <c r="BS842" s="120"/>
      <c r="BT842" s="120"/>
      <c r="BU842" s="120"/>
      <c r="BV842" s="120"/>
      <c r="BW842" s="120"/>
      <c r="BX842" s="120"/>
      <c r="BY842" s="120"/>
      <c r="BZ842" s="120"/>
      <c r="CA842" s="120"/>
      <c r="CB842" s="120"/>
      <c r="CC842" s="120"/>
      <c r="CD842" s="120"/>
      <c r="CE842" s="120"/>
      <c r="CF842" s="120"/>
      <c r="CG842" s="120"/>
      <c r="CH842" s="120"/>
      <c r="CJ842" s="46"/>
      <c r="CK842" s="46"/>
      <c r="CL842" s="46"/>
      <c r="CN842" s="46">
        <f t="shared" ca="1" si="203"/>
        <v>0</v>
      </c>
      <c r="CO842" s="46">
        <f t="shared" si="197"/>
        <v>0</v>
      </c>
      <c r="CP842" s="46"/>
      <c r="CQ842" s="46">
        <f t="shared" si="198"/>
        <v>0</v>
      </c>
      <c r="CR842" s="46"/>
      <c r="CS842" s="46">
        <f>IF(C842&lt;&gt;"",IF(VLOOKUP(C842,T_UO[#All],3,FALSE)="PTS",IF(ISBLANK(G842),1,0),IF(ISBLANK(G842),0,1)),0)</f>
        <v>0</v>
      </c>
      <c r="CT842" s="46">
        <f t="shared" si="204"/>
        <v>0</v>
      </c>
      <c r="CU842" s="46"/>
      <c r="CV842" s="46"/>
      <c r="CW842" s="46"/>
      <c r="CX842" s="46"/>
      <c r="CY842" s="46"/>
      <c r="CZ842" s="46"/>
      <c r="DA842" s="46"/>
      <c r="DB842" s="46">
        <f t="shared" si="205"/>
        <v>0</v>
      </c>
      <c r="DC842" s="46">
        <f t="shared" ca="1" si="199"/>
        <v>0</v>
      </c>
      <c r="DD842" s="46"/>
      <c r="DE842" s="46">
        <f t="shared" si="206"/>
        <v>0</v>
      </c>
      <c r="DF842" s="46"/>
      <c r="DG842" s="46"/>
      <c r="DH842" s="46"/>
      <c r="DI842" s="46"/>
      <c r="DJ842" s="46"/>
      <c r="DK842" s="46"/>
      <c r="DL842" s="46"/>
      <c r="DM842" s="46"/>
      <c r="DN842" s="46"/>
      <c r="DO842" s="46"/>
      <c r="DP842" s="46"/>
      <c r="DQ842" s="46"/>
      <c r="DR842" s="46"/>
      <c r="DS842" s="46">
        <f t="array" ref="DS842">IF(MAX(IF($AI842:$CH842&lt;&gt;0,$AI$7:$CH$7))&gt;$S842,1,0)</f>
        <v>0</v>
      </c>
    </row>
    <row r="843" spans="1:123" x14ac:dyDescent="0.25">
      <c r="A843" s="78">
        <v>836</v>
      </c>
      <c r="B843" s="79" t="str">
        <f t="shared" si="200"/>
        <v>K_LE MUT_2023_836</v>
      </c>
      <c r="C843" s="2"/>
      <c r="D843" s="3"/>
      <c r="E843" s="3"/>
      <c r="F843" s="4"/>
      <c r="G843" s="4"/>
      <c r="H843" s="4"/>
      <c r="I843" s="3"/>
      <c r="J843" s="1"/>
      <c r="K843" s="7"/>
      <c r="L843" s="90"/>
      <c r="M843" s="5"/>
      <c r="N843" s="91"/>
      <c r="O843" s="92"/>
      <c r="P843" s="5"/>
      <c r="Q843" s="5"/>
      <c r="R843" s="8"/>
      <c r="S843" s="5"/>
      <c r="T843" s="93"/>
      <c r="U843" s="80"/>
      <c r="V843" s="82"/>
      <c r="W843" s="83"/>
      <c r="X843" s="84" t="str">
        <f t="shared" si="201"/>
        <v xml:space="preserve"> </v>
      </c>
      <c r="Y843" s="85" t="str">
        <f t="shared" si="194"/>
        <v/>
      </c>
      <c r="AA843" s="86" t="str">
        <f t="shared" ca="1" si="195"/>
        <v/>
      </c>
      <c r="AB843" s="121"/>
      <c r="AC843" s="87" t="str">
        <f t="shared" si="207"/>
        <v/>
      </c>
      <c r="AD843" s="88" t="str">
        <f t="shared" si="202"/>
        <v/>
      </c>
      <c r="AE843" s="89" t="str">
        <f>IF(C843&lt;&gt;"",IF(VLOOKUP(C843,T_UO[#All],3,FALSE)="J",AF843+AG843,VLOOKUP(C843,T_UO[#All],4,FALSE)*G843),"")</f>
        <v/>
      </c>
      <c r="AF843" s="89" t="str">
        <f t="shared" si="196"/>
        <v/>
      </c>
      <c r="AG843" s="6"/>
      <c r="AH843" s="81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  <c r="AY843" s="120"/>
      <c r="AZ843" s="120"/>
      <c r="BA843" s="120"/>
      <c r="BB843" s="120"/>
      <c r="BC843" s="120"/>
      <c r="BD843" s="120"/>
      <c r="BE843" s="120"/>
      <c r="BF843" s="120"/>
      <c r="BG843" s="120"/>
      <c r="BH843" s="120"/>
      <c r="BI843" s="120"/>
      <c r="BJ843" s="120"/>
      <c r="BK843" s="120"/>
      <c r="BL843" s="120"/>
      <c r="BM843" s="120"/>
      <c r="BN843" s="120"/>
      <c r="BO843" s="120"/>
      <c r="BP843" s="120"/>
      <c r="BQ843" s="120"/>
      <c r="BR843" s="120"/>
      <c r="BS843" s="120"/>
      <c r="BT843" s="120"/>
      <c r="BU843" s="120"/>
      <c r="BV843" s="120"/>
      <c r="BW843" s="120"/>
      <c r="BX843" s="120"/>
      <c r="BY843" s="120"/>
      <c r="BZ843" s="120"/>
      <c r="CA843" s="120"/>
      <c r="CB843" s="120"/>
      <c r="CC843" s="120"/>
      <c r="CD843" s="120"/>
      <c r="CE843" s="120"/>
      <c r="CF843" s="120"/>
      <c r="CG843" s="120"/>
      <c r="CH843" s="120"/>
      <c r="CJ843" s="46"/>
      <c r="CK843" s="46"/>
      <c r="CL843" s="46"/>
      <c r="CN843" s="46">
        <f t="shared" ca="1" si="203"/>
        <v>0</v>
      </c>
      <c r="CO843" s="46">
        <f t="shared" si="197"/>
        <v>0</v>
      </c>
      <c r="CP843" s="46"/>
      <c r="CQ843" s="46">
        <f t="shared" si="198"/>
        <v>0</v>
      </c>
      <c r="CR843" s="46"/>
      <c r="CS843" s="46">
        <f>IF(C843&lt;&gt;"",IF(VLOOKUP(C843,T_UO[#All],3,FALSE)="PTS",IF(ISBLANK(G843),1,0),IF(ISBLANK(G843),0,1)),0)</f>
        <v>0</v>
      </c>
      <c r="CT843" s="46">
        <f t="shared" si="204"/>
        <v>0</v>
      </c>
      <c r="CU843" s="46"/>
      <c r="CV843" s="46"/>
      <c r="CW843" s="46"/>
      <c r="CX843" s="46"/>
      <c r="CY843" s="46"/>
      <c r="CZ843" s="46"/>
      <c r="DA843" s="46"/>
      <c r="DB843" s="46">
        <f t="shared" si="205"/>
        <v>0</v>
      </c>
      <c r="DC843" s="46">
        <f t="shared" ca="1" si="199"/>
        <v>0</v>
      </c>
      <c r="DD843" s="46"/>
      <c r="DE843" s="46">
        <f t="shared" si="206"/>
        <v>0</v>
      </c>
      <c r="DF843" s="46"/>
      <c r="DG843" s="46"/>
      <c r="DH843" s="46"/>
      <c r="DI843" s="46"/>
      <c r="DJ843" s="46"/>
      <c r="DK843" s="46"/>
      <c r="DL843" s="46"/>
      <c r="DM843" s="46"/>
      <c r="DN843" s="46"/>
      <c r="DO843" s="46"/>
      <c r="DP843" s="46"/>
      <c r="DQ843" s="46"/>
      <c r="DR843" s="46"/>
      <c r="DS843" s="46">
        <f t="array" ref="DS843">IF(MAX(IF($AI843:$CH843&lt;&gt;0,$AI$7:$CH$7))&gt;$S843,1,0)</f>
        <v>0</v>
      </c>
    </row>
    <row r="844" spans="1:123" x14ac:dyDescent="0.25">
      <c r="A844" s="78">
        <v>837</v>
      </c>
      <c r="B844" s="79" t="str">
        <f t="shared" si="200"/>
        <v>K_LE MUT_2023_837</v>
      </c>
      <c r="C844" s="2"/>
      <c r="D844" s="3"/>
      <c r="E844" s="3"/>
      <c r="F844" s="4"/>
      <c r="G844" s="4"/>
      <c r="H844" s="4"/>
      <c r="I844" s="3"/>
      <c r="J844" s="1"/>
      <c r="K844" s="7"/>
      <c r="L844" s="90"/>
      <c r="M844" s="5"/>
      <c r="N844" s="91"/>
      <c r="O844" s="92"/>
      <c r="P844" s="5"/>
      <c r="Q844" s="5"/>
      <c r="R844" s="8"/>
      <c r="S844" s="5"/>
      <c r="T844" s="93"/>
      <c r="U844" s="80"/>
      <c r="V844" s="82"/>
      <c r="W844" s="83"/>
      <c r="X844" s="84" t="str">
        <f t="shared" si="201"/>
        <v xml:space="preserve"> </v>
      </c>
      <c r="Y844" s="85" t="str">
        <f t="shared" ref="Y844:Y907" si="208">IF(P844="?","A planifier",IF(P844&lt;&gt;0,IF(OR(AA844&lt;=0,AA844="OK"),IF(OR(X844="Livré",X844="Soldé"),IF(ISBLANK(Q844),IF(S844&lt;=P844,"A l'heure","En retard"),IF(S844&lt;=Q844,"A l'heure","En retard")),"En cours"),"Non livré"),""))</f>
        <v/>
      </c>
      <c r="AA844" s="86" t="str">
        <f t="shared" ref="AA844:AA907" ca="1" si="209">IF(C844&lt;&gt;"",IF(P844="","A planifier",IF(X844="Annulé","Annulé",IF(ISBLANK($S844),-NETWORKDAYS(TODAY(),IF(ISBLANK(Q844),P844,Q844),N_Ferie),"OK"))),"")</f>
        <v/>
      </c>
      <c r="AB844" s="121"/>
      <c r="AC844" s="87" t="str">
        <f t="shared" si="207"/>
        <v/>
      </c>
      <c r="AD844" s="88" t="str">
        <f t="shared" si="202"/>
        <v/>
      </c>
      <c r="AE844" s="89" t="str">
        <f>IF(C844&lt;&gt;"",IF(VLOOKUP(C844,T_UO[#All],3,FALSE)="J",AF844+AG844,VLOOKUP(C844,T_UO[#All],4,FALSE)*G844),"")</f>
        <v/>
      </c>
      <c r="AF844" s="89" t="str">
        <f t="shared" ref="AF844:AF907" si="210">IF(AND(C844&lt;&gt;"",C844&lt;&gt;"CR hebdo"),SUM(AH844:CH844),"")</f>
        <v/>
      </c>
      <c r="AG844" s="6"/>
      <c r="AH844" s="81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  <c r="AY844" s="120"/>
      <c r="AZ844" s="120"/>
      <c r="BA844" s="120"/>
      <c r="BB844" s="120"/>
      <c r="BC844" s="120"/>
      <c r="BD844" s="120"/>
      <c r="BE844" s="120"/>
      <c r="BF844" s="120"/>
      <c r="BG844" s="120"/>
      <c r="BH844" s="120"/>
      <c r="BI844" s="120"/>
      <c r="BJ844" s="120"/>
      <c r="BK844" s="120"/>
      <c r="BL844" s="120"/>
      <c r="BM844" s="120"/>
      <c r="BN844" s="120"/>
      <c r="BO844" s="120"/>
      <c r="BP844" s="120"/>
      <c r="BQ844" s="120"/>
      <c r="BR844" s="120"/>
      <c r="BS844" s="120"/>
      <c r="BT844" s="120"/>
      <c r="BU844" s="120"/>
      <c r="BV844" s="120"/>
      <c r="BW844" s="120"/>
      <c r="BX844" s="120"/>
      <c r="BY844" s="120"/>
      <c r="BZ844" s="120"/>
      <c r="CA844" s="120"/>
      <c r="CB844" s="120"/>
      <c r="CC844" s="120"/>
      <c r="CD844" s="120"/>
      <c r="CE844" s="120"/>
      <c r="CF844" s="120"/>
      <c r="CG844" s="120"/>
      <c r="CH844" s="120"/>
      <c r="CJ844" s="46"/>
      <c r="CK844" s="46"/>
      <c r="CL844" s="46"/>
      <c r="CN844" s="46">
        <f t="shared" ca="1" si="203"/>
        <v>0</v>
      </c>
      <c r="CO844" s="46">
        <f t="shared" ref="CO844:CO907" si="211">IF(C844&lt;&gt;"",0,IF(ABS(COUNTA(D844:W844,AG844,AI844:CH844))&gt;0,1,0))</f>
        <v>0</v>
      </c>
      <c r="CP844" s="46"/>
      <c r="CQ844" s="46">
        <f t="shared" ref="CQ844:CQ907" si="212">IF(C844&lt;&gt;"",ABS(COUNTA(E844)-1),0)</f>
        <v>0</v>
      </c>
      <c r="CR844" s="46"/>
      <c r="CS844" s="46">
        <f>IF(C844&lt;&gt;"",IF(VLOOKUP(C844,T_UO[#All],3,FALSE)="PTS",IF(ISBLANK(G844),1,0),IF(ISBLANK(G844),0,1)),0)</f>
        <v>0</v>
      </c>
      <c r="CT844" s="46">
        <f t="shared" si="204"/>
        <v>0</v>
      </c>
      <c r="CU844" s="46"/>
      <c r="CV844" s="46"/>
      <c r="CW844" s="46"/>
      <c r="CX844" s="46"/>
      <c r="CY844" s="46"/>
      <c r="CZ844" s="46"/>
      <c r="DA844" s="46"/>
      <c r="DB844" s="46">
        <f t="shared" si="205"/>
        <v>0</v>
      </c>
      <c r="DC844" s="46">
        <f t="shared" ref="DC844:DC907" ca="1" si="213">IF(AND(P844&lt;&gt;"",S844=""),IF(NETWORKDAYS(TODAY(),P844,N_Ferie)&gt;AG844,0,1),0)</f>
        <v>0</v>
      </c>
      <c r="DD844" s="46"/>
      <c r="DE844" s="46">
        <f t="shared" si="206"/>
        <v>0</v>
      </c>
      <c r="DF844" s="46"/>
      <c r="DG844" s="46"/>
      <c r="DH844" s="46"/>
      <c r="DI844" s="46"/>
      <c r="DJ844" s="46"/>
      <c r="DK844" s="46"/>
      <c r="DL844" s="46"/>
      <c r="DM844" s="46"/>
      <c r="DN844" s="46"/>
      <c r="DO844" s="46"/>
      <c r="DP844" s="46"/>
      <c r="DQ844" s="46"/>
      <c r="DR844" s="46"/>
      <c r="DS844" s="46">
        <f t="array" ref="DS844">IF(MAX(IF($AI844:$CH844&lt;&gt;0,$AI$7:$CH$7))&gt;$S844,1,0)</f>
        <v>0</v>
      </c>
    </row>
    <row r="845" spans="1:123" x14ac:dyDescent="0.25">
      <c r="A845" s="78">
        <v>838</v>
      </c>
      <c r="B845" s="79" t="str">
        <f t="shared" ref="B845:B908" si="214">$E$3&amp;"_"&amp;TEXT(A845,"000")</f>
        <v>K_LE MUT_2023_838</v>
      </c>
      <c r="C845" s="2"/>
      <c r="D845" s="3"/>
      <c r="E845" s="3"/>
      <c r="F845" s="4"/>
      <c r="G845" s="4"/>
      <c r="H845" s="4"/>
      <c r="I845" s="3"/>
      <c r="J845" s="1"/>
      <c r="K845" s="7"/>
      <c r="L845" s="90"/>
      <c r="M845" s="5"/>
      <c r="N845" s="91"/>
      <c r="O845" s="92"/>
      <c r="P845" s="5"/>
      <c r="Q845" s="5"/>
      <c r="R845" s="8"/>
      <c r="S845" s="5"/>
      <c r="T845" s="93"/>
      <c r="U845" s="80"/>
      <c r="V845" s="82"/>
      <c r="W845" s="83"/>
      <c r="X845" s="84" t="str">
        <f t="shared" ref="X845:X908" si="215">IF(P845="?","A planifier",IF(AND(S845&lt;&gt;"",ISBLANK(W845)),"Livré",IF(AND(S845&lt;&gt;"",V845&lt;&gt;"",W845&lt;&gt;""),"Soldé",IF(E845="Travail annulé","Annulé"," "))))</f>
        <v xml:space="preserve"> </v>
      </c>
      <c r="Y845" s="85" t="str">
        <f t="shared" si="208"/>
        <v/>
      </c>
      <c r="AA845" s="86" t="str">
        <f t="shared" ca="1" si="209"/>
        <v/>
      </c>
      <c r="AB845" s="121"/>
      <c r="AC845" s="87" t="str">
        <f t="shared" si="207"/>
        <v/>
      </c>
      <c r="AD845" s="88" t="str">
        <f t="shared" ref="AD845:AD908" si="216">IF(OR(ISBLANK(C845),AF845=""),"",AF845/(AF845+AG845))</f>
        <v/>
      </c>
      <c r="AE845" s="89" t="str">
        <f>IF(C845&lt;&gt;"",IF(VLOOKUP(C845,T_UO[#All],3,FALSE)="J",AF845+AG845,VLOOKUP(C845,T_UO[#All],4,FALSE)*G845),"")</f>
        <v/>
      </c>
      <c r="AF845" s="89" t="str">
        <f t="shared" si="210"/>
        <v/>
      </c>
      <c r="AG845" s="6"/>
      <c r="AH845" s="81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  <c r="AY845" s="120"/>
      <c r="AZ845" s="120"/>
      <c r="BA845" s="120"/>
      <c r="BB845" s="120"/>
      <c r="BC845" s="120"/>
      <c r="BD845" s="120"/>
      <c r="BE845" s="120"/>
      <c r="BF845" s="120"/>
      <c r="BG845" s="120"/>
      <c r="BH845" s="120"/>
      <c r="BI845" s="120"/>
      <c r="BJ845" s="120"/>
      <c r="BK845" s="120"/>
      <c r="BL845" s="120"/>
      <c r="BM845" s="120"/>
      <c r="BN845" s="120"/>
      <c r="BO845" s="120"/>
      <c r="BP845" s="120"/>
      <c r="BQ845" s="120"/>
      <c r="BR845" s="120"/>
      <c r="BS845" s="120"/>
      <c r="BT845" s="120"/>
      <c r="BU845" s="120"/>
      <c r="BV845" s="120"/>
      <c r="BW845" s="120"/>
      <c r="BX845" s="120"/>
      <c r="BY845" s="120"/>
      <c r="BZ845" s="120"/>
      <c r="CA845" s="120"/>
      <c r="CB845" s="120"/>
      <c r="CC845" s="120"/>
      <c r="CD845" s="120"/>
      <c r="CE845" s="120"/>
      <c r="CF845" s="120"/>
      <c r="CG845" s="120"/>
      <c r="CH845" s="120"/>
      <c r="CJ845" s="46"/>
      <c r="CK845" s="46"/>
      <c r="CL845" s="46"/>
      <c r="CN845" s="46">
        <f t="shared" ref="CN845:CN908" ca="1" si="217">SUM(CO845:DS845)</f>
        <v>0</v>
      </c>
      <c r="CO845" s="46">
        <f t="shared" si="211"/>
        <v>0</v>
      </c>
      <c r="CP845" s="46"/>
      <c r="CQ845" s="46">
        <f t="shared" si="212"/>
        <v>0</v>
      </c>
      <c r="CR845" s="46"/>
      <c r="CS845" s="46">
        <f>IF(C845&lt;&gt;"",IF(VLOOKUP(C845,T_UO[#All],3,FALSE)="PTS",IF(ISBLANK(G845),1,0),IF(ISBLANK(G845),0,1)),0)</f>
        <v>0</v>
      </c>
      <c r="CT845" s="46">
        <f t="shared" ref="CT845:CT908" si="218">IF(S845&lt;&gt;"",IF(ISBLANK(H845),1,0),IF(ISBLANK(H845),0,1))</f>
        <v>0</v>
      </c>
      <c r="CU845" s="46"/>
      <c r="CV845" s="46"/>
      <c r="CW845" s="46"/>
      <c r="CX845" s="46"/>
      <c r="CY845" s="46"/>
      <c r="CZ845" s="46"/>
      <c r="DA845" s="46"/>
      <c r="DB845" s="46">
        <f t="shared" ref="DB845:DB908" si="219">IF(C845&lt;&gt;"",ABS(COUNTA(P845)-1),0)</f>
        <v>0</v>
      </c>
      <c r="DC845" s="46">
        <f t="shared" ca="1" si="213"/>
        <v>0</v>
      </c>
      <c r="DD845" s="46"/>
      <c r="DE845" s="46">
        <f t="shared" ref="DE845:DE908" si="220">IF(AND(C845&lt;&gt;"",ISBLANK(S845),AG845=0),1,0)</f>
        <v>0</v>
      </c>
      <c r="DF845" s="46"/>
      <c r="DG845" s="46"/>
      <c r="DH845" s="46"/>
      <c r="DI845" s="46"/>
      <c r="DJ845" s="46"/>
      <c r="DK845" s="46"/>
      <c r="DL845" s="46"/>
      <c r="DM845" s="46"/>
      <c r="DN845" s="46"/>
      <c r="DO845" s="46"/>
      <c r="DP845" s="46"/>
      <c r="DQ845" s="46"/>
      <c r="DR845" s="46"/>
      <c r="DS845" s="46">
        <f t="array" ref="DS845">IF(MAX(IF($AI845:$CH845&lt;&gt;0,$AI$7:$CH$7))&gt;$S845,1,0)</f>
        <v>0</v>
      </c>
    </row>
    <row r="846" spans="1:123" x14ac:dyDescent="0.25">
      <c r="A846" s="78">
        <v>839</v>
      </c>
      <c r="B846" s="79" t="str">
        <f t="shared" si="214"/>
        <v>K_LE MUT_2023_839</v>
      </c>
      <c r="C846" s="2"/>
      <c r="D846" s="3"/>
      <c r="E846" s="3"/>
      <c r="F846" s="4"/>
      <c r="G846" s="4"/>
      <c r="H846" s="4"/>
      <c r="I846" s="3"/>
      <c r="J846" s="1"/>
      <c r="K846" s="7"/>
      <c r="L846" s="90"/>
      <c r="M846" s="5"/>
      <c r="N846" s="91"/>
      <c r="O846" s="92"/>
      <c r="P846" s="5"/>
      <c r="Q846" s="5"/>
      <c r="R846" s="8"/>
      <c r="S846" s="5"/>
      <c r="T846" s="93"/>
      <c r="U846" s="80"/>
      <c r="V846" s="82"/>
      <c r="W846" s="83"/>
      <c r="X846" s="84" t="str">
        <f t="shared" si="215"/>
        <v xml:space="preserve"> </v>
      </c>
      <c r="Y846" s="85" t="str">
        <f t="shared" si="208"/>
        <v/>
      </c>
      <c r="AA846" s="86" t="str">
        <f t="shared" ca="1" si="209"/>
        <v/>
      </c>
      <c r="AB846" s="121"/>
      <c r="AC846" s="87" t="str">
        <f t="shared" si="207"/>
        <v/>
      </c>
      <c r="AD846" s="88" t="str">
        <f t="shared" si="216"/>
        <v/>
      </c>
      <c r="AE846" s="89" t="str">
        <f>IF(C846&lt;&gt;"",IF(VLOOKUP(C846,T_UO[#All],3,FALSE)="J",AF846+AG846,VLOOKUP(C846,T_UO[#All],4,FALSE)*G846),"")</f>
        <v/>
      </c>
      <c r="AF846" s="89" t="str">
        <f t="shared" si="210"/>
        <v/>
      </c>
      <c r="AG846" s="6"/>
      <c r="AH846" s="81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  <c r="AY846" s="120"/>
      <c r="AZ846" s="120"/>
      <c r="BA846" s="120"/>
      <c r="BB846" s="120"/>
      <c r="BC846" s="120"/>
      <c r="BD846" s="120"/>
      <c r="BE846" s="120"/>
      <c r="BF846" s="120"/>
      <c r="BG846" s="120"/>
      <c r="BH846" s="120"/>
      <c r="BI846" s="120"/>
      <c r="BJ846" s="120"/>
      <c r="BK846" s="120"/>
      <c r="BL846" s="120"/>
      <c r="BM846" s="120"/>
      <c r="BN846" s="120"/>
      <c r="BO846" s="120"/>
      <c r="BP846" s="120"/>
      <c r="BQ846" s="120"/>
      <c r="BR846" s="120"/>
      <c r="BS846" s="120"/>
      <c r="BT846" s="120"/>
      <c r="BU846" s="120"/>
      <c r="BV846" s="120"/>
      <c r="BW846" s="120"/>
      <c r="BX846" s="120"/>
      <c r="BY846" s="120"/>
      <c r="BZ846" s="120"/>
      <c r="CA846" s="120"/>
      <c r="CB846" s="120"/>
      <c r="CC846" s="120"/>
      <c r="CD846" s="120"/>
      <c r="CE846" s="120"/>
      <c r="CF846" s="120"/>
      <c r="CG846" s="120"/>
      <c r="CH846" s="120"/>
      <c r="CJ846" s="46"/>
      <c r="CK846" s="46"/>
      <c r="CL846" s="46"/>
      <c r="CN846" s="46">
        <f t="shared" ca="1" si="217"/>
        <v>0</v>
      </c>
      <c r="CO846" s="46">
        <f t="shared" si="211"/>
        <v>0</v>
      </c>
      <c r="CP846" s="46"/>
      <c r="CQ846" s="46">
        <f t="shared" si="212"/>
        <v>0</v>
      </c>
      <c r="CR846" s="46"/>
      <c r="CS846" s="46">
        <f>IF(C846&lt;&gt;"",IF(VLOOKUP(C846,T_UO[#All],3,FALSE)="PTS",IF(ISBLANK(G846),1,0),IF(ISBLANK(G846),0,1)),0)</f>
        <v>0</v>
      </c>
      <c r="CT846" s="46">
        <f t="shared" si="218"/>
        <v>0</v>
      </c>
      <c r="CU846" s="46"/>
      <c r="CV846" s="46"/>
      <c r="CW846" s="46"/>
      <c r="CX846" s="46"/>
      <c r="CY846" s="46"/>
      <c r="CZ846" s="46"/>
      <c r="DA846" s="46"/>
      <c r="DB846" s="46">
        <f t="shared" si="219"/>
        <v>0</v>
      </c>
      <c r="DC846" s="46">
        <f t="shared" ca="1" si="213"/>
        <v>0</v>
      </c>
      <c r="DD846" s="46"/>
      <c r="DE846" s="46">
        <f t="shared" si="220"/>
        <v>0</v>
      </c>
      <c r="DF846" s="46"/>
      <c r="DG846" s="46"/>
      <c r="DH846" s="46"/>
      <c r="DI846" s="46"/>
      <c r="DJ846" s="46"/>
      <c r="DK846" s="46"/>
      <c r="DL846" s="46"/>
      <c r="DM846" s="46"/>
      <c r="DN846" s="46"/>
      <c r="DO846" s="46"/>
      <c r="DP846" s="46"/>
      <c r="DQ846" s="46"/>
      <c r="DR846" s="46"/>
      <c r="DS846" s="46">
        <f t="array" ref="DS846">IF(MAX(IF($AI846:$CH846&lt;&gt;0,$AI$7:$CH$7))&gt;$S846,1,0)</f>
        <v>0</v>
      </c>
    </row>
    <row r="847" spans="1:123" x14ac:dyDescent="0.25">
      <c r="A847" s="78">
        <v>840</v>
      </c>
      <c r="B847" s="79" t="str">
        <f t="shared" si="214"/>
        <v>K_LE MUT_2023_840</v>
      </c>
      <c r="C847" s="2"/>
      <c r="D847" s="3"/>
      <c r="E847" s="3"/>
      <c r="F847" s="4"/>
      <c r="G847" s="4"/>
      <c r="H847" s="4"/>
      <c r="I847" s="3"/>
      <c r="J847" s="1"/>
      <c r="K847" s="7"/>
      <c r="L847" s="90"/>
      <c r="M847" s="5"/>
      <c r="N847" s="91"/>
      <c r="O847" s="92"/>
      <c r="P847" s="5"/>
      <c r="Q847" s="5"/>
      <c r="R847" s="8"/>
      <c r="S847" s="5"/>
      <c r="T847" s="93"/>
      <c r="U847" s="80"/>
      <c r="V847" s="82"/>
      <c r="W847" s="83"/>
      <c r="X847" s="84" t="str">
        <f t="shared" si="215"/>
        <v xml:space="preserve"> </v>
      </c>
      <c r="Y847" s="85" t="str">
        <f t="shared" si="208"/>
        <v/>
      </c>
      <c r="AA847" s="86" t="str">
        <f t="shared" ca="1" si="209"/>
        <v/>
      </c>
      <c r="AB847" s="121"/>
      <c r="AC847" s="87" t="str">
        <f t="shared" si="207"/>
        <v/>
      </c>
      <c r="AD847" s="88" t="str">
        <f t="shared" si="216"/>
        <v/>
      </c>
      <c r="AE847" s="89" t="str">
        <f>IF(C847&lt;&gt;"",IF(VLOOKUP(C847,T_UO[#All],3,FALSE)="J",AF847+AG847,VLOOKUP(C847,T_UO[#All],4,FALSE)*G847),"")</f>
        <v/>
      </c>
      <c r="AF847" s="89" t="str">
        <f t="shared" si="210"/>
        <v/>
      </c>
      <c r="AG847" s="6"/>
      <c r="AH847" s="81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  <c r="AY847" s="120"/>
      <c r="AZ847" s="120"/>
      <c r="BA847" s="120"/>
      <c r="BB847" s="120"/>
      <c r="BC847" s="120"/>
      <c r="BD847" s="120"/>
      <c r="BE847" s="120"/>
      <c r="BF847" s="120"/>
      <c r="BG847" s="120"/>
      <c r="BH847" s="120"/>
      <c r="BI847" s="120"/>
      <c r="BJ847" s="120"/>
      <c r="BK847" s="120"/>
      <c r="BL847" s="120"/>
      <c r="BM847" s="120"/>
      <c r="BN847" s="120"/>
      <c r="BO847" s="120"/>
      <c r="BP847" s="120"/>
      <c r="BQ847" s="120"/>
      <c r="BR847" s="120"/>
      <c r="BS847" s="120"/>
      <c r="BT847" s="120"/>
      <c r="BU847" s="120"/>
      <c r="BV847" s="120"/>
      <c r="BW847" s="120"/>
      <c r="BX847" s="120"/>
      <c r="BY847" s="120"/>
      <c r="BZ847" s="120"/>
      <c r="CA847" s="120"/>
      <c r="CB847" s="120"/>
      <c r="CC847" s="120"/>
      <c r="CD847" s="120"/>
      <c r="CE847" s="120"/>
      <c r="CF847" s="120"/>
      <c r="CG847" s="120"/>
      <c r="CH847" s="120"/>
      <c r="CJ847" s="46"/>
      <c r="CK847" s="46"/>
      <c r="CL847" s="46"/>
      <c r="CN847" s="46">
        <f t="shared" ca="1" si="217"/>
        <v>0</v>
      </c>
      <c r="CO847" s="46">
        <f t="shared" si="211"/>
        <v>0</v>
      </c>
      <c r="CP847" s="46"/>
      <c r="CQ847" s="46">
        <f t="shared" si="212"/>
        <v>0</v>
      </c>
      <c r="CR847" s="46"/>
      <c r="CS847" s="46">
        <f>IF(C847&lt;&gt;"",IF(VLOOKUP(C847,T_UO[#All],3,FALSE)="PTS",IF(ISBLANK(G847),1,0),IF(ISBLANK(G847),0,1)),0)</f>
        <v>0</v>
      </c>
      <c r="CT847" s="46">
        <f t="shared" si="218"/>
        <v>0</v>
      </c>
      <c r="CU847" s="46"/>
      <c r="CV847" s="46"/>
      <c r="CW847" s="46"/>
      <c r="CX847" s="46"/>
      <c r="CY847" s="46"/>
      <c r="CZ847" s="46"/>
      <c r="DA847" s="46"/>
      <c r="DB847" s="46">
        <f t="shared" si="219"/>
        <v>0</v>
      </c>
      <c r="DC847" s="46">
        <f t="shared" ca="1" si="213"/>
        <v>0</v>
      </c>
      <c r="DD847" s="46"/>
      <c r="DE847" s="46">
        <f t="shared" si="220"/>
        <v>0</v>
      </c>
      <c r="DF847" s="46"/>
      <c r="DG847" s="46"/>
      <c r="DH847" s="46"/>
      <c r="DI847" s="46"/>
      <c r="DJ847" s="46"/>
      <c r="DK847" s="46"/>
      <c r="DL847" s="46"/>
      <c r="DM847" s="46"/>
      <c r="DN847" s="46"/>
      <c r="DO847" s="46"/>
      <c r="DP847" s="46"/>
      <c r="DQ847" s="46"/>
      <c r="DR847" s="46"/>
      <c r="DS847" s="46">
        <f t="array" ref="DS847">IF(MAX(IF($AI847:$CH847&lt;&gt;0,$AI$7:$CH$7))&gt;$S847,1,0)</f>
        <v>0</v>
      </c>
    </row>
    <row r="848" spans="1:123" x14ac:dyDescent="0.25">
      <c r="A848" s="78">
        <v>841</v>
      </c>
      <c r="B848" s="79" t="str">
        <f t="shared" si="214"/>
        <v>K_LE MUT_2023_841</v>
      </c>
      <c r="C848" s="2"/>
      <c r="D848" s="3"/>
      <c r="E848" s="3"/>
      <c r="F848" s="4"/>
      <c r="G848" s="4"/>
      <c r="H848" s="4"/>
      <c r="I848" s="3"/>
      <c r="J848" s="1"/>
      <c r="K848" s="7"/>
      <c r="L848" s="90"/>
      <c r="M848" s="5"/>
      <c r="N848" s="91"/>
      <c r="O848" s="92"/>
      <c r="P848" s="5"/>
      <c r="Q848" s="5"/>
      <c r="R848" s="8"/>
      <c r="S848" s="5"/>
      <c r="T848" s="93"/>
      <c r="U848" s="80"/>
      <c r="V848" s="82"/>
      <c r="W848" s="83"/>
      <c r="X848" s="84" t="str">
        <f t="shared" si="215"/>
        <v xml:space="preserve"> </v>
      </c>
      <c r="Y848" s="85" t="str">
        <f t="shared" si="208"/>
        <v/>
      </c>
      <c r="AA848" s="86" t="str">
        <f t="shared" ca="1" si="209"/>
        <v/>
      </c>
      <c r="AB848" s="121"/>
      <c r="AC848" s="87" t="str">
        <f t="shared" si="207"/>
        <v/>
      </c>
      <c r="AD848" s="88" t="str">
        <f t="shared" si="216"/>
        <v/>
      </c>
      <c r="AE848" s="89" t="str">
        <f>IF(C848&lt;&gt;"",IF(VLOOKUP(C848,T_UO[#All],3,FALSE)="J",AF848+AG848,VLOOKUP(C848,T_UO[#All],4,FALSE)*G848),"")</f>
        <v/>
      </c>
      <c r="AF848" s="89" t="str">
        <f t="shared" si="210"/>
        <v/>
      </c>
      <c r="AG848" s="6"/>
      <c r="AH848" s="81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  <c r="AY848" s="120"/>
      <c r="AZ848" s="120"/>
      <c r="BA848" s="120"/>
      <c r="BB848" s="120"/>
      <c r="BC848" s="120"/>
      <c r="BD848" s="120"/>
      <c r="BE848" s="120"/>
      <c r="BF848" s="120"/>
      <c r="BG848" s="120"/>
      <c r="BH848" s="120"/>
      <c r="BI848" s="120"/>
      <c r="BJ848" s="120"/>
      <c r="BK848" s="120"/>
      <c r="BL848" s="120"/>
      <c r="BM848" s="120"/>
      <c r="BN848" s="120"/>
      <c r="BO848" s="120"/>
      <c r="BP848" s="120"/>
      <c r="BQ848" s="120"/>
      <c r="BR848" s="120"/>
      <c r="BS848" s="120"/>
      <c r="BT848" s="120"/>
      <c r="BU848" s="120"/>
      <c r="BV848" s="120"/>
      <c r="BW848" s="120"/>
      <c r="BX848" s="120"/>
      <c r="BY848" s="120"/>
      <c r="BZ848" s="120"/>
      <c r="CA848" s="120"/>
      <c r="CB848" s="120"/>
      <c r="CC848" s="120"/>
      <c r="CD848" s="120"/>
      <c r="CE848" s="120"/>
      <c r="CF848" s="120"/>
      <c r="CG848" s="120"/>
      <c r="CH848" s="120"/>
      <c r="CJ848" s="46"/>
      <c r="CK848" s="46"/>
      <c r="CL848" s="46"/>
      <c r="CN848" s="46">
        <f t="shared" ca="1" si="217"/>
        <v>0</v>
      </c>
      <c r="CO848" s="46">
        <f t="shared" si="211"/>
        <v>0</v>
      </c>
      <c r="CP848" s="46"/>
      <c r="CQ848" s="46">
        <f t="shared" si="212"/>
        <v>0</v>
      </c>
      <c r="CR848" s="46"/>
      <c r="CS848" s="46">
        <f>IF(C848&lt;&gt;"",IF(VLOOKUP(C848,T_UO[#All],3,FALSE)="PTS",IF(ISBLANK(G848),1,0),IF(ISBLANK(G848),0,1)),0)</f>
        <v>0</v>
      </c>
      <c r="CT848" s="46">
        <f t="shared" si="218"/>
        <v>0</v>
      </c>
      <c r="CU848" s="46"/>
      <c r="CV848" s="46"/>
      <c r="CW848" s="46"/>
      <c r="CX848" s="46"/>
      <c r="CY848" s="46"/>
      <c r="CZ848" s="46"/>
      <c r="DA848" s="46"/>
      <c r="DB848" s="46">
        <f t="shared" si="219"/>
        <v>0</v>
      </c>
      <c r="DC848" s="46">
        <f t="shared" ca="1" si="213"/>
        <v>0</v>
      </c>
      <c r="DD848" s="46"/>
      <c r="DE848" s="46">
        <f t="shared" si="220"/>
        <v>0</v>
      </c>
      <c r="DF848" s="46"/>
      <c r="DG848" s="46"/>
      <c r="DH848" s="46"/>
      <c r="DI848" s="46"/>
      <c r="DJ848" s="46"/>
      <c r="DK848" s="46"/>
      <c r="DL848" s="46"/>
      <c r="DM848" s="46"/>
      <c r="DN848" s="46"/>
      <c r="DO848" s="46"/>
      <c r="DP848" s="46"/>
      <c r="DQ848" s="46"/>
      <c r="DR848" s="46"/>
      <c r="DS848" s="46">
        <f t="array" ref="DS848">IF(MAX(IF($AI848:$CH848&lt;&gt;0,$AI$7:$CH$7))&gt;$S848,1,0)</f>
        <v>0</v>
      </c>
    </row>
    <row r="849" spans="1:123" x14ac:dyDescent="0.25">
      <c r="A849" s="78">
        <v>842</v>
      </c>
      <c r="B849" s="79" t="str">
        <f t="shared" si="214"/>
        <v>K_LE MUT_2023_842</v>
      </c>
      <c r="C849" s="2"/>
      <c r="D849" s="3"/>
      <c r="E849" s="3"/>
      <c r="F849" s="4"/>
      <c r="G849" s="4"/>
      <c r="H849" s="4"/>
      <c r="I849" s="3"/>
      <c r="J849" s="1"/>
      <c r="K849" s="7"/>
      <c r="L849" s="90"/>
      <c r="M849" s="5"/>
      <c r="N849" s="91"/>
      <c r="O849" s="92"/>
      <c r="P849" s="5"/>
      <c r="Q849" s="5"/>
      <c r="R849" s="8"/>
      <c r="S849" s="5"/>
      <c r="T849" s="93"/>
      <c r="U849" s="80"/>
      <c r="V849" s="82"/>
      <c r="W849" s="83"/>
      <c r="X849" s="84" t="str">
        <f t="shared" si="215"/>
        <v xml:space="preserve"> </v>
      </c>
      <c r="Y849" s="85" t="str">
        <f t="shared" si="208"/>
        <v/>
      </c>
      <c r="AA849" s="86" t="str">
        <f t="shared" ca="1" si="209"/>
        <v/>
      </c>
      <c r="AB849" s="121"/>
      <c r="AC849" s="87" t="str">
        <f t="shared" si="207"/>
        <v/>
      </c>
      <c r="AD849" s="88" t="str">
        <f t="shared" si="216"/>
        <v/>
      </c>
      <c r="AE849" s="89" t="str">
        <f>IF(C849&lt;&gt;"",IF(VLOOKUP(C849,T_UO[#All],3,FALSE)="J",AF849+AG849,VLOOKUP(C849,T_UO[#All],4,FALSE)*G849),"")</f>
        <v/>
      </c>
      <c r="AF849" s="89" t="str">
        <f t="shared" si="210"/>
        <v/>
      </c>
      <c r="AG849" s="6"/>
      <c r="AH849" s="81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  <c r="AY849" s="120"/>
      <c r="AZ849" s="120"/>
      <c r="BA849" s="120"/>
      <c r="BB849" s="120"/>
      <c r="BC849" s="120"/>
      <c r="BD849" s="120"/>
      <c r="BE849" s="120"/>
      <c r="BF849" s="120"/>
      <c r="BG849" s="120"/>
      <c r="BH849" s="120"/>
      <c r="BI849" s="120"/>
      <c r="BJ849" s="120"/>
      <c r="BK849" s="120"/>
      <c r="BL849" s="120"/>
      <c r="BM849" s="120"/>
      <c r="BN849" s="120"/>
      <c r="BO849" s="120"/>
      <c r="BP849" s="120"/>
      <c r="BQ849" s="120"/>
      <c r="BR849" s="120"/>
      <c r="BS849" s="120"/>
      <c r="BT849" s="120"/>
      <c r="BU849" s="120"/>
      <c r="BV849" s="120"/>
      <c r="BW849" s="120"/>
      <c r="BX849" s="120"/>
      <c r="BY849" s="120"/>
      <c r="BZ849" s="120"/>
      <c r="CA849" s="120"/>
      <c r="CB849" s="120"/>
      <c r="CC849" s="120"/>
      <c r="CD849" s="120"/>
      <c r="CE849" s="120"/>
      <c r="CF849" s="120"/>
      <c r="CG849" s="120"/>
      <c r="CH849" s="120"/>
      <c r="CJ849" s="46"/>
      <c r="CK849" s="46"/>
      <c r="CL849" s="46"/>
      <c r="CN849" s="46">
        <f t="shared" ca="1" si="217"/>
        <v>0</v>
      </c>
      <c r="CO849" s="46">
        <f t="shared" si="211"/>
        <v>0</v>
      </c>
      <c r="CP849" s="46"/>
      <c r="CQ849" s="46">
        <f t="shared" si="212"/>
        <v>0</v>
      </c>
      <c r="CR849" s="46"/>
      <c r="CS849" s="46">
        <f>IF(C849&lt;&gt;"",IF(VLOOKUP(C849,T_UO[#All],3,FALSE)="PTS",IF(ISBLANK(G849),1,0),IF(ISBLANK(G849),0,1)),0)</f>
        <v>0</v>
      </c>
      <c r="CT849" s="46">
        <f t="shared" si="218"/>
        <v>0</v>
      </c>
      <c r="CU849" s="46"/>
      <c r="CV849" s="46"/>
      <c r="CW849" s="46"/>
      <c r="CX849" s="46"/>
      <c r="CY849" s="46"/>
      <c r="CZ849" s="46"/>
      <c r="DA849" s="46"/>
      <c r="DB849" s="46">
        <f t="shared" si="219"/>
        <v>0</v>
      </c>
      <c r="DC849" s="46">
        <f t="shared" ca="1" si="213"/>
        <v>0</v>
      </c>
      <c r="DD849" s="46"/>
      <c r="DE849" s="46">
        <f t="shared" si="220"/>
        <v>0</v>
      </c>
      <c r="DF849" s="46"/>
      <c r="DG849" s="46"/>
      <c r="DH849" s="46"/>
      <c r="DI849" s="46"/>
      <c r="DJ849" s="46"/>
      <c r="DK849" s="46"/>
      <c r="DL849" s="46"/>
      <c r="DM849" s="46"/>
      <c r="DN849" s="46"/>
      <c r="DO849" s="46"/>
      <c r="DP849" s="46"/>
      <c r="DQ849" s="46"/>
      <c r="DR849" s="46"/>
      <c r="DS849" s="46">
        <f t="array" ref="DS849">IF(MAX(IF($AI849:$CH849&lt;&gt;0,$AI$7:$CH$7))&gt;$S849,1,0)</f>
        <v>0</v>
      </c>
    </row>
    <row r="850" spans="1:123" x14ac:dyDescent="0.25">
      <c r="A850" s="78">
        <v>843</v>
      </c>
      <c r="B850" s="79" t="str">
        <f t="shared" si="214"/>
        <v>K_LE MUT_2023_843</v>
      </c>
      <c r="C850" s="2"/>
      <c r="D850" s="3"/>
      <c r="E850" s="3"/>
      <c r="F850" s="4"/>
      <c r="G850" s="4"/>
      <c r="H850" s="4"/>
      <c r="I850" s="3"/>
      <c r="J850" s="1"/>
      <c r="K850" s="7"/>
      <c r="L850" s="90"/>
      <c r="M850" s="5"/>
      <c r="N850" s="91"/>
      <c r="O850" s="92"/>
      <c r="P850" s="5"/>
      <c r="Q850" s="5"/>
      <c r="R850" s="8"/>
      <c r="S850" s="5"/>
      <c r="T850" s="93"/>
      <c r="U850" s="80"/>
      <c r="V850" s="82"/>
      <c r="W850" s="83"/>
      <c r="X850" s="84" t="str">
        <f t="shared" si="215"/>
        <v xml:space="preserve"> </v>
      </c>
      <c r="Y850" s="85" t="str">
        <f t="shared" si="208"/>
        <v/>
      </c>
      <c r="AA850" s="86" t="str">
        <f t="shared" ca="1" si="209"/>
        <v/>
      </c>
      <c r="AB850" s="121"/>
      <c r="AC850" s="87" t="str">
        <f t="shared" si="207"/>
        <v/>
      </c>
      <c r="AD850" s="88" t="str">
        <f t="shared" si="216"/>
        <v/>
      </c>
      <c r="AE850" s="89" t="str">
        <f>IF(C850&lt;&gt;"",IF(VLOOKUP(C850,T_UO[#All],3,FALSE)="J",AF850+AG850,VLOOKUP(C850,T_UO[#All],4,FALSE)*G850),"")</f>
        <v/>
      </c>
      <c r="AF850" s="89" t="str">
        <f t="shared" si="210"/>
        <v/>
      </c>
      <c r="AG850" s="6"/>
      <c r="AH850" s="81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  <c r="AY850" s="120"/>
      <c r="AZ850" s="120"/>
      <c r="BA850" s="120"/>
      <c r="BB850" s="120"/>
      <c r="BC850" s="120"/>
      <c r="BD850" s="120"/>
      <c r="BE850" s="120"/>
      <c r="BF850" s="120"/>
      <c r="BG850" s="120"/>
      <c r="BH850" s="120"/>
      <c r="BI850" s="120"/>
      <c r="BJ850" s="120"/>
      <c r="BK850" s="120"/>
      <c r="BL850" s="120"/>
      <c r="BM850" s="120"/>
      <c r="BN850" s="120"/>
      <c r="BO850" s="120"/>
      <c r="BP850" s="120"/>
      <c r="BQ850" s="120"/>
      <c r="BR850" s="120"/>
      <c r="BS850" s="120"/>
      <c r="BT850" s="120"/>
      <c r="BU850" s="120"/>
      <c r="BV850" s="120"/>
      <c r="BW850" s="120"/>
      <c r="BX850" s="120"/>
      <c r="BY850" s="120"/>
      <c r="BZ850" s="120"/>
      <c r="CA850" s="120"/>
      <c r="CB850" s="120"/>
      <c r="CC850" s="120"/>
      <c r="CD850" s="120"/>
      <c r="CE850" s="120"/>
      <c r="CF850" s="120"/>
      <c r="CG850" s="120"/>
      <c r="CH850" s="120"/>
      <c r="CJ850" s="46"/>
      <c r="CK850" s="46"/>
      <c r="CL850" s="46"/>
      <c r="CN850" s="46">
        <f t="shared" ca="1" si="217"/>
        <v>0</v>
      </c>
      <c r="CO850" s="46">
        <f t="shared" si="211"/>
        <v>0</v>
      </c>
      <c r="CP850" s="46"/>
      <c r="CQ850" s="46">
        <f t="shared" si="212"/>
        <v>0</v>
      </c>
      <c r="CR850" s="46"/>
      <c r="CS850" s="46">
        <f>IF(C850&lt;&gt;"",IF(VLOOKUP(C850,T_UO[#All],3,FALSE)="PTS",IF(ISBLANK(G850),1,0),IF(ISBLANK(G850),0,1)),0)</f>
        <v>0</v>
      </c>
      <c r="CT850" s="46">
        <f t="shared" si="218"/>
        <v>0</v>
      </c>
      <c r="CU850" s="46"/>
      <c r="CV850" s="46"/>
      <c r="CW850" s="46"/>
      <c r="CX850" s="46"/>
      <c r="CY850" s="46"/>
      <c r="CZ850" s="46"/>
      <c r="DA850" s="46"/>
      <c r="DB850" s="46">
        <f t="shared" si="219"/>
        <v>0</v>
      </c>
      <c r="DC850" s="46">
        <f t="shared" ca="1" si="213"/>
        <v>0</v>
      </c>
      <c r="DD850" s="46"/>
      <c r="DE850" s="46">
        <f t="shared" si="220"/>
        <v>0</v>
      </c>
      <c r="DF850" s="46"/>
      <c r="DG850" s="46"/>
      <c r="DH850" s="46"/>
      <c r="DI850" s="46"/>
      <c r="DJ850" s="46"/>
      <c r="DK850" s="46"/>
      <c r="DL850" s="46"/>
      <c r="DM850" s="46"/>
      <c r="DN850" s="46"/>
      <c r="DO850" s="46"/>
      <c r="DP850" s="46"/>
      <c r="DQ850" s="46"/>
      <c r="DR850" s="46"/>
      <c r="DS850" s="46">
        <f t="array" ref="DS850">IF(MAX(IF($AI850:$CH850&lt;&gt;0,$AI$7:$CH$7))&gt;$S850,1,0)</f>
        <v>0</v>
      </c>
    </row>
    <row r="851" spans="1:123" x14ac:dyDescent="0.25">
      <c r="A851" s="78">
        <v>844</v>
      </c>
      <c r="B851" s="79" t="str">
        <f t="shared" si="214"/>
        <v>K_LE MUT_2023_844</v>
      </c>
      <c r="C851" s="2"/>
      <c r="D851" s="3"/>
      <c r="E851" s="3"/>
      <c r="F851" s="4"/>
      <c r="G851" s="4"/>
      <c r="H851" s="4"/>
      <c r="I851" s="3"/>
      <c r="J851" s="1"/>
      <c r="K851" s="7"/>
      <c r="L851" s="90"/>
      <c r="M851" s="5"/>
      <c r="N851" s="91"/>
      <c r="O851" s="92"/>
      <c r="P851" s="5"/>
      <c r="Q851" s="5"/>
      <c r="R851" s="8"/>
      <c r="S851" s="5"/>
      <c r="T851" s="93"/>
      <c r="U851" s="80"/>
      <c r="V851" s="82"/>
      <c r="W851" s="83"/>
      <c r="X851" s="84" t="str">
        <f t="shared" si="215"/>
        <v xml:space="preserve"> </v>
      </c>
      <c r="Y851" s="85" t="str">
        <f t="shared" si="208"/>
        <v/>
      </c>
      <c r="AA851" s="86" t="str">
        <f t="shared" ca="1" si="209"/>
        <v/>
      </c>
      <c r="AB851" s="121"/>
      <c r="AC851" s="87" t="str">
        <f t="shared" si="207"/>
        <v/>
      </c>
      <c r="AD851" s="88" t="str">
        <f t="shared" si="216"/>
        <v/>
      </c>
      <c r="AE851" s="89" t="str">
        <f>IF(C851&lt;&gt;"",IF(VLOOKUP(C851,T_UO[#All],3,FALSE)="J",AF851+AG851,VLOOKUP(C851,T_UO[#All],4,FALSE)*G851),"")</f>
        <v/>
      </c>
      <c r="AF851" s="89" t="str">
        <f t="shared" si="210"/>
        <v/>
      </c>
      <c r="AG851" s="6"/>
      <c r="AH851" s="81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  <c r="AY851" s="120"/>
      <c r="AZ851" s="120"/>
      <c r="BA851" s="120"/>
      <c r="BB851" s="120"/>
      <c r="BC851" s="120"/>
      <c r="BD851" s="120"/>
      <c r="BE851" s="120"/>
      <c r="BF851" s="120"/>
      <c r="BG851" s="120"/>
      <c r="BH851" s="120"/>
      <c r="BI851" s="120"/>
      <c r="BJ851" s="120"/>
      <c r="BK851" s="120"/>
      <c r="BL851" s="120"/>
      <c r="BM851" s="120"/>
      <c r="BN851" s="120"/>
      <c r="BO851" s="120"/>
      <c r="BP851" s="120"/>
      <c r="BQ851" s="120"/>
      <c r="BR851" s="120"/>
      <c r="BS851" s="120"/>
      <c r="BT851" s="120"/>
      <c r="BU851" s="120"/>
      <c r="BV851" s="120"/>
      <c r="BW851" s="120"/>
      <c r="BX851" s="120"/>
      <c r="BY851" s="120"/>
      <c r="BZ851" s="120"/>
      <c r="CA851" s="120"/>
      <c r="CB851" s="120"/>
      <c r="CC851" s="120"/>
      <c r="CD851" s="120"/>
      <c r="CE851" s="120"/>
      <c r="CF851" s="120"/>
      <c r="CG851" s="120"/>
      <c r="CH851" s="120"/>
      <c r="CJ851" s="46"/>
      <c r="CK851" s="46"/>
      <c r="CL851" s="46"/>
      <c r="CN851" s="46">
        <f t="shared" ca="1" si="217"/>
        <v>0</v>
      </c>
      <c r="CO851" s="46">
        <f t="shared" si="211"/>
        <v>0</v>
      </c>
      <c r="CP851" s="46"/>
      <c r="CQ851" s="46">
        <f t="shared" si="212"/>
        <v>0</v>
      </c>
      <c r="CR851" s="46"/>
      <c r="CS851" s="46">
        <f>IF(C851&lt;&gt;"",IF(VLOOKUP(C851,T_UO[#All],3,FALSE)="PTS",IF(ISBLANK(G851),1,0),IF(ISBLANK(G851),0,1)),0)</f>
        <v>0</v>
      </c>
      <c r="CT851" s="46">
        <f t="shared" si="218"/>
        <v>0</v>
      </c>
      <c r="CU851" s="46"/>
      <c r="CV851" s="46"/>
      <c r="CW851" s="46"/>
      <c r="CX851" s="46"/>
      <c r="CY851" s="46"/>
      <c r="CZ851" s="46"/>
      <c r="DA851" s="46"/>
      <c r="DB851" s="46">
        <f t="shared" si="219"/>
        <v>0</v>
      </c>
      <c r="DC851" s="46">
        <f t="shared" ca="1" si="213"/>
        <v>0</v>
      </c>
      <c r="DD851" s="46"/>
      <c r="DE851" s="46">
        <f t="shared" si="220"/>
        <v>0</v>
      </c>
      <c r="DF851" s="46"/>
      <c r="DG851" s="46"/>
      <c r="DH851" s="46"/>
      <c r="DI851" s="46"/>
      <c r="DJ851" s="46"/>
      <c r="DK851" s="46"/>
      <c r="DL851" s="46"/>
      <c r="DM851" s="46"/>
      <c r="DN851" s="46"/>
      <c r="DO851" s="46"/>
      <c r="DP851" s="46"/>
      <c r="DQ851" s="46"/>
      <c r="DR851" s="46"/>
      <c r="DS851" s="46">
        <f t="array" ref="DS851">IF(MAX(IF($AI851:$CH851&lt;&gt;0,$AI$7:$CH$7))&gt;$S851,1,0)</f>
        <v>0</v>
      </c>
    </row>
    <row r="852" spans="1:123" x14ac:dyDescent="0.25">
      <c r="A852" s="78">
        <v>845</v>
      </c>
      <c r="B852" s="79" t="str">
        <f t="shared" si="214"/>
        <v>K_LE MUT_2023_845</v>
      </c>
      <c r="C852" s="2"/>
      <c r="D852" s="3"/>
      <c r="E852" s="3"/>
      <c r="F852" s="4"/>
      <c r="G852" s="4"/>
      <c r="H852" s="4"/>
      <c r="I852" s="3"/>
      <c r="J852" s="1"/>
      <c r="K852" s="7"/>
      <c r="L852" s="90"/>
      <c r="M852" s="5"/>
      <c r="N852" s="91"/>
      <c r="O852" s="92"/>
      <c r="P852" s="5"/>
      <c r="Q852" s="5"/>
      <c r="R852" s="8"/>
      <c r="S852" s="5"/>
      <c r="T852" s="93"/>
      <c r="U852" s="80"/>
      <c r="V852" s="82"/>
      <c r="W852" s="83"/>
      <c r="X852" s="84" t="str">
        <f t="shared" si="215"/>
        <v xml:space="preserve"> </v>
      </c>
      <c r="Y852" s="85" t="str">
        <f t="shared" si="208"/>
        <v/>
      </c>
      <c r="AA852" s="86" t="str">
        <f t="shared" ca="1" si="209"/>
        <v/>
      </c>
      <c r="AB852" s="121"/>
      <c r="AC852" s="87" t="str">
        <f t="shared" si="207"/>
        <v/>
      </c>
      <c r="AD852" s="88" t="str">
        <f t="shared" si="216"/>
        <v/>
      </c>
      <c r="AE852" s="89" t="str">
        <f>IF(C852&lt;&gt;"",IF(VLOOKUP(C852,T_UO[#All],3,FALSE)="J",AF852+AG852,VLOOKUP(C852,T_UO[#All],4,FALSE)*G852),"")</f>
        <v/>
      </c>
      <c r="AF852" s="89" t="str">
        <f t="shared" si="210"/>
        <v/>
      </c>
      <c r="AG852" s="6"/>
      <c r="AH852" s="81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  <c r="AY852" s="120"/>
      <c r="AZ852" s="120"/>
      <c r="BA852" s="120"/>
      <c r="BB852" s="120"/>
      <c r="BC852" s="120"/>
      <c r="BD852" s="120"/>
      <c r="BE852" s="120"/>
      <c r="BF852" s="120"/>
      <c r="BG852" s="120"/>
      <c r="BH852" s="120"/>
      <c r="BI852" s="120"/>
      <c r="BJ852" s="120"/>
      <c r="BK852" s="120"/>
      <c r="BL852" s="120"/>
      <c r="BM852" s="120"/>
      <c r="BN852" s="120"/>
      <c r="BO852" s="120"/>
      <c r="BP852" s="120"/>
      <c r="BQ852" s="120"/>
      <c r="BR852" s="120"/>
      <c r="BS852" s="120"/>
      <c r="BT852" s="120"/>
      <c r="BU852" s="120"/>
      <c r="BV852" s="120"/>
      <c r="BW852" s="120"/>
      <c r="BX852" s="120"/>
      <c r="BY852" s="120"/>
      <c r="BZ852" s="120"/>
      <c r="CA852" s="120"/>
      <c r="CB852" s="120"/>
      <c r="CC852" s="120"/>
      <c r="CD852" s="120"/>
      <c r="CE852" s="120"/>
      <c r="CF852" s="120"/>
      <c r="CG852" s="120"/>
      <c r="CH852" s="120"/>
      <c r="CJ852" s="46"/>
      <c r="CK852" s="46"/>
      <c r="CL852" s="46"/>
      <c r="CN852" s="46">
        <f t="shared" ca="1" si="217"/>
        <v>0</v>
      </c>
      <c r="CO852" s="46">
        <f t="shared" si="211"/>
        <v>0</v>
      </c>
      <c r="CP852" s="46"/>
      <c r="CQ852" s="46">
        <f t="shared" si="212"/>
        <v>0</v>
      </c>
      <c r="CR852" s="46"/>
      <c r="CS852" s="46">
        <f>IF(C852&lt;&gt;"",IF(VLOOKUP(C852,T_UO[#All],3,FALSE)="PTS",IF(ISBLANK(G852),1,0),IF(ISBLANK(G852),0,1)),0)</f>
        <v>0</v>
      </c>
      <c r="CT852" s="46">
        <f t="shared" si="218"/>
        <v>0</v>
      </c>
      <c r="CU852" s="46"/>
      <c r="CV852" s="46"/>
      <c r="CW852" s="46"/>
      <c r="CX852" s="46"/>
      <c r="CY852" s="46"/>
      <c r="CZ852" s="46"/>
      <c r="DA852" s="46"/>
      <c r="DB852" s="46">
        <f t="shared" si="219"/>
        <v>0</v>
      </c>
      <c r="DC852" s="46">
        <f t="shared" ca="1" si="213"/>
        <v>0</v>
      </c>
      <c r="DD852" s="46"/>
      <c r="DE852" s="46">
        <f t="shared" si="220"/>
        <v>0</v>
      </c>
      <c r="DF852" s="46"/>
      <c r="DG852" s="46"/>
      <c r="DH852" s="46"/>
      <c r="DI852" s="46"/>
      <c r="DJ852" s="46"/>
      <c r="DK852" s="46"/>
      <c r="DL852" s="46"/>
      <c r="DM852" s="46"/>
      <c r="DN852" s="46"/>
      <c r="DO852" s="46"/>
      <c r="DP852" s="46"/>
      <c r="DQ852" s="46"/>
      <c r="DR852" s="46"/>
      <c r="DS852" s="46">
        <f t="array" ref="DS852">IF(MAX(IF($AI852:$CH852&lt;&gt;0,$AI$7:$CH$7))&gt;$S852,1,0)</f>
        <v>0</v>
      </c>
    </row>
    <row r="853" spans="1:123" x14ac:dyDescent="0.25">
      <c r="A853" s="78">
        <v>846</v>
      </c>
      <c r="B853" s="79" t="str">
        <f t="shared" si="214"/>
        <v>K_LE MUT_2023_846</v>
      </c>
      <c r="C853" s="2"/>
      <c r="D853" s="3"/>
      <c r="E853" s="3"/>
      <c r="F853" s="4"/>
      <c r="G853" s="4"/>
      <c r="H853" s="4"/>
      <c r="I853" s="3"/>
      <c r="J853" s="1"/>
      <c r="K853" s="7"/>
      <c r="L853" s="90"/>
      <c r="M853" s="5"/>
      <c r="N853" s="91"/>
      <c r="O853" s="92"/>
      <c r="P853" s="5"/>
      <c r="Q853" s="5"/>
      <c r="R853" s="8"/>
      <c r="S853" s="5"/>
      <c r="T853" s="93"/>
      <c r="U853" s="80"/>
      <c r="V853" s="82"/>
      <c r="W853" s="83"/>
      <c r="X853" s="84" t="str">
        <f t="shared" si="215"/>
        <v xml:space="preserve"> </v>
      </c>
      <c r="Y853" s="85" t="str">
        <f t="shared" si="208"/>
        <v/>
      </c>
      <c r="AA853" s="86" t="str">
        <f t="shared" ca="1" si="209"/>
        <v/>
      </c>
      <c r="AB853" s="121"/>
      <c r="AC853" s="87" t="str">
        <f t="shared" si="207"/>
        <v/>
      </c>
      <c r="AD853" s="88" t="str">
        <f t="shared" si="216"/>
        <v/>
      </c>
      <c r="AE853" s="89" t="str">
        <f>IF(C853&lt;&gt;"",IF(VLOOKUP(C853,T_UO[#All],3,FALSE)="J",AF853+AG853,VLOOKUP(C853,T_UO[#All],4,FALSE)*G853),"")</f>
        <v/>
      </c>
      <c r="AF853" s="89" t="str">
        <f t="shared" si="210"/>
        <v/>
      </c>
      <c r="AG853" s="6"/>
      <c r="AH853" s="81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  <c r="AY853" s="120"/>
      <c r="AZ853" s="120"/>
      <c r="BA853" s="120"/>
      <c r="BB853" s="120"/>
      <c r="BC853" s="120"/>
      <c r="BD853" s="120"/>
      <c r="BE853" s="120"/>
      <c r="BF853" s="120"/>
      <c r="BG853" s="120"/>
      <c r="BH853" s="120"/>
      <c r="BI853" s="120"/>
      <c r="BJ853" s="120"/>
      <c r="BK853" s="120"/>
      <c r="BL853" s="120"/>
      <c r="BM853" s="120"/>
      <c r="BN853" s="120"/>
      <c r="BO853" s="120"/>
      <c r="BP853" s="120"/>
      <c r="BQ853" s="120"/>
      <c r="BR853" s="120"/>
      <c r="BS853" s="120"/>
      <c r="BT853" s="120"/>
      <c r="BU853" s="120"/>
      <c r="BV853" s="120"/>
      <c r="BW853" s="120"/>
      <c r="BX853" s="120"/>
      <c r="BY853" s="120"/>
      <c r="BZ853" s="120"/>
      <c r="CA853" s="120"/>
      <c r="CB853" s="120"/>
      <c r="CC853" s="120"/>
      <c r="CD853" s="120"/>
      <c r="CE853" s="120"/>
      <c r="CF853" s="120"/>
      <c r="CG853" s="120"/>
      <c r="CH853" s="120"/>
      <c r="CJ853" s="46"/>
      <c r="CK853" s="46"/>
      <c r="CL853" s="46"/>
      <c r="CN853" s="46">
        <f t="shared" ca="1" si="217"/>
        <v>0</v>
      </c>
      <c r="CO853" s="46">
        <f t="shared" si="211"/>
        <v>0</v>
      </c>
      <c r="CP853" s="46"/>
      <c r="CQ853" s="46">
        <f t="shared" si="212"/>
        <v>0</v>
      </c>
      <c r="CR853" s="46"/>
      <c r="CS853" s="46">
        <f>IF(C853&lt;&gt;"",IF(VLOOKUP(C853,T_UO[#All],3,FALSE)="PTS",IF(ISBLANK(G853),1,0),IF(ISBLANK(G853),0,1)),0)</f>
        <v>0</v>
      </c>
      <c r="CT853" s="46">
        <f t="shared" si="218"/>
        <v>0</v>
      </c>
      <c r="CU853" s="46"/>
      <c r="CV853" s="46"/>
      <c r="CW853" s="46"/>
      <c r="CX853" s="46"/>
      <c r="CY853" s="46"/>
      <c r="CZ853" s="46"/>
      <c r="DA853" s="46"/>
      <c r="DB853" s="46">
        <f t="shared" si="219"/>
        <v>0</v>
      </c>
      <c r="DC853" s="46">
        <f t="shared" ca="1" si="213"/>
        <v>0</v>
      </c>
      <c r="DD853" s="46"/>
      <c r="DE853" s="46">
        <f t="shared" si="220"/>
        <v>0</v>
      </c>
      <c r="DF853" s="46"/>
      <c r="DG853" s="46"/>
      <c r="DH853" s="46"/>
      <c r="DI853" s="46"/>
      <c r="DJ853" s="46"/>
      <c r="DK853" s="46"/>
      <c r="DL853" s="46"/>
      <c r="DM853" s="46"/>
      <c r="DN853" s="46"/>
      <c r="DO853" s="46"/>
      <c r="DP853" s="46"/>
      <c r="DQ853" s="46"/>
      <c r="DR853" s="46"/>
      <c r="DS853" s="46">
        <f t="array" ref="DS853">IF(MAX(IF($AI853:$CH853&lt;&gt;0,$AI$7:$CH$7))&gt;$S853,1,0)</f>
        <v>0</v>
      </c>
    </row>
    <row r="854" spans="1:123" x14ac:dyDescent="0.25">
      <c r="A854" s="78">
        <v>847</v>
      </c>
      <c r="B854" s="79" t="str">
        <f t="shared" si="214"/>
        <v>K_LE MUT_2023_847</v>
      </c>
      <c r="C854" s="2"/>
      <c r="D854" s="3"/>
      <c r="E854" s="3"/>
      <c r="F854" s="4"/>
      <c r="G854" s="4"/>
      <c r="H854" s="4"/>
      <c r="I854" s="3"/>
      <c r="J854" s="1"/>
      <c r="K854" s="7"/>
      <c r="L854" s="90"/>
      <c r="M854" s="5"/>
      <c r="N854" s="91"/>
      <c r="O854" s="92"/>
      <c r="P854" s="5"/>
      <c r="Q854" s="5"/>
      <c r="R854" s="8"/>
      <c r="S854" s="5"/>
      <c r="T854" s="93"/>
      <c r="U854" s="80"/>
      <c r="V854" s="82"/>
      <c r="W854" s="83"/>
      <c r="X854" s="84" t="str">
        <f t="shared" si="215"/>
        <v xml:space="preserve"> </v>
      </c>
      <c r="Y854" s="85" t="str">
        <f t="shared" si="208"/>
        <v/>
      </c>
      <c r="AA854" s="86" t="str">
        <f t="shared" ca="1" si="209"/>
        <v/>
      </c>
      <c r="AB854" s="121"/>
      <c r="AC854" s="87" t="str">
        <f t="shared" si="207"/>
        <v/>
      </c>
      <c r="AD854" s="88" t="str">
        <f t="shared" si="216"/>
        <v/>
      </c>
      <c r="AE854" s="89" t="str">
        <f>IF(C854&lt;&gt;"",IF(VLOOKUP(C854,T_UO[#All],3,FALSE)="J",AF854+AG854,VLOOKUP(C854,T_UO[#All],4,FALSE)*G854),"")</f>
        <v/>
      </c>
      <c r="AF854" s="89" t="str">
        <f t="shared" si="210"/>
        <v/>
      </c>
      <c r="AG854" s="6"/>
      <c r="AH854" s="81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  <c r="AY854" s="120"/>
      <c r="AZ854" s="120"/>
      <c r="BA854" s="120"/>
      <c r="BB854" s="120"/>
      <c r="BC854" s="120"/>
      <c r="BD854" s="120"/>
      <c r="BE854" s="120"/>
      <c r="BF854" s="120"/>
      <c r="BG854" s="120"/>
      <c r="BH854" s="120"/>
      <c r="BI854" s="120"/>
      <c r="BJ854" s="120"/>
      <c r="BK854" s="120"/>
      <c r="BL854" s="120"/>
      <c r="BM854" s="120"/>
      <c r="BN854" s="120"/>
      <c r="BO854" s="120"/>
      <c r="BP854" s="120"/>
      <c r="BQ854" s="120"/>
      <c r="BR854" s="120"/>
      <c r="BS854" s="120"/>
      <c r="BT854" s="120"/>
      <c r="BU854" s="120"/>
      <c r="BV854" s="120"/>
      <c r="BW854" s="120"/>
      <c r="BX854" s="120"/>
      <c r="BY854" s="120"/>
      <c r="BZ854" s="120"/>
      <c r="CA854" s="120"/>
      <c r="CB854" s="120"/>
      <c r="CC854" s="120"/>
      <c r="CD854" s="120"/>
      <c r="CE854" s="120"/>
      <c r="CF854" s="120"/>
      <c r="CG854" s="120"/>
      <c r="CH854" s="120"/>
      <c r="CJ854" s="46"/>
      <c r="CK854" s="46"/>
      <c r="CL854" s="46"/>
      <c r="CN854" s="46">
        <f t="shared" ca="1" si="217"/>
        <v>0</v>
      </c>
      <c r="CO854" s="46">
        <f t="shared" si="211"/>
        <v>0</v>
      </c>
      <c r="CP854" s="46"/>
      <c r="CQ854" s="46">
        <f t="shared" si="212"/>
        <v>0</v>
      </c>
      <c r="CR854" s="46"/>
      <c r="CS854" s="46">
        <f>IF(C854&lt;&gt;"",IF(VLOOKUP(C854,T_UO[#All],3,FALSE)="PTS",IF(ISBLANK(G854),1,0),IF(ISBLANK(G854),0,1)),0)</f>
        <v>0</v>
      </c>
      <c r="CT854" s="46">
        <f t="shared" si="218"/>
        <v>0</v>
      </c>
      <c r="CU854" s="46"/>
      <c r="CV854" s="46"/>
      <c r="CW854" s="46"/>
      <c r="CX854" s="46"/>
      <c r="CY854" s="46"/>
      <c r="CZ854" s="46"/>
      <c r="DA854" s="46"/>
      <c r="DB854" s="46">
        <f t="shared" si="219"/>
        <v>0</v>
      </c>
      <c r="DC854" s="46">
        <f t="shared" ca="1" si="213"/>
        <v>0</v>
      </c>
      <c r="DD854" s="46"/>
      <c r="DE854" s="46">
        <f t="shared" si="220"/>
        <v>0</v>
      </c>
      <c r="DF854" s="46"/>
      <c r="DG854" s="46"/>
      <c r="DH854" s="46"/>
      <c r="DI854" s="46"/>
      <c r="DJ854" s="46"/>
      <c r="DK854" s="46"/>
      <c r="DL854" s="46"/>
      <c r="DM854" s="46"/>
      <c r="DN854" s="46"/>
      <c r="DO854" s="46"/>
      <c r="DP854" s="46"/>
      <c r="DQ854" s="46"/>
      <c r="DR854" s="46"/>
      <c r="DS854" s="46">
        <f t="array" ref="DS854">IF(MAX(IF($AI854:$CH854&lt;&gt;0,$AI$7:$CH$7))&gt;$S854,1,0)</f>
        <v>0</v>
      </c>
    </row>
    <row r="855" spans="1:123" x14ac:dyDescent="0.25">
      <c r="A855" s="78">
        <v>848</v>
      </c>
      <c r="B855" s="79" t="str">
        <f t="shared" si="214"/>
        <v>K_LE MUT_2023_848</v>
      </c>
      <c r="C855" s="2"/>
      <c r="D855" s="3"/>
      <c r="E855" s="3"/>
      <c r="F855" s="4"/>
      <c r="G855" s="4"/>
      <c r="H855" s="4"/>
      <c r="I855" s="3"/>
      <c r="J855" s="1"/>
      <c r="K855" s="7"/>
      <c r="L855" s="90"/>
      <c r="M855" s="5"/>
      <c r="N855" s="91"/>
      <c r="O855" s="92"/>
      <c r="P855" s="5"/>
      <c r="Q855" s="5"/>
      <c r="R855" s="8"/>
      <c r="S855" s="5"/>
      <c r="T855" s="93"/>
      <c r="U855" s="80"/>
      <c r="V855" s="82"/>
      <c r="W855" s="83"/>
      <c r="X855" s="84" t="str">
        <f t="shared" si="215"/>
        <v xml:space="preserve"> </v>
      </c>
      <c r="Y855" s="85" t="str">
        <f t="shared" si="208"/>
        <v/>
      </c>
      <c r="AA855" s="86" t="str">
        <f t="shared" ca="1" si="209"/>
        <v/>
      </c>
      <c r="AB855" s="121"/>
      <c r="AC855" s="87" t="str">
        <f t="shared" si="207"/>
        <v/>
      </c>
      <c r="AD855" s="88" t="str">
        <f t="shared" si="216"/>
        <v/>
      </c>
      <c r="AE855" s="89" t="str">
        <f>IF(C855&lt;&gt;"",IF(VLOOKUP(C855,T_UO[#All],3,FALSE)="J",AF855+AG855,VLOOKUP(C855,T_UO[#All],4,FALSE)*G855),"")</f>
        <v/>
      </c>
      <c r="AF855" s="89" t="str">
        <f t="shared" si="210"/>
        <v/>
      </c>
      <c r="AG855" s="6"/>
      <c r="AH855" s="81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  <c r="AY855" s="120"/>
      <c r="AZ855" s="120"/>
      <c r="BA855" s="120"/>
      <c r="BB855" s="120"/>
      <c r="BC855" s="120"/>
      <c r="BD855" s="120"/>
      <c r="BE855" s="120"/>
      <c r="BF855" s="120"/>
      <c r="BG855" s="120"/>
      <c r="BH855" s="120"/>
      <c r="BI855" s="120"/>
      <c r="BJ855" s="120"/>
      <c r="BK855" s="120"/>
      <c r="BL855" s="120"/>
      <c r="BM855" s="120"/>
      <c r="BN855" s="120"/>
      <c r="BO855" s="120"/>
      <c r="BP855" s="120"/>
      <c r="BQ855" s="120"/>
      <c r="BR855" s="120"/>
      <c r="BS855" s="120"/>
      <c r="BT855" s="120"/>
      <c r="BU855" s="120"/>
      <c r="BV855" s="120"/>
      <c r="BW855" s="120"/>
      <c r="BX855" s="120"/>
      <c r="BY855" s="120"/>
      <c r="BZ855" s="120"/>
      <c r="CA855" s="120"/>
      <c r="CB855" s="120"/>
      <c r="CC855" s="120"/>
      <c r="CD855" s="120"/>
      <c r="CE855" s="120"/>
      <c r="CF855" s="120"/>
      <c r="CG855" s="120"/>
      <c r="CH855" s="120"/>
      <c r="CJ855" s="46"/>
      <c r="CK855" s="46"/>
      <c r="CL855" s="46"/>
      <c r="CN855" s="46">
        <f t="shared" ca="1" si="217"/>
        <v>0</v>
      </c>
      <c r="CO855" s="46">
        <f t="shared" si="211"/>
        <v>0</v>
      </c>
      <c r="CP855" s="46"/>
      <c r="CQ855" s="46">
        <f t="shared" si="212"/>
        <v>0</v>
      </c>
      <c r="CR855" s="46"/>
      <c r="CS855" s="46">
        <f>IF(C855&lt;&gt;"",IF(VLOOKUP(C855,T_UO[#All],3,FALSE)="PTS",IF(ISBLANK(G855),1,0),IF(ISBLANK(G855),0,1)),0)</f>
        <v>0</v>
      </c>
      <c r="CT855" s="46">
        <f t="shared" si="218"/>
        <v>0</v>
      </c>
      <c r="CU855" s="46"/>
      <c r="CV855" s="46"/>
      <c r="CW855" s="46"/>
      <c r="CX855" s="46"/>
      <c r="CY855" s="46"/>
      <c r="CZ855" s="46"/>
      <c r="DA855" s="46"/>
      <c r="DB855" s="46">
        <f t="shared" si="219"/>
        <v>0</v>
      </c>
      <c r="DC855" s="46">
        <f t="shared" ca="1" si="213"/>
        <v>0</v>
      </c>
      <c r="DD855" s="46"/>
      <c r="DE855" s="46">
        <f t="shared" si="220"/>
        <v>0</v>
      </c>
      <c r="DF855" s="46"/>
      <c r="DG855" s="46"/>
      <c r="DH855" s="46"/>
      <c r="DI855" s="46"/>
      <c r="DJ855" s="46"/>
      <c r="DK855" s="46"/>
      <c r="DL855" s="46"/>
      <c r="DM855" s="46"/>
      <c r="DN855" s="46"/>
      <c r="DO855" s="46"/>
      <c r="DP855" s="46"/>
      <c r="DQ855" s="46"/>
      <c r="DR855" s="46"/>
      <c r="DS855" s="46">
        <f t="array" ref="DS855">IF(MAX(IF($AI855:$CH855&lt;&gt;0,$AI$7:$CH$7))&gt;$S855,1,0)</f>
        <v>0</v>
      </c>
    </row>
    <row r="856" spans="1:123" x14ac:dyDescent="0.25">
      <c r="A856" s="78">
        <v>849</v>
      </c>
      <c r="B856" s="79" t="str">
        <f t="shared" si="214"/>
        <v>K_LE MUT_2023_849</v>
      </c>
      <c r="C856" s="2"/>
      <c r="D856" s="3"/>
      <c r="E856" s="3"/>
      <c r="F856" s="4"/>
      <c r="G856" s="4"/>
      <c r="H856" s="4"/>
      <c r="I856" s="3"/>
      <c r="J856" s="1"/>
      <c r="K856" s="7"/>
      <c r="L856" s="90"/>
      <c r="M856" s="5"/>
      <c r="N856" s="91"/>
      <c r="O856" s="92"/>
      <c r="P856" s="5"/>
      <c r="Q856" s="5"/>
      <c r="R856" s="8"/>
      <c r="S856" s="5"/>
      <c r="T856" s="93"/>
      <c r="U856" s="80"/>
      <c r="V856" s="82"/>
      <c r="W856" s="83"/>
      <c r="X856" s="84" t="str">
        <f t="shared" si="215"/>
        <v xml:space="preserve"> </v>
      </c>
      <c r="Y856" s="85" t="str">
        <f t="shared" si="208"/>
        <v/>
      </c>
      <c r="AA856" s="86" t="str">
        <f t="shared" ca="1" si="209"/>
        <v/>
      </c>
      <c r="AB856" s="121"/>
      <c r="AC856" s="87" t="str">
        <f t="shared" si="207"/>
        <v/>
      </c>
      <c r="AD856" s="88" t="str">
        <f t="shared" si="216"/>
        <v/>
      </c>
      <c r="AE856" s="89" t="str">
        <f>IF(C856&lt;&gt;"",IF(VLOOKUP(C856,T_UO[#All],3,FALSE)="J",AF856+AG856,VLOOKUP(C856,T_UO[#All],4,FALSE)*G856),"")</f>
        <v/>
      </c>
      <c r="AF856" s="89" t="str">
        <f t="shared" si="210"/>
        <v/>
      </c>
      <c r="AG856" s="6"/>
      <c r="AH856" s="81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  <c r="AY856" s="120"/>
      <c r="AZ856" s="120"/>
      <c r="BA856" s="120"/>
      <c r="BB856" s="120"/>
      <c r="BC856" s="120"/>
      <c r="BD856" s="120"/>
      <c r="BE856" s="120"/>
      <c r="BF856" s="120"/>
      <c r="BG856" s="120"/>
      <c r="BH856" s="120"/>
      <c r="BI856" s="120"/>
      <c r="BJ856" s="120"/>
      <c r="BK856" s="120"/>
      <c r="BL856" s="120"/>
      <c r="BM856" s="120"/>
      <c r="BN856" s="120"/>
      <c r="BO856" s="120"/>
      <c r="BP856" s="120"/>
      <c r="BQ856" s="120"/>
      <c r="BR856" s="120"/>
      <c r="BS856" s="120"/>
      <c r="BT856" s="120"/>
      <c r="BU856" s="120"/>
      <c r="BV856" s="120"/>
      <c r="BW856" s="120"/>
      <c r="BX856" s="120"/>
      <c r="BY856" s="120"/>
      <c r="BZ856" s="120"/>
      <c r="CA856" s="120"/>
      <c r="CB856" s="120"/>
      <c r="CC856" s="120"/>
      <c r="CD856" s="120"/>
      <c r="CE856" s="120"/>
      <c r="CF856" s="120"/>
      <c r="CG856" s="120"/>
      <c r="CH856" s="120"/>
      <c r="CJ856" s="46"/>
      <c r="CK856" s="46"/>
      <c r="CL856" s="46"/>
      <c r="CN856" s="46">
        <f t="shared" ca="1" si="217"/>
        <v>0</v>
      </c>
      <c r="CO856" s="46">
        <f t="shared" si="211"/>
        <v>0</v>
      </c>
      <c r="CP856" s="46"/>
      <c r="CQ856" s="46">
        <f t="shared" si="212"/>
        <v>0</v>
      </c>
      <c r="CR856" s="46"/>
      <c r="CS856" s="46">
        <f>IF(C856&lt;&gt;"",IF(VLOOKUP(C856,T_UO[#All],3,FALSE)="PTS",IF(ISBLANK(G856),1,0),IF(ISBLANK(G856),0,1)),0)</f>
        <v>0</v>
      </c>
      <c r="CT856" s="46">
        <f t="shared" si="218"/>
        <v>0</v>
      </c>
      <c r="CU856" s="46"/>
      <c r="CV856" s="46"/>
      <c r="CW856" s="46"/>
      <c r="CX856" s="46"/>
      <c r="CY856" s="46"/>
      <c r="CZ856" s="46"/>
      <c r="DA856" s="46"/>
      <c r="DB856" s="46">
        <f t="shared" si="219"/>
        <v>0</v>
      </c>
      <c r="DC856" s="46">
        <f t="shared" ca="1" si="213"/>
        <v>0</v>
      </c>
      <c r="DD856" s="46"/>
      <c r="DE856" s="46">
        <f t="shared" si="220"/>
        <v>0</v>
      </c>
      <c r="DF856" s="46"/>
      <c r="DG856" s="46"/>
      <c r="DH856" s="46"/>
      <c r="DI856" s="46"/>
      <c r="DJ856" s="46"/>
      <c r="DK856" s="46"/>
      <c r="DL856" s="46"/>
      <c r="DM856" s="46"/>
      <c r="DN856" s="46"/>
      <c r="DO856" s="46"/>
      <c r="DP856" s="46"/>
      <c r="DQ856" s="46"/>
      <c r="DR856" s="46"/>
      <c r="DS856" s="46">
        <f t="array" ref="DS856">IF(MAX(IF($AI856:$CH856&lt;&gt;0,$AI$7:$CH$7))&gt;$S856,1,0)</f>
        <v>0</v>
      </c>
    </row>
    <row r="857" spans="1:123" x14ac:dyDescent="0.25">
      <c r="A857" s="78">
        <v>850</v>
      </c>
      <c r="B857" s="79" t="str">
        <f t="shared" si="214"/>
        <v>K_LE MUT_2023_850</v>
      </c>
      <c r="C857" s="2"/>
      <c r="D857" s="3"/>
      <c r="E857" s="3"/>
      <c r="F857" s="4"/>
      <c r="G857" s="4"/>
      <c r="H857" s="4"/>
      <c r="I857" s="3"/>
      <c r="J857" s="1"/>
      <c r="K857" s="7"/>
      <c r="L857" s="90"/>
      <c r="M857" s="5"/>
      <c r="N857" s="91"/>
      <c r="O857" s="92"/>
      <c r="P857" s="5"/>
      <c r="Q857" s="5"/>
      <c r="R857" s="8"/>
      <c r="S857" s="5"/>
      <c r="T857" s="93"/>
      <c r="U857" s="80"/>
      <c r="V857" s="82"/>
      <c r="W857" s="83"/>
      <c r="X857" s="84" t="str">
        <f t="shared" si="215"/>
        <v xml:space="preserve"> </v>
      </c>
      <c r="Y857" s="85" t="str">
        <f t="shared" si="208"/>
        <v/>
      </c>
      <c r="AA857" s="86" t="str">
        <f t="shared" ca="1" si="209"/>
        <v/>
      </c>
      <c r="AB857" s="121"/>
      <c r="AC857" s="87" t="str">
        <f t="shared" si="207"/>
        <v/>
      </c>
      <c r="AD857" s="88" t="str">
        <f t="shared" si="216"/>
        <v/>
      </c>
      <c r="AE857" s="89" t="str">
        <f>IF(C857&lt;&gt;"",IF(VLOOKUP(C857,T_UO[#All],3,FALSE)="J",AF857+AG857,VLOOKUP(C857,T_UO[#All],4,FALSE)*G857),"")</f>
        <v/>
      </c>
      <c r="AF857" s="89" t="str">
        <f t="shared" si="210"/>
        <v/>
      </c>
      <c r="AG857" s="6"/>
      <c r="AH857" s="81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  <c r="AY857" s="120"/>
      <c r="AZ857" s="120"/>
      <c r="BA857" s="120"/>
      <c r="BB857" s="120"/>
      <c r="BC857" s="120"/>
      <c r="BD857" s="120"/>
      <c r="BE857" s="120"/>
      <c r="BF857" s="120"/>
      <c r="BG857" s="120"/>
      <c r="BH857" s="120"/>
      <c r="BI857" s="120"/>
      <c r="BJ857" s="120"/>
      <c r="BK857" s="120"/>
      <c r="BL857" s="120"/>
      <c r="BM857" s="120"/>
      <c r="BN857" s="120"/>
      <c r="BO857" s="120"/>
      <c r="BP857" s="120"/>
      <c r="BQ857" s="120"/>
      <c r="BR857" s="120"/>
      <c r="BS857" s="120"/>
      <c r="BT857" s="120"/>
      <c r="BU857" s="120"/>
      <c r="BV857" s="120"/>
      <c r="BW857" s="120"/>
      <c r="BX857" s="120"/>
      <c r="BY857" s="120"/>
      <c r="BZ857" s="120"/>
      <c r="CA857" s="120"/>
      <c r="CB857" s="120"/>
      <c r="CC857" s="120"/>
      <c r="CD857" s="120"/>
      <c r="CE857" s="120"/>
      <c r="CF857" s="120"/>
      <c r="CG857" s="120"/>
      <c r="CH857" s="120"/>
      <c r="CJ857" s="46"/>
      <c r="CK857" s="46"/>
      <c r="CL857" s="46"/>
      <c r="CN857" s="46">
        <f t="shared" ca="1" si="217"/>
        <v>0</v>
      </c>
      <c r="CO857" s="46">
        <f t="shared" si="211"/>
        <v>0</v>
      </c>
      <c r="CP857" s="46"/>
      <c r="CQ857" s="46">
        <f t="shared" si="212"/>
        <v>0</v>
      </c>
      <c r="CR857" s="46"/>
      <c r="CS857" s="46">
        <f>IF(C857&lt;&gt;"",IF(VLOOKUP(C857,T_UO[#All],3,FALSE)="PTS",IF(ISBLANK(G857),1,0),IF(ISBLANK(G857),0,1)),0)</f>
        <v>0</v>
      </c>
      <c r="CT857" s="46">
        <f t="shared" si="218"/>
        <v>0</v>
      </c>
      <c r="CU857" s="46"/>
      <c r="CV857" s="46"/>
      <c r="CW857" s="46"/>
      <c r="CX857" s="46"/>
      <c r="CY857" s="46"/>
      <c r="CZ857" s="46"/>
      <c r="DA857" s="46"/>
      <c r="DB857" s="46">
        <f t="shared" si="219"/>
        <v>0</v>
      </c>
      <c r="DC857" s="46">
        <f t="shared" ca="1" si="213"/>
        <v>0</v>
      </c>
      <c r="DD857" s="46"/>
      <c r="DE857" s="46">
        <f t="shared" si="220"/>
        <v>0</v>
      </c>
      <c r="DF857" s="46"/>
      <c r="DG857" s="46"/>
      <c r="DH857" s="46"/>
      <c r="DI857" s="46"/>
      <c r="DJ857" s="46"/>
      <c r="DK857" s="46"/>
      <c r="DL857" s="46"/>
      <c r="DM857" s="46"/>
      <c r="DN857" s="46"/>
      <c r="DO857" s="46"/>
      <c r="DP857" s="46"/>
      <c r="DQ857" s="46"/>
      <c r="DR857" s="46"/>
      <c r="DS857" s="46">
        <f t="array" ref="DS857">IF(MAX(IF($AI857:$CH857&lt;&gt;0,$AI$7:$CH$7))&gt;$S857,1,0)</f>
        <v>0</v>
      </c>
    </row>
    <row r="858" spans="1:123" x14ac:dyDescent="0.25">
      <c r="A858" s="78">
        <v>851</v>
      </c>
      <c r="B858" s="79" t="str">
        <f t="shared" si="214"/>
        <v>K_LE MUT_2023_851</v>
      </c>
      <c r="C858" s="2"/>
      <c r="D858" s="3"/>
      <c r="E858" s="3"/>
      <c r="F858" s="4"/>
      <c r="G858" s="4"/>
      <c r="H858" s="4"/>
      <c r="I858" s="3"/>
      <c r="J858" s="1"/>
      <c r="K858" s="7"/>
      <c r="L858" s="90"/>
      <c r="M858" s="5"/>
      <c r="N858" s="91"/>
      <c r="O858" s="92"/>
      <c r="P858" s="5"/>
      <c r="Q858" s="5"/>
      <c r="R858" s="8"/>
      <c r="S858" s="5"/>
      <c r="T858" s="93"/>
      <c r="U858" s="80"/>
      <c r="V858" s="82"/>
      <c r="W858" s="83"/>
      <c r="X858" s="84" t="str">
        <f t="shared" si="215"/>
        <v xml:space="preserve"> </v>
      </c>
      <c r="Y858" s="85" t="str">
        <f t="shared" si="208"/>
        <v/>
      </c>
      <c r="AA858" s="86" t="str">
        <f t="shared" ca="1" si="209"/>
        <v/>
      </c>
      <c r="AB858" s="121"/>
      <c r="AC858" s="87" t="str">
        <f t="shared" si="207"/>
        <v/>
      </c>
      <c r="AD858" s="88" t="str">
        <f t="shared" si="216"/>
        <v/>
      </c>
      <c r="AE858" s="89" t="str">
        <f>IF(C858&lt;&gt;"",IF(VLOOKUP(C858,T_UO[#All],3,FALSE)="J",AF858+AG858,VLOOKUP(C858,T_UO[#All],4,FALSE)*G858),"")</f>
        <v/>
      </c>
      <c r="AF858" s="89" t="str">
        <f t="shared" si="210"/>
        <v/>
      </c>
      <c r="AG858" s="6"/>
      <c r="AH858" s="81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  <c r="AY858" s="120"/>
      <c r="AZ858" s="120"/>
      <c r="BA858" s="120"/>
      <c r="BB858" s="120"/>
      <c r="BC858" s="120"/>
      <c r="BD858" s="120"/>
      <c r="BE858" s="120"/>
      <c r="BF858" s="120"/>
      <c r="BG858" s="120"/>
      <c r="BH858" s="120"/>
      <c r="BI858" s="120"/>
      <c r="BJ858" s="120"/>
      <c r="BK858" s="120"/>
      <c r="BL858" s="120"/>
      <c r="BM858" s="120"/>
      <c r="BN858" s="120"/>
      <c r="BO858" s="120"/>
      <c r="BP858" s="120"/>
      <c r="BQ858" s="120"/>
      <c r="BR858" s="120"/>
      <c r="BS858" s="120"/>
      <c r="BT858" s="120"/>
      <c r="BU858" s="120"/>
      <c r="BV858" s="120"/>
      <c r="BW858" s="120"/>
      <c r="BX858" s="120"/>
      <c r="BY858" s="120"/>
      <c r="BZ858" s="120"/>
      <c r="CA858" s="120"/>
      <c r="CB858" s="120"/>
      <c r="CC858" s="120"/>
      <c r="CD858" s="120"/>
      <c r="CE858" s="120"/>
      <c r="CF858" s="120"/>
      <c r="CG858" s="120"/>
      <c r="CH858" s="120"/>
      <c r="CJ858" s="46"/>
      <c r="CK858" s="46"/>
      <c r="CL858" s="46"/>
      <c r="CN858" s="46">
        <f t="shared" ca="1" si="217"/>
        <v>0</v>
      </c>
      <c r="CO858" s="46">
        <f t="shared" si="211"/>
        <v>0</v>
      </c>
      <c r="CP858" s="46"/>
      <c r="CQ858" s="46">
        <f t="shared" si="212"/>
        <v>0</v>
      </c>
      <c r="CR858" s="46"/>
      <c r="CS858" s="46">
        <f>IF(C858&lt;&gt;"",IF(VLOOKUP(C858,T_UO[#All],3,FALSE)="PTS",IF(ISBLANK(G858),1,0),IF(ISBLANK(G858),0,1)),0)</f>
        <v>0</v>
      </c>
      <c r="CT858" s="46">
        <f t="shared" si="218"/>
        <v>0</v>
      </c>
      <c r="CU858" s="46"/>
      <c r="CV858" s="46"/>
      <c r="CW858" s="46"/>
      <c r="CX858" s="46"/>
      <c r="CY858" s="46"/>
      <c r="CZ858" s="46"/>
      <c r="DA858" s="46"/>
      <c r="DB858" s="46">
        <f t="shared" si="219"/>
        <v>0</v>
      </c>
      <c r="DC858" s="46">
        <f t="shared" ca="1" si="213"/>
        <v>0</v>
      </c>
      <c r="DD858" s="46"/>
      <c r="DE858" s="46">
        <f t="shared" si="220"/>
        <v>0</v>
      </c>
      <c r="DF858" s="46"/>
      <c r="DG858" s="46"/>
      <c r="DH858" s="46"/>
      <c r="DI858" s="46"/>
      <c r="DJ858" s="46"/>
      <c r="DK858" s="46"/>
      <c r="DL858" s="46"/>
      <c r="DM858" s="46"/>
      <c r="DN858" s="46"/>
      <c r="DO858" s="46"/>
      <c r="DP858" s="46"/>
      <c r="DQ858" s="46"/>
      <c r="DR858" s="46"/>
      <c r="DS858" s="46">
        <f t="array" ref="DS858">IF(MAX(IF($AI858:$CH858&lt;&gt;0,$AI$7:$CH$7))&gt;$S858,1,0)</f>
        <v>0</v>
      </c>
    </row>
    <row r="859" spans="1:123" x14ac:dyDescent="0.25">
      <c r="A859" s="78">
        <v>852</v>
      </c>
      <c r="B859" s="79" t="str">
        <f t="shared" si="214"/>
        <v>K_LE MUT_2023_852</v>
      </c>
      <c r="C859" s="2"/>
      <c r="D859" s="3"/>
      <c r="E859" s="3"/>
      <c r="F859" s="4"/>
      <c r="G859" s="4"/>
      <c r="H859" s="4"/>
      <c r="I859" s="3"/>
      <c r="J859" s="1"/>
      <c r="K859" s="7"/>
      <c r="L859" s="90"/>
      <c r="M859" s="5"/>
      <c r="N859" s="91"/>
      <c r="O859" s="92"/>
      <c r="P859" s="5"/>
      <c r="Q859" s="5"/>
      <c r="R859" s="8"/>
      <c r="S859" s="5"/>
      <c r="T859" s="93"/>
      <c r="U859" s="80"/>
      <c r="V859" s="82"/>
      <c r="W859" s="83"/>
      <c r="X859" s="84" t="str">
        <f t="shared" si="215"/>
        <v xml:space="preserve"> </v>
      </c>
      <c r="Y859" s="85" t="str">
        <f t="shared" si="208"/>
        <v/>
      </c>
      <c r="AA859" s="86" t="str">
        <f t="shared" ca="1" si="209"/>
        <v/>
      </c>
      <c r="AB859" s="121"/>
      <c r="AC859" s="87" t="str">
        <f t="shared" si="207"/>
        <v/>
      </c>
      <c r="AD859" s="88" t="str">
        <f t="shared" si="216"/>
        <v/>
      </c>
      <c r="AE859" s="89" t="str">
        <f>IF(C859&lt;&gt;"",IF(VLOOKUP(C859,T_UO[#All],3,FALSE)="J",AF859+AG859,VLOOKUP(C859,T_UO[#All],4,FALSE)*G859),"")</f>
        <v/>
      </c>
      <c r="AF859" s="89" t="str">
        <f t="shared" si="210"/>
        <v/>
      </c>
      <c r="AG859" s="6"/>
      <c r="AH859" s="81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  <c r="AY859" s="120"/>
      <c r="AZ859" s="120"/>
      <c r="BA859" s="120"/>
      <c r="BB859" s="120"/>
      <c r="BC859" s="120"/>
      <c r="BD859" s="120"/>
      <c r="BE859" s="120"/>
      <c r="BF859" s="120"/>
      <c r="BG859" s="120"/>
      <c r="BH859" s="120"/>
      <c r="BI859" s="120"/>
      <c r="BJ859" s="120"/>
      <c r="BK859" s="120"/>
      <c r="BL859" s="120"/>
      <c r="BM859" s="120"/>
      <c r="BN859" s="120"/>
      <c r="BO859" s="120"/>
      <c r="BP859" s="120"/>
      <c r="BQ859" s="120"/>
      <c r="BR859" s="120"/>
      <c r="BS859" s="120"/>
      <c r="BT859" s="120"/>
      <c r="BU859" s="120"/>
      <c r="BV859" s="120"/>
      <c r="BW859" s="120"/>
      <c r="BX859" s="120"/>
      <c r="BY859" s="120"/>
      <c r="BZ859" s="120"/>
      <c r="CA859" s="120"/>
      <c r="CB859" s="120"/>
      <c r="CC859" s="120"/>
      <c r="CD859" s="120"/>
      <c r="CE859" s="120"/>
      <c r="CF859" s="120"/>
      <c r="CG859" s="120"/>
      <c r="CH859" s="120"/>
      <c r="CJ859" s="46"/>
      <c r="CK859" s="46"/>
      <c r="CL859" s="46"/>
      <c r="CN859" s="46">
        <f t="shared" ca="1" si="217"/>
        <v>0</v>
      </c>
      <c r="CO859" s="46">
        <f t="shared" si="211"/>
        <v>0</v>
      </c>
      <c r="CP859" s="46"/>
      <c r="CQ859" s="46">
        <f t="shared" si="212"/>
        <v>0</v>
      </c>
      <c r="CR859" s="46"/>
      <c r="CS859" s="46">
        <f>IF(C859&lt;&gt;"",IF(VLOOKUP(C859,T_UO[#All],3,FALSE)="PTS",IF(ISBLANK(G859),1,0),IF(ISBLANK(G859),0,1)),0)</f>
        <v>0</v>
      </c>
      <c r="CT859" s="46">
        <f t="shared" si="218"/>
        <v>0</v>
      </c>
      <c r="CU859" s="46"/>
      <c r="CV859" s="46"/>
      <c r="CW859" s="46"/>
      <c r="CX859" s="46"/>
      <c r="CY859" s="46"/>
      <c r="CZ859" s="46"/>
      <c r="DA859" s="46"/>
      <c r="DB859" s="46">
        <f t="shared" si="219"/>
        <v>0</v>
      </c>
      <c r="DC859" s="46">
        <f t="shared" ca="1" si="213"/>
        <v>0</v>
      </c>
      <c r="DD859" s="46"/>
      <c r="DE859" s="46">
        <f t="shared" si="220"/>
        <v>0</v>
      </c>
      <c r="DF859" s="46"/>
      <c r="DG859" s="46"/>
      <c r="DH859" s="46"/>
      <c r="DI859" s="46"/>
      <c r="DJ859" s="46"/>
      <c r="DK859" s="46"/>
      <c r="DL859" s="46"/>
      <c r="DM859" s="46"/>
      <c r="DN859" s="46"/>
      <c r="DO859" s="46"/>
      <c r="DP859" s="46"/>
      <c r="DQ859" s="46"/>
      <c r="DR859" s="46"/>
      <c r="DS859" s="46">
        <f t="array" ref="DS859">IF(MAX(IF($AI859:$CH859&lt;&gt;0,$AI$7:$CH$7))&gt;$S859,1,0)</f>
        <v>0</v>
      </c>
    </row>
    <row r="860" spans="1:123" x14ac:dyDescent="0.25">
      <c r="A860" s="78">
        <v>853</v>
      </c>
      <c r="B860" s="79" t="str">
        <f t="shared" si="214"/>
        <v>K_LE MUT_2023_853</v>
      </c>
      <c r="C860" s="2"/>
      <c r="D860" s="3"/>
      <c r="E860" s="3"/>
      <c r="F860" s="4"/>
      <c r="G860" s="4"/>
      <c r="H860" s="4"/>
      <c r="I860" s="3"/>
      <c r="J860" s="1"/>
      <c r="K860" s="7"/>
      <c r="L860" s="90"/>
      <c r="M860" s="5"/>
      <c r="N860" s="91"/>
      <c r="O860" s="92"/>
      <c r="P860" s="5"/>
      <c r="Q860" s="5"/>
      <c r="R860" s="8"/>
      <c r="S860" s="5"/>
      <c r="T860" s="93"/>
      <c r="U860" s="80"/>
      <c r="V860" s="82"/>
      <c r="W860" s="83"/>
      <c r="X860" s="84" t="str">
        <f t="shared" si="215"/>
        <v xml:space="preserve"> </v>
      </c>
      <c r="Y860" s="85" t="str">
        <f t="shared" si="208"/>
        <v/>
      </c>
      <c r="AA860" s="86" t="str">
        <f t="shared" ca="1" si="209"/>
        <v/>
      </c>
      <c r="AB860" s="121"/>
      <c r="AC860" s="87" t="str">
        <f t="shared" si="207"/>
        <v/>
      </c>
      <c r="AD860" s="88" t="str">
        <f t="shared" si="216"/>
        <v/>
      </c>
      <c r="AE860" s="89" t="str">
        <f>IF(C860&lt;&gt;"",IF(VLOOKUP(C860,T_UO[#All],3,FALSE)="J",AF860+AG860,VLOOKUP(C860,T_UO[#All],4,FALSE)*G860),"")</f>
        <v/>
      </c>
      <c r="AF860" s="89" t="str">
        <f t="shared" si="210"/>
        <v/>
      </c>
      <c r="AG860" s="6"/>
      <c r="AH860" s="81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  <c r="AY860" s="120"/>
      <c r="AZ860" s="120"/>
      <c r="BA860" s="120"/>
      <c r="BB860" s="120"/>
      <c r="BC860" s="120"/>
      <c r="BD860" s="120"/>
      <c r="BE860" s="120"/>
      <c r="BF860" s="120"/>
      <c r="BG860" s="120"/>
      <c r="BH860" s="120"/>
      <c r="BI860" s="120"/>
      <c r="BJ860" s="120"/>
      <c r="BK860" s="120"/>
      <c r="BL860" s="120"/>
      <c r="BM860" s="120"/>
      <c r="BN860" s="120"/>
      <c r="BO860" s="120"/>
      <c r="BP860" s="120"/>
      <c r="BQ860" s="120"/>
      <c r="BR860" s="120"/>
      <c r="BS860" s="120"/>
      <c r="BT860" s="120"/>
      <c r="BU860" s="120"/>
      <c r="BV860" s="120"/>
      <c r="BW860" s="120"/>
      <c r="BX860" s="120"/>
      <c r="BY860" s="120"/>
      <c r="BZ860" s="120"/>
      <c r="CA860" s="120"/>
      <c r="CB860" s="120"/>
      <c r="CC860" s="120"/>
      <c r="CD860" s="120"/>
      <c r="CE860" s="120"/>
      <c r="CF860" s="120"/>
      <c r="CG860" s="120"/>
      <c r="CH860" s="120"/>
      <c r="CJ860" s="46"/>
      <c r="CK860" s="46"/>
      <c r="CL860" s="46"/>
      <c r="CN860" s="46">
        <f t="shared" ca="1" si="217"/>
        <v>0</v>
      </c>
      <c r="CO860" s="46">
        <f t="shared" si="211"/>
        <v>0</v>
      </c>
      <c r="CP860" s="46"/>
      <c r="CQ860" s="46">
        <f t="shared" si="212"/>
        <v>0</v>
      </c>
      <c r="CR860" s="46"/>
      <c r="CS860" s="46">
        <f>IF(C860&lt;&gt;"",IF(VLOOKUP(C860,T_UO[#All],3,FALSE)="PTS",IF(ISBLANK(G860),1,0),IF(ISBLANK(G860),0,1)),0)</f>
        <v>0</v>
      </c>
      <c r="CT860" s="46">
        <f t="shared" si="218"/>
        <v>0</v>
      </c>
      <c r="CU860" s="46"/>
      <c r="CV860" s="46"/>
      <c r="CW860" s="46"/>
      <c r="CX860" s="46"/>
      <c r="CY860" s="46"/>
      <c r="CZ860" s="46"/>
      <c r="DA860" s="46"/>
      <c r="DB860" s="46">
        <f t="shared" si="219"/>
        <v>0</v>
      </c>
      <c r="DC860" s="46">
        <f t="shared" ca="1" si="213"/>
        <v>0</v>
      </c>
      <c r="DD860" s="46"/>
      <c r="DE860" s="46">
        <f t="shared" si="220"/>
        <v>0</v>
      </c>
      <c r="DF860" s="46"/>
      <c r="DG860" s="46"/>
      <c r="DH860" s="46"/>
      <c r="DI860" s="46"/>
      <c r="DJ860" s="46"/>
      <c r="DK860" s="46"/>
      <c r="DL860" s="46"/>
      <c r="DM860" s="46"/>
      <c r="DN860" s="46"/>
      <c r="DO860" s="46"/>
      <c r="DP860" s="46"/>
      <c r="DQ860" s="46"/>
      <c r="DR860" s="46"/>
      <c r="DS860" s="46">
        <f t="array" ref="DS860">IF(MAX(IF($AI860:$CH860&lt;&gt;0,$AI$7:$CH$7))&gt;$S860,1,0)</f>
        <v>0</v>
      </c>
    </row>
    <row r="861" spans="1:123" x14ac:dyDescent="0.25">
      <c r="A861" s="78">
        <v>854</v>
      </c>
      <c r="B861" s="79" t="str">
        <f t="shared" si="214"/>
        <v>K_LE MUT_2023_854</v>
      </c>
      <c r="C861" s="2"/>
      <c r="D861" s="3"/>
      <c r="E861" s="3"/>
      <c r="F861" s="4"/>
      <c r="G861" s="4"/>
      <c r="H861" s="4"/>
      <c r="I861" s="3"/>
      <c r="J861" s="1"/>
      <c r="K861" s="7"/>
      <c r="L861" s="90"/>
      <c r="M861" s="5"/>
      <c r="N861" s="91"/>
      <c r="O861" s="92"/>
      <c r="P861" s="5"/>
      <c r="Q861" s="5"/>
      <c r="R861" s="8"/>
      <c r="S861" s="5"/>
      <c r="T861" s="93"/>
      <c r="U861" s="80"/>
      <c r="V861" s="82"/>
      <c r="W861" s="83"/>
      <c r="X861" s="84" t="str">
        <f t="shared" si="215"/>
        <v xml:space="preserve"> </v>
      </c>
      <c r="Y861" s="85" t="str">
        <f t="shared" si="208"/>
        <v/>
      </c>
      <c r="AA861" s="86" t="str">
        <f t="shared" ca="1" si="209"/>
        <v/>
      </c>
      <c r="AB861" s="121"/>
      <c r="AC861" s="87" t="str">
        <f t="shared" si="207"/>
        <v/>
      </c>
      <c r="AD861" s="88" t="str">
        <f t="shared" si="216"/>
        <v/>
      </c>
      <c r="AE861" s="89" t="str">
        <f>IF(C861&lt;&gt;"",IF(VLOOKUP(C861,T_UO[#All],3,FALSE)="J",AF861+AG861,VLOOKUP(C861,T_UO[#All],4,FALSE)*G861),"")</f>
        <v/>
      </c>
      <c r="AF861" s="89" t="str">
        <f t="shared" si="210"/>
        <v/>
      </c>
      <c r="AG861" s="6"/>
      <c r="AH861" s="81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  <c r="AY861" s="120"/>
      <c r="AZ861" s="120"/>
      <c r="BA861" s="120"/>
      <c r="BB861" s="120"/>
      <c r="BC861" s="120"/>
      <c r="BD861" s="120"/>
      <c r="BE861" s="120"/>
      <c r="BF861" s="120"/>
      <c r="BG861" s="120"/>
      <c r="BH861" s="120"/>
      <c r="BI861" s="120"/>
      <c r="BJ861" s="120"/>
      <c r="BK861" s="120"/>
      <c r="BL861" s="120"/>
      <c r="BM861" s="120"/>
      <c r="BN861" s="120"/>
      <c r="BO861" s="120"/>
      <c r="BP861" s="120"/>
      <c r="BQ861" s="120"/>
      <c r="BR861" s="120"/>
      <c r="BS861" s="120"/>
      <c r="BT861" s="120"/>
      <c r="BU861" s="120"/>
      <c r="BV861" s="120"/>
      <c r="BW861" s="120"/>
      <c r="BX861" s="120"/>
      <c r="BY861" s="120"/>
      <c r="BZ861" s="120"/>
      <c r="CA861" s="120"/>
      <c r="CB861" s="120"/>
      <c r="CC861" s="120"/>
      <c r="CD861" s="120"/>
      <c r="CE861" s="120"/>
      <c r="CF861" s="120"/>
      <c r="CG861" s="120"/>
      <c r="CH861" s="120"/>
      <c r="CJ861" s="46"/>
      <c r="CK861" s="46"/>
      <c r="CL861" s="46"/>
      <c r="CN861" s="46">
        <f t="shared" ca="1" si="217"/>
        <v>0</v>
      </c>
      <c r="CO861" s="46">
        <f t="shared" si="211"/>
        <v>0</v>
      </c>
      <c r="CP861" s="46"/>
      <c r="CQ861" s="46">
        <f t="shared" si="212"/>
        <v>0</v>
      </c>
      <c r="CR861" s="46"/>
      <c r="CS861" s="46">
        <f>IF(C861&lt;&gt;"",IF(VLOOKUP(C861,T_UO[#All],3,FALSE)="PTS",IF(ISBLANK(G861),1,0),IF(ISBLANK(G861),0,1)),0)</f>
        <v>0</v>
      </c>
      <c r="CT861" s="46">
        <f t="shared" si="218"/>
        <v>0</v>
      </c>
      <c r="CU861" s="46"/>
      <c r="CV861" s="46"/>
      <c r="CW861" s="46"/>
      <c r="CX861" s="46"/>
      <c r="CY861" s="46"/>
      <c r="CZ861" s="46"/>
      <c r="DA861" s="46"/>
      <c r="DB861" s="46">
        <f t="shared" si="219"/>
        <v>0</v>
      </c>
      <c r="DC861" s="46">
        <f t="shared" ca="1" si="213"/>
        <v>0</v>
      </c>
      <c r="DD861" s="46"/>
      <c r="DE861" s="46">
        <f t="shared" si="220"/>
        <v>0</v>
      </c>
      <c r="DF861" s="46"/>
      <c r="DG861" s="46"/>
      <c r="DH861" s="46"/>
      <c r="DI861" s="46"/>
      <c r="DJ861" s="46"/>
      <c r="DK861" s="46"/>
      <c r="DL861" s="46"/>
      <c r="DM861" s="46"/>
      <c r="DN861" s="46"/>
      <c r="DO861" s="46"/>
      <c r="DP861" s="46"/>
      <c r="DQ861" s="46"/>
      <c r="DR861" s="46"/>
      <c r="DS861" s="46">
        <f t="array" ref="DS861">IF(MAX(IF($AI861:$CH861&lt;&gt;0,$AI$7:$CH$7))&gt;$S861,1,0)</f>
        <v>0</v>
      </c>
    </row>
    <row r="862" spans="1:123" x14ac:dyDescent="0.25">
      <c r="A862" s="78">
        <v>855</v>
      </c>
      <c r="B862" s="79" t="str">
        <f t="shared" si="214"/>
        <v>K_LE MUT_2023_855</v>
      </c>
      <c r="C862" s="2"/>
      <c r="D862" s="3"/>
      <c r="E862" s="3"/>
      <c r="F862" s="4"/>
      <c r="G862" s="4"/>
      <c r="H862" s="4"/>
      <c r="I862" s="3"/>
      <c r="J862" s="1"/>
      <c r="K862" s="7"/>
      <c r="L862" s="90"/>
      <c r="M862" s="5"/>
      <c r="N862" s="91"/>
      <c r="O862" s="92"/>
      <c r="P862" s="5"/>
      <c r="Q862" s="5"/>
      <c r="R862" s="8"/>
      <c r="S862" s="5"/>
      <c r="T862" s="93"/>
      <c r="U862" s="80"/>
      <c r="V862" s="82"/>
      <c r="W862" s="83"/>
      <c r="X862" s="84" t="str">
        <f t="shared" si="215"/>
        <v xml:space="preserve"> </v>
      </c>
      <c r="Y862" s="85" t="str">
        <f t="shared" si="208"/>
        <v/>
      </c>
      <c r="AA862" s="86" t="str">
        <f t="shared" ca="1" si="209"/>
        <v/>
      </c>
      <c r="AB862" s="121"/>
      <c r="AC862" s="87" t="str">
        <f t="shared" si="207"/>
        <v/>
      </c>
      <c r="AD862" s="88" t="str">
        <f t="shared" si="216"/>
        <v/>
      </c>
      <c r="AE862" s="89" t="str">
        <f>IF(C862&lt;&gt;"",IF(VLOOKUP(C862,T_UO[#All],3,FALSE)="J",AF862+AG862,VLOOKUP(C862,T_UO[#All],4,FALSE)*G862),"")</f>
        <v/>
      </c>
      <c r="AF862" s="89" t="str">
        <f t="shared" si="210"/>
        <v/>
      </c>
      <c r="AG862" s="6"/>
      <c r="AH862" s="81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  <c r="AY862" s="120"/>
      <c r="AZ862" s="120"/>
      <c r="BA862" s="120"/>
      <c r="BB862" s="120"/>
      <c r="BC862" s="120"/>
      <c r="BD862" s="120"/>
      <c r="BE862" s="120"/>
      <c r="BF862" s="120"/>
      <c r="BG862" s="120"/>
      <c r="BH862" s="120"/>
      <c r="BI862" s="120"/>
      <c r="BJ862" s="120"/>
      <c r="BK862" s="120"/>
      <c r="BL862" s="120"/>
      <c r="BM862" s="120"/>
      <c r="BN862" s="120"/>
      <c r="BO862" s="120"/>
      <c r="BP862" s="120"/>
      <c r="BQ862" s="120"/>
      <c r="BR862" s="120"/>
      <c r="BS862" s="120"/>
      <c r="BT862" s="120"/>
      <c r="BU862" s="120"/>
      <c r="BV862" s="120"/>
      <c r="BW862" s="120"/>
      <c r="BX862" s="120"/>
      <c r="BY862" s="120"/>
      <c r="BZ862" s="120"/>
      <c r="CA862" s="120"/>
      <c r="CB862" s="120"/>
      <c r="CC862" s="120"/>
      <c r="CD862" s="120"/>
      <c r="CE862" s="120"/>
      <c r="CF862" s="120"/>
      <c r="CG862" s="120"/>
      <c r="CH862" s="120"/>
      <c r="CJ862" s="46"/>
      <c r="CK862" s="46"/>
      <c r="CL862" s="46"/>
      <c r="CN862" s="46">
        <f t="shared" ca="1" si="217"/>
        <v>0</v>
      </c>
      <c r="CO862" s="46">
        <f t="shared" si="211"/>
        <v>0</v>
      </c>
      <c r="CP862" s="46"/>
      <c r="CQ862" s="46">
        <f t="shared" si="212"/>
        <v>0</v>
      </c>
      <c r="CR862" s="46"/>
      <c r="CS862" s="46">
        <f>IF(C862&lt;&gt;"",IF(VLOOKUP(C862,T_UO[#All],3,FALSE)="PTS",IF(ISBLANK(G862),1,0),IF(ISBLANK(G862),0,1)),0)</f>
        <v>0</v>
      </c>
      <c r="CT862" s="46">
        <f t="shared" si="218"/>
        <v>0</v>
      </c>
      <c r="CU862" s="46"/>
      <c r="CV862" s="46"/>
      <c r="CW862" s="46"/>
      <c r="CX862" s="46"/>
      <c r="CY862" s="46"/>
      <c r="CZ862" s="46"/>
      <c r="DA862" s="46"/>
      <c r="DB862" s="46">
        <f t="shared" si="219"/>
        <v>0</v>
      </c>
      <c r="DC862" s="46">
        <f t="shared" ca="1" si="213"/>
        <v>0</v>
      </c>
      <c r="DD862" s="46"/>
      <c r="DE862" s="46">
        <f t="shared" si="220"/>
        <v>0</v>
      </c>
      <c r="DF862" s="46"/>
      <c r="DG862" s="46"/>
      <c r="DH862" s="46"/>
      <c r="DI862" s="46"/>
      <c r="DJ862" s="46"/>
      <c r="DK862" s="46"/>
      <c r="DL862" s="46"/>
      <c r="DM862" s="46"/>
      <c r="DN862" s="46"/>
      <c r="DO862" s="46"/>
      <c r="DP862" s="46"/>
      <c r="DQ862" s="46"/>
      <c r="DR862" s="46"/>
      <c r="DS862" s="46">
        <f t="array" ref="DS862">IF(MAX(IF($AI862:$CH862&lt;&gt;0,$AI$7:$CH$7))&gt;$S862,1,0)</f>
        <v>0</v>
      </c>
    </row>
    <row r="863" spans="1:123" x14ac:dyDescent="0.25">
      <c r="A863" s="78">
        <v>856</v>
      </c>
      <c r="B863" s="79" t="str">
        <f t="shared" si="214"/>
        <v>K_LE MUT_2023_856</v>
      </c>
      <c r="C863" s="2"/>
      <c r="D863" s="3"/>
      <c r="E863" s="3"/>
      <c r="F863" s="4"/>
      <c r="G863" s="4"/>
      <c r="H863" s="4"/>
      <c r="I863" s="3"/>
      <c r="J863" s="1"/>
      <c r="K863" s="7"/>
      <c r="L863" s="90"/>
      <c r="M863" s="5"/>
      <c r="N863" s="91"/>
      <c r="O863" s="92"/>
      <c r="P863" s="5"/>
      <c r="Q863" s="5"/>
      <c r="R863" s="8"/>
      <c r="S863" s="5"/>
      <c r="T863" s="93"/>
      <c r="U863" s="80"/>
      <c r="V863" s="82"/>
      <c r="W863" s="83"/>
      <c r="X863" s="84" t="str">
        <f t="shared" si="215"/>
        <v xml:space="preserve"> </v>
      </c>
      <c r="Y863" s="85" t="str">
        <f t="shared" si="208"/>
        <v/>
      </c>
      <c r="AA863" s="86" t="str">
        <f t="shared" ca="1" si="209"/>
        <v/>
      </c>
      <c r="AB863" s="121"/>
      <c r="AC863" s="87" t="str">
        <f t="shared" si="207"/>
        <v/>
      </c>
      <c r="AD863" s="88" t="str">
        <f t="shared" si="216"/>
        <v/>
      </c>
      <c r="AE863" s="89" t="str">
        <f>IF(C863&lt;&gt;"",IF(VLOOKUP(C863,T_UO[#All],3,FALSE)="J",AF863+AG863,VLOOKUP(C863,T_UO[#All],4,FALSE)*G863),"")</f>
        <v/>
      </c>
      <c r="AF863" s="89" t="str">
        <f t="shared" si="210"/>
        <v/>
      </c>
      <c r="AG863" s="6"/>
      <c r="AH863" s="81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  <c r="AY863" s="120"/>
      <c r="AZ863" s="120"/>
      <c r="BA863" s="120"/>
      <c r="BB863" s="120"/>
      <c r="BC863" s="120"/>
      <c r="BD863" s="120"/>
      <c r="BE863" s="120"/>
      <c r="BF863" s="120"/>
      <c r="BG863" s="120"/>
      <c r="BH863" s="120"/>
      <c r="BI863" s="120"/>
      <c r="BJ863" s="120"/>
      <c r="BK863" s="120"/>
      <c r="BL863" s="120"/>
      <c r="BM863" s="120"/>
      <c r="BN863" s="120"/>
      <c r="BO863" s="120"/>
      <c r="BP863" s="120"/>
      <c r="BQ863" s="120"/>
      <c r="BR863" s="120"/>
      <c r="BS863" s="120"/>
      <c r="BT863" s="120"/>
      <c r="BU863" s="120"/>
      <c r="BV863" s="120"/>
      <c r="BW863" s="120"/>
      <c r="BX863" s="120"/>
      <c r="BY863" s="120"/>
      <c r="BZ863" s="120"/>
      <c r="CA863" s="120"/>
      <c r="CB863" s="120"/>
      <c r="CC863" s="120"/>
      <c r="CD863" s="120"/>
      <c r="CE863" s="120"/>
      <c r="CF863" s="120"/>
      <c r="CG863" s="120"/>
      <c r="CH863" s="120"/>
      <c r="CJ863" s="46"/>
      <c r="CK863" s="46"/>
      <c r="CL863" s="46"/>
      <c r="CN863" s="46">
        <f t="shared" ca="1" si="217"/>
        <v>0</v>
      </c>
      <c r="CO863" s="46">
        <f t="shared" si="211"/>
        <v>0</v>
      </c>
      <c r="CP863" s="46"/>
      <c r="CQ863" s="46">
        <f t="shared" si="212"/>
        <v>0</v>
      </c>
      <c r="CR863" s="46"/>
      <c r="CS863" s="46">
        <f>IF(C863&lt;&gt;"",IF(VLOOKUP(C863,T_UO[#All],3,FALSE)="PTS",IF(ISBLANK(G863),1,0),IF(ISBLANK(G863),0,1)),0)</f>
        <v>0</v>
      </c>
      <c r="CT863" s="46">
        <f t="shared" si="218"/>
        <v>0</v>
      </c>
      <c r="CU863" s="46"/>
      <c r="CV863" s="46"/>
      <c r="CW863" s="46"/>
      <c r="CX863" s="46"/>
      <c r="CY863" s="46"/>
      <c r="CZ863" s="46"/>
      <c r="DA863" s="46"/>
      <c r="DB863" s="46">
        <f t="shared" si="219"/>
        <v>0</v>
      </c>
      <c r="DC863" s="46">
        <f t="shared" ca="1" si="213"/>
        <v>0</v>
      </c>
      <c r="DD863" s="46"/>
      <c r="DE863" s="46">
        <f t="shared" si="220"/>
        <v>0</v>
      </c>
      <c r="DF863" s="46"/>
      <c r="DG863" s="46"/>
      <c r="DH863" s="46"/>
      <c r="DI863" s="46"/>
      <c r="DJ863" s="46"/>
      <c r="DK863" s="46"/>
      <c r="DL863" s="46"/>
      <c r="DM863" s="46"/>
      <c r="DN863" s="46"/>
      <c r="DO863" s="46"/>
      <c r="DP863" s="46"/>
      <c r="DQ863" s="46"/>
      <c r="DR863" s="46"/>
      <c r="DS863" s="46">
        <f t="array" ref="DS863">IF(MAX(IF($AI863:$CH863&lt;&gt;0,$AI$7:$CH$7))&gt;$S863,1,0)</f>
        <v>0</v>
      </c>
    </row>
    <row r="864" spans="1:123" x14ac:dyDescent="0.25">
      <c r="A864" s="78">
        <v>857</v>
      </c>
      <c r="B864" s="79" t="str">
        <f t="shared" si="214"/>
        <v>K_LE MUT_2023_857</v>
      </c>
      <c r="C864" s="2"/>
      <c r="D864" s="3"/>
      <c r="E864" s="3"/>
      <c r="F864" s="4"/>
      <c r="G864" s="4"/>
      <c r="H864" s="4"/>
      <c r="I864" s="3"/>
      <c r="J864" s="1"/>
      <c r="K864" s="7"/>
      <c r="L864" s="90"/>
      <c r="M864" s="5"/>
      <c r="N864" s="91"/>
      <c r="O864" s="92"/>
      <c r="P864" s="5"/>
      <c r="Q864" s="5"/>
      <c r="R864" s="8"/>
      <c r="S864" s="5"/>
      <c r="T864" s="93"/>
      <c r="U864" s="80"/>
      <c r="V864" s="82"/>
      <c r="W864" s="83"/>
      <c r="X864" s="84" t="str">
        <f t="shared" si="215"/>
        <v xml:space="preserve"> </v>
      </c>
      <c r="Y864" s="85" t="str">
        <f t="shared" si="208"/>
        <v/>
      </c>
      <c r="AA864" s="86" t="str">
        <f t="shared" ca="1" si="209"/>
        <v/>
      </c>
      <c r="AB864" s="121"/>
      <c r="AC864" s="87" t="str">
        <f t="shared" si="207"/>
        <v/>
      </c>
      <c r="AD864" s="88" t="str">
        <f t="shared" si="216"/>
        <v/>
      </c>
      <c r="AE864" s="89" t="str">
        <f>IF(C864&lt;&gt;"",IF(VLOOKUP(C864,T_UO[#All],3,FALSE)="J",AF864+AG864,VLOOKUP(C864,T_UO[#All],4,FALSE)*G864),"")</f>
        <v/>
      </c>
      <c r="AF864" s="89" t="str">
        <f t="shared" si="210"/>
        <v/>
      </c>
      <c r="AG864" s="6"/>
      <c r="AH864" s="81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  <c r="AY864" s="120"/>
      <c r="AZ864" s="120"/>
      <c r="BA864" s="120"/>
      <c r="BB864" s="120"/>
      <c r="BC864" s="120"/>
      <c r="BD864" s="120"/>
      <c r="BE864" s="120"/>
      <c r="BF864" s="120"/>
      <c r="BG864" s="120"/>
      <c r="BH864" s="120"/>
      <c r="BI864" s="120"/>
      <c r="BJ864" s="120"/>
      <c r="BK864" s="120"/>
      <c r="BL864" s="120"/>
      <c r="BM864" s="120"/>
      <c r="BN864" s="120"/>
      <c r="BO864" s="120"/>
      <c r="BP864" s="120"/>
      <c r="BQ864" s="120"/>
      <c r="BR864" s="120"/>
      <c r="BS864" s="120"/>
      <c r="BT864" s="120"/>
      <c r="BU864" s="120"/>
      <c r="BV864" s="120"/>
      <c r="BW864" s="120"/>
      <c r="BX864" s="120"/>
      <c r="BY864" s="120"/>
      <c r="BZ864" s="120"/>
      <c r="CA864" s="120"/>
      <c r="CB864" s="120"/>
      <c r="CC864" s="120"/>
      <c r="CD864" s="120"/>
      <c r="CE864" s="120"/>
      <c r="CF864" s="120"/>
      <c r="CG864" s="120"/>
      <c r="CH864" s="120"/>
      <c r="CJ864" s="46"/>
      <c r="CK864" s="46"/>
      <c r="CL864" s="46"/>
      <c r="CN864" s="46">
        <f t="shared" ca="1" si="217"/>
        <v>0</v>
      </c>
      <c r="CO864" s="46">
        <f t="shared" si="211"/>
        <v>0</v>
      </c>
      <c r="CP864" s="46"/>
      <c r="CQ864" s="46">
        <f t="shared" si="212"/>
        <v>0</v>
      </c>
      <c r="CR864" s="46"/>
      <c r="CS864" s="46">
        <f>IF(C864&lt;&gt;"",IF(VLOOKUP(C864,T_UO[#All],3,FALSE)="PTS",IF(ISBLANK(G864),1,0),IF(ISBLANK(G864),0,1)),0)</f>
        <v>0</v>
      </c>
      <c r="CT864" s="46">
        <f t="shared" si="218"/>
        <v>0</v>
      </c>
      <c r="CU864" s="46"/>
      <c r="CV864" s="46"/>
      <c r="CW864" s="46"/>
      <c r="CX864" s="46"/>
      <c r="CY864" s="46"/>
      <c r="CZ864" s="46"/>
      <c r="DA864" s="46"/>
      <c r="DB864" s="46">
        <f t="shared" si="219"/>
        <v>0</v>
      </c>
      <c r="DC864" s="46">
        <f t="shared" ca="1" si="213"/>
        <v>0</v>
      </c>
      <c r="DD864" s="46"/>
      <c r="DE864" s="46">
        <f t="shared" si="220"/>
        <v>0</v>
      </c>
      <c r="DF864" s="46"/>
      <c r="DG864" s="46"/>
      <c r="DH864" s="46"/>
      <c r="DI864" s="46"/>
      <c r="DJ864" s="46"/>
      <c r="DK864" s="46"/>
      <c r="DL864" s="46"/>
      <c r="DM864" s="46"/>
      <c r="DN864" s="46"/>
      <c r="DO864" s="46"/>
      <c r="DP864" s="46"/>
      <c r="DQ864" s="46"/>
      <c r="DR864" s="46"/>
      <c r="DS864" s="46">
        <f t="array" ref="DS864">IF(MAX(IF($AI864:$CH864&lt;&gt;0,$AI$7:$CH$7))&gt;$S864,1,0)</f>
        <v>0</v>
      </c>
    </row>
    <row r="865" spans="1:123" x14ac:dyDescent="0.25">
      <c r="A865" s="78">
        <v>858</v>
      </c>
      <c r="B865" s="79" t="str">
        <f t="shared" si="214"/>
        <v>K_LE MUT_2023_858</v>
      </c>
      <c r="C865" s="2"/>
      <c r="D865" s="3"/>
      <c r="E865" s="3"/>
      <c r="F865" s="4"/>
      <c r="G865" s="4"/>
      <c r="H865" s="4"/>
      <c r="I865" s="3"/>
      <c r="J865" s="1"/>
      <c r="K865" s="7"/>
      <c r="L865" s="90"/>
      <c r="M865" s="5"/>
      <c r="N865" s="91"/>
      <c r="O865" s="92"/>
      <c r="P865" s="5"/>
      <c r="Q865" s="5"/>
      <c r="R865" s="8"/>
      <c r="S865" s="5"/>
      <c r="T865" s="93"/>
      <c r="U865" s="80"/>
      <c r="V865" s="82"/>
      <c r="W865" s="83"/>
      <c r="X865" s="84" t="str">
        <f t="shared" si="215"/>
        <v xml:space="preserve"> </v>
      </c>
      <c r="Y865" s="85" t="str">
        <f t="shared" si="208"/>
        <v/>
      </c>
      <c r="AA865" s="86" t="str">
        <f t="shared" ca="1" si="209"/>
        <v/>
      </c>
      <c r="AB865" s="121"/>
      <c r="AC865" s="87" t="str">
        <f t="shared" si="207"/>
        <v/>
      </c>
      <c r="AD865" s="88" t="str">
        <f t="shared" si="216"/>
        <v/>
      </c>
      <c r="AE865" s="89" t="str">
        <f>IF(C865&lt;&gt;"",IF(VLOOKUP(C865,T_UO[#All],3,FALSE)="J",AF865+AG865,VLOOKUP(C865,T_UO[#All],4,FALSE)*G865),"")</f>
        <v/>
      </c>
      <c r="AF865" s="89" t="str">
        <f t="shared" si="210"/>
        <v/>
      </c>
      <c r="AG865" s="6"/>
      <c r="AH865" s="81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  <c r="AY865" s="120"/>
      <c r="AZ865" s="120"/>
      <c r="BA865" s="120"/>
      <c r="BB865" s="120"/>
      <c r="BC865" s="120"/>
      <c r="BD865" s="120"/>
      <c r="BE865" s="120"/>
      <c r="BF865" s="120"/>
      <c r="BG865" s="120"/>
      <c r="BH865" s="120"/>
      <c r="BI865" s="120"/>
      <c r="BJ865" s="120"/>
      <c r="BK865" s="120"/>
      <c r="BL865" s="120"/>
      <c r="BM865" s="120"/>
      <c r="BN865" s="120"/>
      <c r="BO865" s="120"/>
      <c r="BP865" s="120"/>
      <c r="BQ865" s="120"/>
      <c r="BR865" s="120"/>
      <c r="BS865" s="120"/>
      <c r="BT865" s="120"/>
      <c r="BU865" s="120"/>
      <c r="BV865" s="120"/>
      <c r="BW865" s="120"/>
      <c r="BX865" s="120"/>
      <c r="BY865" s="120"/>
      <c r="BZ865" s="120"/>
      <c r="CA865" s="120"/>
      <c r="CB865" s="120"/>
      <c r="CC865" s="120"/>
      <c r="CD865" s="120"/>
      <c r="CE865" s="120"/>
      <c r="CF865" s="120"/>
      <c r="CG865" s="120"/>
      <c r="CH865" s="120"/>
      <c r="CJ865" s="46"/>
      <c r="CK865" s="46"/>
      <c r="CL865" s="46"/>
      <c r="CN865" s="46">
        <f t="shared" ca="1" si="217"/>
        <v>0</v>
      </c>
      <c r="CO865" s="46">
        <f t="shared" si="211"/>
        <v>0</v>
      </c>
      <c r="CP865" s="46"/>
      <c r="CQ865" s="46">
        <f t="shared" si="212"/>
        <v>0</v>
      </c>
      <c r="CR865" s="46"/>
      <c r="CS865" s="46">
        <f>IF(C865&lt;&gt;"",IF(VLOOKUP(C865,T_UO[#All],3,FALSE)="PTS",IF(ISBLANK(G865),1,0),IF(ISBLANK(G865),0,1)),0)</f>
        <v>0</v>
      </c>
      <c r="CT865" s="46">
        <f t="shared" si="218"/>
        <v>0</v>
      </c>
      <c r="CU865" s="46"/>
      <c r="CV865" s="46"/>
      <c r="CW865" s="46"/>
      <c r="CX865" s="46"/>
      <c r="CY865" s="46"/>
      <c r="CZ865" s="46"/>
      <c r="DA865" s="46"/>
      <c r="DB865" s="46">
        <f t="shared" si="219"/>
        <v>0</v>
      </c>
      <c r="DC865" s="46">
        <f t="shared" ca="1" si="213"/>
        <v>0</v>
      </c>
      <c r="DD865" s="46"/>
      <c r="DE865" s="46">
        <f t="shared" si="220"/>
        <v>0</v>
      </c>
      <c r="DF865" s="46"/>
      <c r="DG865" s="46"/>
      <c r="DH865" s="46"/>
      <c r="DI865" s="46"/>
      <c r="DJ865" s="46"/>
      <c r="DK865" s="46"/>
      <c r="DL865" s="46"/>
      <c r="DM865" s="46"/>
      <c r="DN865" s="46"/>
      <c r="DO865" s="46"/>
      <c r="DP865" s="46"/>
      <c r="DQ865" s="46"/>
      <c r="DR865" s="46"/>
      <c r="DS865" s="46">
        <f t="array" ref="DS865">IF(MAX(IF($AI865:$CH865&lt;&gt;0,$AI$7:$CH$7))&gt;$S865,1,0)</f>
        <v>0</v>
      </c>
    </row>
    <row r="866" spans="1:123" x14ac:dyDescent="0.25">
      <c r="A866" s="78">
        <v>859</v>
      </c>
      <c r="B866" s="79" t="str">
        <f t="shared" si="214"/>
        <v>K_LE MUT_2023_859</v>
      </c>
      <c r="C866" s="2"/>
      <c r="D866" s="3"/>
      <c r="E866" s="3"/>
      <c r="F866" s="4"/>
      <c r="G866" s="4"/>
      <c r="H866" s="4"/>
      <c r="I866" s="3"/>
      <c r="J866" s="1"/>
      <c r="K866" s="7"/>
      <c r="L866" s="90"/>
      <c r="M866" s="5"/>
      <c r="N866" s="91"/>
      <c r="O866" s="92"/>
      <c r="P866" s="5"/>
      <c r="Q866" s="5"/>
      <c r="R866" s="8"/>
      <c r="S866" s="5"/>
      <c r="T866" s="93"/>
      <c r="U866" s="80"/>
      <c r="V866" s="82"/>
      <c r="W866" s="83"/>
      <c r="X866" s="84" t="str">
        <f t="shared" si="215"/>
        <v xml:space="preserve"> </v>
      </c>
      <c r="Y866" s="85" t="str">
        <f t="shared" si="208"/>
        <v/>
      </c>
      <c r="AA866" s="86" t="str">
        <f t="shared" ca="1" si="209"/>
        <v/>
      </c>
      <c r="AB866" s="121"/>
      <c r="AC866" s="87" t="str">
        <f t="shared" si="207"/>
        <v/>
      </c>
      <c r="AD866" s="88" t="str">
        <f t="shared" si="216"/>
        <v/>
      </c>
      <c r="AE866" s="89" t="str">
        <f>IF(C866&lt;&gt;"",IF(VLOOKUP(C866,T_UO[#All],3,FALSE)="J",AF866+AG866,VLOOKUP(C866,T_UO[#All],4,FALSE)*G866),"")</f>
        <v/>
      </c>
      <c r="AF866" s="89" t="str">
        <f t="shared" si="210"/>
        <v/>
      </c>
      <c r="AG866" s="6"/>
      <c r="AH866" s="81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  <c r="AY866" s="120"/>
      <c r="AZ866" s="120"/>
      <c r="BA866" s="120"/>
      <c r="BB866" s="120"/>
      <c r="BC866" s="120"/>
      <c r="BD866" s="120"/>
      <c r="BE866" s="120"/>
      <c r="BF866" s="120"/>
      <c r="BG866" s="120"/>
      <c r="BH866" s="120"/>
      <c r="BI866" s="120"/>
      <c r="BJ866" s="120"/>
      <c r="BK866" s="120"/>
      <c r="BL866" s="120"/>
      <c r="BM866" s="120"/>
      <c r="BN866" s="120"/>
      <c r="BO866" s="120"/>
      <c r="BP866" s="120"/>
      <c r="BQ866" s="120"/>
      <c r="BR866" s="120"/>
      <c r="BS866" s="120"/>
      <c r="BT866" s="120"/>
      <c r="BU866" s="120"/>
      <c r="BV866" s="120"/>
      <c r="BW866" s="120"/>
      <c r="BX866" s="120"/>
      <c r="BY866" s="120"/>
      <c r="BZ866" s="120"/>
      <c r="CA866" s="120"/>
      <c r="CB866" s="120"/>
      <c r="CC866" s="120"/>
      <c r="CD866" s="120"/>
      <c r="CE866" s="120"/>
      <c r="CF866" s="120"/>
      <c r="CG866" s="120"/>
      <c r="CH866" s="120"/>
      <c r="CJ866" s="46"/>
      <c r="CK866" s="46"/>
      <c r="CL866" s="46"/>
      <c r="CN866" s="46">
        <f t="shared" ca="1" si="217"/>
        <v>0</v>
      </c>
      <c r="CO866" s="46">
        <f t="shared" si="211"/>
        <v>0</v>
      </c>
      <c r="CP866" s="46"/>
      <c r="CQ866" s="46">
        <f t="shared" si="212"/>
        <v>0</v>
      </c>
      <c r="CR866" s="46"/>
      <c r="CS866" s="46">
        <f>IF(C866&lt;&gt;"",IF(VLOOKUP(C866,T_UO[#All],3,FALSE)="PTS",IF(ISBLANK(G866),1,0),IF(ISBLANK(G866),0,1)),0)</f>
        <v>0</v>
      </c>
      <c r="CT866" s="46">
        <f t="shared" si="218"/>
        <v>0</v>
      </c>
      <c r="CU866" s="46"/>
      <c r="CV866" s="46"/>
      <c r="CW866" s="46"/>
      <c r="CX866" s="46"/>
      <c r="CY866" s="46"/>
      <c r="CZ866" s="46"/>
      <c r="DA866" s="46"/>
      <c r="DB866" s="46">
        <f t="shared" si="219"/>
        <v>0</v>
      </c>
      <c r="DC866" s="46">
        <f t="shared" ca="1" si="213"/>
        <v>0</v>
      </c>
      <c r="DD866" s="46"/>
      <c r="DE866" s="46">
        <f t="shared" si="220"/>
        <v>0</v>
      </c>
      <c r="DF866" s="46"/>
      <c r="DG866" s="46"/>
      <c r="DH866" s="46"/>
      <c r="DI866" s="46"/>
      <c r="DJ866" s="46"/>
      <c r="DK866" s="46"/>
      <c r="DL866" s="46"/>
      <c r="DM866" s="46"/>
      <c r="DN866" s="46"/>
      <c r="DO866" s="46"/>
      <c r="DP866" s="46"/>
      <c r="DQ866" s="46"/>
      <c r="DR866" s="46"/>
      <c r="DS866" s="46">
        <f t="array" ref="DS866">IF(MAX(IF($AI866:$CH866&lt;&gt;0,$AI$7:$CH$7))&gt;$S866,1,0)</f>
        <v>0</v>
      </c>
    </row>
    <row r="867" spans="1:123" x14ac:dyDescent="0.25">
      <c r="A867" s="78">
        <v>860</v>
      </c>
      <c r="B867" s="79" t="str">
        <f t="shared" si="214"/>
        <v>K_LE MUT_2023_860</v>
      </c>
      <c r="C867" s="2"/>
      <c r="D867" s="3"/>
      <c r="E867" s="3"/>
      <c r="F867" s="4"/>
      <c r="G867" s="4"/>
      <c r="H867" s="4"/>
      <c r="I867" s="3"/>
      <c r="J867" s="1"/>
      <c r="K867" s="7"/>
      <c r="L867" s="90"/>
      <c r="M867" s="5"/>
      <c r="N867" s="91"/>
      <c r="O867" s="92"/>
      <c r="P867" s="5"/>
      <c r="Q867" s="5"/>
      <c r="R867" s="8"/>
      <c r="S867" s="5"/>
      <c r="T867" s="93"/>
      <c r="U867" s="80"/>
      <c r="V867" s="82"/>
      <c r="W867" s="83"/>
      <c r="X867" s="84" t="str">
        <f t="shared" si="215"/>
        <v xml:space="preserve"> </v>
      </c>
      <c r="Y867" s="85" t="str">
        <f t="shared" si="208"/>
        <v/>
      </c>
      <c r="AA867" s="86" t="str">
        <f t="shared" ca="1" si="209"/>
        <v/>
      </c>
      <c r="AB867" s="121"/>
      <c r="AC867" s="87" t="str">
        <f t="shared" si="207"/>
        <v/>
      </c>
      <c r="AD867" s="88" t="str">
        <f t="shared" si="216"/>
        <v/>
      </c>
      <c r="AE867" s="89" t="str">
        <f>IF(C867&lt;&gt;"",IF(VLOOKUP(C867,T_UO[#All],3,FALSE)="J",AF867+AG867,VLOOKUP(C867,T_UO[#All],4,FALSE)*G867),"")</f>
        <v/>
      </c>
      <c r="AF867" s="89" t="str">
        <f t="shared" si="210"/>
        <v/>
      </c>
      <c r="AG867" s="6"/>
      <c r="AH867" s="81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  <c r="AY867" s="120"/>
      <c r="AZ867" s="120"/>
      <c r="BA867" s="120"/>
      <c r="BB867" s="120"/>
      <c r="BC867" s="120"/>
      <c r="BD867" s="120"/>
      <c r="BE867" s="120"/>
      <c r="BF867" s="120"/>
      <c r="BG867" s="120"/>
      <c r="BH867" s="120"/>
      <c r="BI867" s="120"/>
      <c r="BJ867" s="120"/>
      <c r="BK867" s="120"/>
      <c r="BL867" s="120"/>
      <c r="BM867" s="120"/>
      <c r="BN867" s="120"/>
      <c r="BO867" s="120"/>
      <c r="BP867" s="120"/>
      <c r="BQ867" s="120"/>
      <c r="BR867" s="120"/>
      <c r="BS867" s="120"/>
      <c r="BT867" s="120"/>
      <c r="BU867" s="120"/>
      <c r="BV867" s="120"/>
      <c r="BW867" s="120"/>
      <c r="BX867" s="120"/>
      <c r="BY867" s="120"/>
      <c r="BZ867" s="120"/>
      <c r="CA867" s="120"/>
      <c r="CB867" s="120"/>
      <c r="CC867" s="120"/>
      <c r="CD867" s="120"/>
      <c r="CE867" s="120"/>
      <c r="CF867" s="120"/>
      <c r="CG867" s="120"/>
      <c r="CH867" s="120"/>
      <c r="CJ867" s="46"/>
      <c r="CK867" s="46"/>
      <c r="CL867" s="46"/>
      <c r="CN867" s="46">
        <f t="shared" ca="1" si="217"/>
        <v>0</v>
      </c>
      <c r="CO867" s="46">
        <f t="shared" si="211"/>
        <v>0</v>
      </c>
      <c r="CP867" s="46"/>
      <c r="CQ867" s="46">
        <f t="shared" si="212"/>
        <v>0</v>
      </c>
      <c r="CR867" s="46"/>
      <c r="CS867" s="46">
        <f>IF(C867&lt;&gt;"",IF(VLOOKUP(C867,T_UO[#All],3,FALSE)="PTS",IF(ISBLANK(G867),1,0),IF(ISBLANK(G867),0,1)),0)</f>
        <v>0</v>
      </c>
      <c r="CT867" s="46">
        <f t="shared" si="218"/>
        <v>0</v>
      </c>
      <c r="CU867" s="46"/>
      <c r="CV867" s="46"/>
      <c r="CW867" s="46"/>
      <c r="CX867" s="46"/>
      <c r="CY867" s="46"/>
      <c r="CZ867" s="46"/>
      <c r="DA867" s="46"/>
      <c r="DB867" s="46">
        <f t="shared" si="219"/>
        <v>0</v>
      </c>
      <c r="DC867" s="46">
        <f t="shared" ca="1" si="213"/>
        <v>0</v>
      </c>
      <c r="DD867" s="46"/>
      <c r="DE867" s="46">
        <f t="shared" si="220"/>
        <v>0</v>
      </c>
      <c r="DF867" s="46"/>
      <c r="DG867" s="46"/>
      <c r="DH867" s="46"/>
      <c r="DI867" s="46"/>
      <c r="DJ867" s="46"/>
      <c r="DK867" s="46"/>
      <c r="DL867" s="46"/>
      <c r="DM867" s="46"/>
      <c r="DN867" s="46"/>
      <c r="DO867" s="46"/>
      <c r="DP867" s="46"/>
      <c r="DQ867" s="46"/>
      <c r="DR867" s="46"/>
      <c r="DS867" s="46">
        <f t="array" ref="DS867">IF(MAX(IF($AI867:$CH867&lt;&gt;0,$AI$7:$CH$7))&gt;$S867,1,0)</f>
        <v>0</v>
      </c>
    </row>
    <row r="868" spans="1:123" x14ac:dyDescent="0.25">
      <c r="A868" s="78">
        <v>861</v>
      </c>
      <c r="B868" s="79" t="str">
        <f t="shared" si="214"/>
        <v>K_LE MUT_2023_861</v>
      </c>
      <c r="C868" s="2"/>
      <c r="D868" s="3"/>
      <c r="E868" s="3"/>
      <c r="F868" s="4"/>
      <c r="G868" s="4"/>
      <c r="H868" s="4"/>
      <c r="I868" s="3"/>
      <c r="J868" s="1"/>
      <c r="K868" s="7"/>
      <c r="L868" s="90"/>
      <c r="M868" s="5"/>
      <c r="N868" s="91"/>
      <c r="O868" s="92"/>
      <c r="P868" s="5"/>
      <c r="Q868" s="5"/>
      <c r="R868" s="8"/>
      <c r="S868" s="5"/>
      <c r="T868" s="93"/>
      <c r="U868" s="80"/>
      <c r="V868" s="82"/>
      <c r="W868" s="83"/>
      <c r="X868" s="84" t="str">
        <f t="shared" si="215"/>
        <v xml:space="preserve"> </v>
      </c>
      <c r="Y868" s="85" t="str">
        <f t="shared" si="208"/>
        <v/>
      </c>
      <c r="AA868" s="86" t="str">
        <f t="shared" ca="1" si="209"/>
        <v/>
      </c>
      <c r="AB868" s="121"/>
      <c r="AC868" s="87" t="str">
        <f t="shared" si="207"/>
        <v/>
      </c>
      <c r="AD868" s="88" t="str">
        <f t="shared" si="216"/>
        <v/>
      </c>
      <c r="AE868" s="89" t="str">
        <f>IF(C868&lt;&gt;"",IF(VLOOKUP(C868,T_UO[#All],3,FALSE)="J",AF868+AG868,VLOOKUP(C868,T_UO[#All],4,FALSE)*G868),"")</f>
        <v/>
      </c>
      <c r="AF868" s="89" t="str">
        <f t="shared" si="210"/>
        <v/>
      </c>
      <c r="AG868" s="6"/>
      <c r="AH868" s="81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  <c r="AY868" s="120"/>
      <c r="AZ868" s="120"/>
      <c r="BA868" s="120"/>
      <c r="BB868" s="120"/>
      <c r="BC868" s="120"/>
      <c r="BD868" s="120"/>
      <c r="BE868" s="120"/>
      <c r="BF868" s="120"/>
      <c r="BG868" s="120"/>
      <c r="BH868" s="120"/>
      <c r="BI868" s="120"/>
      <c r="BJ868" s="120"/>
      <c r="BK868" s="120"/>
      <c r="BL868" s="120"/>
      <c r="BM868" s="120"/>
      <c r="BN868" s="120"/>
      <c r="BO868" s="120"/>
      <c r="BP868" s="120"/>
      <c r="BQ868" s="120"/>
      <c r="BR868" s="120"/>
      <c r="BS868" s="120"/>
      <c r="BT868" s="120"/>
      <c r="BU868" s="120"/>
      <c r="BV868" s="120"/>
      <c r="BW868" s="120"/>
      <c r="BX868" s="120"/>
      <c r="BY868" s="120"/>
      <c r="BZ868" s="120"/>
      <c r="CA868" s="120"/>
      <c r="CB868" s="120"/>
      <c r="CC868" s="120"/>
      <c r="CD868" s="120"/>
      <c r="CE868" s="120"/>
      <c r="CF868" s="120"/>
      <c r="CG868" s="120"/>
      <c r="CH868" s="120"/>
      <c r="CJ868" s="46"/>
      <c r="CK868" s="46"/>
      <c r="CL868" s="46"/>
      <c r="CN868" s="46">
        <f t="shared" ca="1" si="217"/>
        <v>0</v>
      </c>
      <c r="CO868" s="46">
        <f t="shared" si="211"/>
        <v>0</v>
      </c>
      <c r="CP868" s="46"/>
      <c r="CQ868" s="46">
        <f t="shared" si="212"/>
        <v>0</v>
      </c>
      <c r="CR868" s="46"/>
      <c r="CS868" s="46">
        <f>IF(C868&lt;&gt;"",IF(VLOOKUP(C868,T_UO[#All],3,FALSE)="PTS",IF(ISBLANK(G868),1,0),IF(ISBLANK(G868),0,1)),0)</f>
        <v>0</v>
      </c>
      <c r="CT868" s="46">
        <f t="shared" si="218"/>
        <v>0</v>
      </c>
      <c r="CU868" s="46"/>
      <c r="CV868" s="46"/>
      <c r="CW868" s="46"/>
      <c r="CX868" s="46"/>
      <c r="CY868" s="46"/>
      <c r="CZ868" s="46"/>
      <c r="DA868" s="46"/>
      <c r="DB868" s="46">
        <f t="shared" si="219"/>
        <v>0</v>
      </c>
      <c r="DC868" s="46">
        <f t="shared" ca="1" si="213"/>
        <v>0</v>
      </c>
      <c r="DD868" s="46"/>
      <c r="DE868" s="46">
        <f t="shared" si="220"/>
        <v>0</v>
      </c>
      <c r="DF868" s="46"/>
      <c r="DG868" s="46"/>
      <c r="DH868" s="46"/>
      <c r="DI868" s="46"/>
      <c r="DJ868" s="46"/>
      <c r="DK868" s="46"/>
      <c r="DL868" s="46"/>
      <c r="DM868" s="46"/>
      <c r="DN868" s="46"/>
      <c r="DO868" s="46"/>
      <c r="DP868" s="46"/>
      <c r="DQ868" s="46"/>
      <c r="DR868" s="46"/>
      <c r="DS868" s="46">
        <f t="array" ref="DS868">IF(MAX(IF($AI868:$CH868&lt;&gt;0,$AI$7:$CH$7))&gt;$S868,1,0)</f>
        <v>0</v>
      </c>
    </row>
    <row r="869" spans="1:123" x14ac:dyDescent="0.25">
      <c r="A869" s="78">
        <v>862</v>
      </c>
      <c r="B869" s="79" t="str">
        <f t="shared" si="214"/>
        <v>K_LE MUT_2023_862</v>
      </c>
      <c r="C869" s="2"/>
      <c r="D869" s="3"/>
      <c r="E869" s="3"/>
      <c r="F869" s="4"/>
      <c r="G869" s="4"/>
      <c r="H869" s="4"/>
      <c r="I869" s="3"/>
      <c r="J869" s="1"/>
      <c r="K869" s="7"/>
      <c r="L869" s="90"/>
      <c r="M869" s="5"/>
      <c r="N869" s="91"/>
      <c r="O869" s="92"/>
      <c r="P869" s="5"/>
      <c r="Q869" s="5"/>
      <c r="R869" s="8"/>
      <c r="S869" s="5"/>
      <c r="T869" s="93"/>
      <c r="U869" s="80"/>
      <c r="V869" s="82"/>
      <c r="W869" s="83"/>
      <c r="X869" s="84" t="str">
        <f t="shared" si="215"/>
        <v xml:space="preserve"> </v>
      </c>
      <c r="Y869" s="85" t="str">
        <f t="shared" si="208"/>
        <v/>
      </c>
      <c r="AA869" s="86" t="str">
        <f t="shared" ca="1" si="209"/>
        <v/>
      </c>
      <c r="AB869" s="121"/>
      <c r="AC869" s="87" t="str">
        <f t="shared" si="207"/>
        <v/>
      </c>
      <c r="AD869" s="88" t="str">
        <f t="shared" si="216"/>
        <v/>
      </c>
      <c r="AE869" s="89" t="str">
        <f>IF(C869&lt;&gt;"",IF(VLOOKUP(C869,T_UO[#All],3,FALSE)="J",AF869+AG869,VLOOKUP(C869,T_UO[#All],4,FALSE)*G869),"")</f>
        <v/>
      </c>
      <c r="AF869" s="89" t="str">
        <f t="shared" si="210"/>
        <v/>
      </c>
      <c r="AG869" s="6"/>
      <c r="AH869" s="81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  <c r="AY869" s="120"/>
      <c r="AZ869" s="120"/>
      <c r="BA869" s="120"/>
      <c r="BB869" s="120"/>
      <c r="BC869" s="120"/>
      <c r="BD869" s="120"/>
      <c r="BE869" s="120"/>
      <c r="BF869" s="120"/>
      <c r="BG869" s="120"/>
      <c r="BH869" s="120"/>
      <c r="BI869" s="120"/>
      <c r="BJ869" s="120"/>
      <c r="BK869" s="120"/>
      <c r="BL869" s="120"/>
      <c r="BM869" s="120"/>
      <c r="BN869" s="120"/>
      <c r="BO869" s="120"/>
      <c r="BP869" s="120"/>
      <c r="BQ869" s="120"/>
      <c r="BR869" s="120"/>
      <c r="BS869" s="120"/>
      <c r="BT869" s="120"/>
      <c r="BU869" s="120"/>
      <c r="BV869" s="120"/>
      <c r="BW869" s="120"/>
      <c r="BX869" s="120"/>
      <c r="BY869" s="120"/>
      <c r="BZ869" s="120"/>
      <c r="CA869" s="120"/>
      <c r="CB869" s="120"/>
      <c r="CC869" s="120"/>
      <c r="CD869" s="120"/>
      <c r="CE869" s="120"/>
      <c r="CF869" s="120"/>
      <c r="CG869" s="120"/>
      <c r="CH869" s="120"/>
      <c r="CJ869" s="46"/>
      <c r="CK869" s="46"/>
      <c r="CL869" s="46"/>
      <c r="CN869" s="46">
        <f t="shared" ca="1" si="217"/>
        <v>0</v>
      </c>
      <c r="CO869" s="46">
        <f t="shared" si="211"/>
        <v>0</v>
      </c>
      <c r="CP869" s="46"/>
      <c r="CQ869" s="46">
        <f t="shared" si="212"/>
        <v>0</v>
      </c>
      <c r="CR869" s="46"/>
      <c r="CS869" s="46">
        <f>IF(C869&lt;&gt;"",IF(VLOOKUP(C869,T_UO[#All],3,FALSE)="PTS",IF(ISBLANK(G869),1,0),IF(ISBLANK(G869),0,1)),0)</f>
        <v>0</v>
      </c>
      <c r="CT869" s="46">
        <f t="shared" si="218"/>
        <v>0</v>
      </c>
      <c r="CU869" s="46"/>
      <c r="CV869" s="46"/>
      <c r="CW869" s="46"/>
      <c r="CX869" s="46"/>
      <c r="CY869" s="46"/>
      <c r="CZ869" s="46"/>
      <c r="DA869" s="46"/>
      <c r="DB869" s="46">
        <f t="shared" si="219"/>
        <v>0</v>
      </c>
      <c r="DC869" s="46">
        <f t="shared" ca="1" si="213"/>
        <v>0</v>
      </c>
      <c r="DD869" s="46"/>
      <c r="DE869" s="46">
        <f t="shared" si="220"/>
        <v>0</v>
      </c>
      <c r="DF869" s="46"/>
      <c r="DG869" s="46"/>
      <c r="DH869" s="46"/>
      <c r="DI869" s="46"/>
      <c r="DJ869" s="46"/>
      <c r="DK869" s="46"/>
      <c r="DL869" s="46"/>
      <c r="DM869" s="46"/>
      <c r="DN869" s="46"/>
      <c r="DO869" s="46"/>
      <c r="DP869" s="46"/>
      <c r="DQ869" s="46"/>
      <c r="DR869" s="46"/>
      <c r="DS869" s="46">
        <f t="array" ref="DS869">IF(MAX(IF($AI869:$CH869&lt;&gt;0,$AI$7:$CH$7))&gt;$S869,1,0)</f>
        <v>0</v>
      </c>
    </row>
    <row r="870" spans="1:123" x14ac:dyDescent="0.25">
      <c r="A870" s="78">
        <v>863</v>
      </c>
      <c r="B870" s="79" t="str">
        <f t="shared" si="214"/>
        <v>K_LE MUT_2023_863</v>
      </c>
      <c r="C870" s="2"/>
      <c r="D870" s="3"/>
      <c r="E870" s="3"/>
      <c r="F870" s="4"/>
      <c r="G870" s="4"/>
      <c r="H870" s="4"/>
      <c r="I870" s="3"/>
      <c r="J870" s="1"/>
      <c r="K870" s="7"/>
      <c r="L870" s="90"/>
      <c r="M870" s="5"/>
      <c r="N870" s="91"/>
      <c r="O870" s="92"/>
      <c r="P870" s="5"/>
      <c r="Q870" s="5"/>
      <c r="R870" s="8"/>
      <c r="S870" s="5"/>
      <c r="T870" s="93"/>
      <c r="U870" s="80"/>
      <c r="V870" s="82"/>
      <c r="W870" s="83"/>
      <c r="X870" s="84" t="str">
        <f t="shared" si="215"/>
        <v xml:space="preserve"> </v>
      </c>
      <c r="Y870" s="85" t="str">
        <f t="shared" si="208"/>
        <v/>
      </c>
      <c r="AA870" s="86" t="str">
        <f t="shared" ca="1" si="209"/>
        <v/>
      </c>
      <c r="AB870" s="121"/>
      <c r="AC870" s="87" t="str">
        <f t="shared" si="207"/>
        <v/>
      </c>
      <c r="AD870" s="88" t="str">
        <f t="shared" si="216"/>
        <v/>
      </c>
      <c r="AE870" s="89" t="str">
        <f>IF(C870&lt;&gt;"",IF(VLOOKUP(C870,T_UO[#All],3,FALSE)="J",AF870+AG870,VLOOKUP(C870,T_UO[#All],4,FALSE)*G870),"")</f>
        <v/>
      </c>
      <c r="AF870" s="89" t="str">
        <f t="shared" si="210"/>
        <v/>
      </c>
      <c r="AG870" s="6"/>
      <c r="AH870" s="81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  <c r="AY870" s="120"/>
      <c r="AZ870" s="120"/>
      <c r="BA870" s="120"/>
      <c r="BB870" s="120"/>
      <c r="BC870" s="120"/>
      <c r="BD870" s="120"/>
      <c r="BE870" s="120"/>
      <c r="BF870" s="120"/>
      <c r="BG870" s="120"/>
      <c r="BH870" s="120"/>
      <c r="BI870" s="120"/>
      <c r="BJ870" s="120"/>
      <c r="BK870" s="120"/>
      <c r="BL870" s="120"/>
      <c r="BM870" s="120"/>
      <c r="BN870" s="120"/>
      <c r="BO870" s="120"/>
      <c r="BP870" s="120"/>
      <c r="BQ870" s="120"/>
      <c r="BR870" s="120"/>
      <c r="BS870" s="120"/>
      <c r="BT870" s="120"/>
      <c r="BU870" s="120"/>
      <c r="BV870" s="120"/>
      <c r="BW870" s="120"/>
      <c r="BX870" s="120"/>
      <c r="BY870" s="120"/>
      <c r="BZ870" s="120"/>
      <c r="CA870" s="120"/>
      <c r="CB870" s="120"/>
      <c r="CC870" s="120"/>
      <c r="CD870" s="120"/>
      <c r="CE870" s="120"/>
      <c r="CF870" s="120"/>
      <c r="CG870" s="120"/>
      <c r="CH870" s="120"/>
      <c r="CJ870" s="46"/>
      <c r="CK870" s="46"/>
      <c r="CL870" s="46"/>
      <c r="CN870" s="46">
        <f t="shared" ca="1" si="217"/>
        <v>0</v>
      </c>
      <c r="CO870" s="46">
        <f t="shared" si="211"/>
        <v>0</v>
      </c>
      <c r="CP870" s="46"/>
      <c r="CQ870" s="46">
        <f t="shared" si="212"/>
        <v>0</v>
      </c>
      <c r="CR870" s="46"/>
      <c r="CS870" s="46">
        <f>IF(C870&lt;&gt;"",IF(VLOOKUP(C870,T_UO[#All],3,FALSE)="PTS",IF(ISBLANK(G870),1,0),IF(ISBLANK(G870),0,1)),0)</f>
        <v>0</v>
      </c>
      <c r="CT870" s="46">
        <f t="shared" si="218"/>
        <v>0</v>
      </c>
      <c r="CU870" s="46"/>
      <c r="CV870" s="46"/>
      <c r="CW870" s="46"/>
      <c r="CX870" s="46"/>
      <c r="CY870" s="46"/>
      <c r="CZ870" s="46"/>
      <c r="DA870" s="46"/>
      <c r="DB870" s="46">
        <f t="shared" si="219"/>
        <v>0</v>
      </c>
      <c r="DC870" s="46">
        <f t="shared" ca="1" si="213"/>
        <v>0</v>
      </c>
      <c r="DD870" s="46"/>
      <c r="DE870" s="46">
        <f t="shared" si="220"/>
        <v>0</v>
      </c>
      <c r="DF870" s="46"/>
      <c r="DG870" s="46"/>
      <c r="DH870" s="46"/>
      <c r="DI870" s="46"/>
      <c r="DJ870" s="46"/>
      <c r="DK870" s="46"/>
      <c r="DL870" s="46"/>
      <c r="DM870" s="46"/>
      <c r="DN870" s="46"/>
      <c r="DO870" s="46"/>
      <c r="DP870" s="46"/>
      <c r="DQ870" s="46"/>
      <c r="DR870" s="46"/>
      <c r="DS870" s="46">
        <f t="array" ref="DS870">IF(MAX(IF($AI870:$CH870&lt;&gt;0,$AI$7:$CH$7))&gt;$S870,1,0)</f>
        <v>0</v>
      </c>
    </row>
    <row r="871" spans="1:123" x14ac:dyDescent="0.25">
      <c r="A871" s="78">
        <v>864</v>
      </c>
      <c r="B871" s="79" t="str">
        <f t="shared" si="214"/>
        <v>K_LE MUT_2023_864</v>
      </c>
      <c r="C871" s="2"/>
      <c r="D871" s="3"/>
      <c r="E871" s="3"/>
      <c r="F871" s="4"/>
      <c r="G871" s="4"/>
      <c r="H871" s="4"/>
      <c r="I871" s="3"/>
      <c r="J871" s="1"/>
      <c r="K871" s="7"/>
      <c r="L871" s="90"/>
      <c r="M871" s="5"/>
      <c r="N871" s="91"/>
      <c r="O871" s="92"/>
      <c r="P871" s="5"/>
      <c r="Q871" s="5"/>
      <c r="R871" s="8"/>
      <c r="S871" s="5"/>
      <c r="T871" s="93"/>
      <c r="U871" s="80"/>
      <c r="V871" s="82"/>
      <c r="W871" s="83"/>
      <c r="X871" s="84" t="str">
        <f t="shared" si="215"/>
        <v xml:space="preserve"> </v>
      </c>
      <c r="Y871" s="85" t="str">
        <f t="shared" si="208"/>
        <v/>
      </c>
      <c r="AA871" s="86" t="str">
        <f t="shared" ca="1" si="209"/>
        <v/>
      </c>
      <c r="AB871" s="121"/>
      <c r="AC871" s="87" t="str">
        <f t="shared" si="207"/>
        <v/>
      </c>
      <c r="AD871" s="88" t="str">
        <f t="shared" si="216"/>
        <v/>
      </c>
      <c r="AE871" s="89" t="str">
        <f>IF(C871&lt;&gt;"",IF(VLOOKUP(C871,T_UO[#All],3,FALSE)="J",AF871+AG871,VLOOKUP(C871,T_UO[#All],4,FALSE)*G871),"")</f>
        <v/>
      </c>
      <c r="AF871" s="89" t="str">
        <f t="shared" si="210"/>
        <v/>
      </c>
      <c r="AG871" s="6"/>
      <c r="AH871" s="81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  <c r="AY871" s="120"/>
      <c r="AZ871" s="120"/>
      <c r="BA871" s="120"/>
      <c r="BB871" s="120"/>
      <c r="BC871" s="120"/>
      <c r="BD871" s="120"/>
      <c r="BE871" s="120"/>
      <c r="BF871" s="120"/>
      <c r="BG871" s="120"/>
      <c r="BH871" s="120"/>
      <c r="BI871" s="120"/>
      <c r="BJ871" s="120"/>
      <c r="BK871" s="120"/>
      <c r="BL871" s="120"/>
      <c r="BM871" s="120"/>
      <c r="BN871" s="120"/>
      <c r="BO871" s="120"/>
      <c r="BP871" s="120"/>
      <c r="BQ871" s="120"/>
      <c r="BR871" s="120"/>
      <c r="BS871" s="120"/>
      <c r="BT871" s="120"/>
      <c r="BU871" s="120"/>
      <c r="BV871" s="120"/>
      <c r="BW871" s="120"/>
      <c r="BX871" s="120"/>
      <c r="BY871" s="120"/>
      <c r="BZ871" s="120"/>
      <c r="CA871" s="120"/>
      <c r="CB871" s="120"/>
      <c r="CC871" s="120"/>
      <c r="CD871" s="120"/>
      <c r="CE871" s="120"/>
      <c r="CF871" s="120"/>
      <c r="CG871" s="120"/>
      <c r="CH871" s="120"/>
      <c r="CJ871" s="46"/>
      <c r="CK871" s="46"/>
      <c r="CL871" s="46"/>
      <c r="CN871" s="46">
        <f t="shared" ca="1" si="217"/>
        <v>0</v>
      </c>
      <c r="CO871" s="46">
        <f t="shared" si="211"/>
        <v>0</v>
      </c>
      <c r="CP871" s="46"/>
      <c r="CQ871" s="46">
        <f t="shared" si="212"/>
        <v>0</v>
      </c>
      <c r="CR871" s="46"/>
      <c r="CS871" s="46">
        <f>IF(C871&lt;&gt;"",IF(VLOOKUP(C871,T_UO[#All],3,FALSE)="PTS",IF(ISBLANK(G871),1,0),IF(ISBLANK(G871),0,1)),0)</f>
        <v>0</v>
      </c>
      <c r="CT871" s="46">
        <f t="shared" si="218"/>
        <v>0</v>
      </c>
      <c r="CU871" s="46"/>
      <c r="CV871" s="46"/>
      <c r="CW871" s="46"/>
      <c r="CX871" s="46"/>
      <c r="CY871" s="46"/>
      <c r="CZ871" s="46"/>
      <c r="DA871" s="46"/>
      <c r="DB871" s="46">
        <f t="shared" si="219"/>
        <v>0</v>
      </c>
      <c r="DC871" s="46">
        <f t="shared" ca="1" si="213"/>
        <v>0</v>
      </c>
      <c r="DD871" s="46"/>
      <c r="DE871" s="46">
        <f t="shared" si="220"/>
        <v>0</v>
      </c>
      <c r="DF871" s="46"/>
      <c r="DG871" s="46"/>
      <c r="DH871" s="46"/>
      <c r="DI871" s="46"/>
      <c r="DJ871" s="46"/>
      <c r="DK871" s="46"/>
      <c r="DL871" s="46"/>
      <c r="DM871" s="46"/>
      <c r="DN871" s="46"/>
      <c r="DO871" s="46"/>
      <c r="DP871" s="46"/>
      <c r="DQ871" s="46"/>
      <c r="DR871" s="46"/>
      <c r="DS871" s="46">
        <f t="array" ref="DS871">IF(MAX(IF($AI871:$CH871&lt;&gt;0,$AI$7:$CH$7))&gt;$S871,1,0)</f>
        <v>0</v>
      </c>
    </row>
    <row r="872" spans="1:123" x14ac:dyDescent="0.25">
      <c r="A872" s="78">
        <v>865</v>
      </c>
      <c r="B872" s="79" t="str">
        <f t="shared" si="214"/>
        <v>K_LE MUT_2023_865</v>
      </c>
      <c r="C872" s="2"/>
      <c r="D872" s="3"/>
      <c r="E872" s="3"/>
      <c r="F872" s="4"/>
      <c r="G872" s="4"/>
      <c r="H872" s="4"/>
      <c r="I872" s="3"/>
      <c r="J872" s="1"/>
      <c r="K872" s="7"/>
      <c r="L872" s="90"/>
      <c r="M872" s="5"/>
      <c r="N872" s="91"/>
      <c r="O872" s="92"/>
      <c r="P872" s="5"/>
      <c r="Q872" s="5"/>
      <c r="R872" s="8"/>
      <c r="S872" s="5"/>
      <c r="T872" s="93"/>
      <c r="U872" s="80"/>
      <c r="V872" s="82"/>
      <c r="W872" s="83"/>
      <c r="X872" s="84" t="str">
        <f t="shared" si="215"/>
        <v xml:space="preserve"> </v>
      </c>
      <c r="Y872" s="85" t="str">
        <f t="shared" si="208"/>
        <v/>
      </c>
      <c r="AA872" s="86" t="str">
        <f t="shared" ca="1" si="209"/>
        <v/>
      </c>
      <c r="AB872" s="121"/>
      <c r="AC872" s="87" t="str">
        <f t="shared" si="207"/>
        <v/>
      </c>
      <c r="AD872" s="88" t="str">
        <f t="shared" si="216"/>
        <v/>
      </c>
      <c r="AE872" s="89" t="str">
        <f>IF(C872&lt;&gt;"",IF(VLOOKUP(C872,T_UO[#All],3,FALSE)="J",AF872+AG872,VLOOKUP(C872,T_UO[#All],4,FALSE)*G872),"")</f>
        <v/>
      </c>
      <c r="AF872" s="89" t="str">
        <f t="shared" si="210"/>
        <v/>
      </c>
      <c r="AG872" s="6"/>
      <c r="AH872" s="81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  <c r="AY872" s="120"/>
      <c r="AZ872" s="120"/>
      <c r="BA872" s="120"/>
      <c r="BB872" s="120"/>
      <c r="BC872" s="120"/>
      <c r="BD872" s="120"/>
      <c r="BE872" s="120"/>
      <c r="BF872" s="120"/>
      <c r="BG872" s="120"/>
      <c r="BH872" s="120"/>
      <c r="BI872" s="120"/>
      <c r="BJ872" s="120"/>
      <c r="BK872" s="120"/>
      <c r="BL872" s="120"/>
      <c r="BM872" s="120"/>
      <c r="BN872" s="120"/>
      <c r="BO872" s="120"/>
      <c r="BP872" s="120"/>
      <c r="BQ872" s="120"/>
      <c r="BR872" s="120"/>
      <c r="BS872" s="120"/>
      <c r="BT872" s="120"/>
      <c r="BU872" s="120"/>
      <c r="BV872" s="120"/>
      <c r="BW872" s="120"/>
      <c r="BX872" s="120"/>
      <c r="BY872" s="120"/>
      <c r="BZ872" s="120"/>
      <c r="CA872" s="120"/>
      <c r="CB872" s="120"/>
      <c r="CC872" s="120"/>
      <c r="CD872" s="120"/>
      <c r="CE872" s="120"/>
      <c r="CF872" s="120"/>
      <c r="CG872" s="120"/>
      <c r="CH872" s="120"/>
      <c r="CJ872" s="46"/>
      <c r="CK872" s="46"/>
      <c r="CL872" s="46"/>
      <c r="CN872" s="46">
        <f t="shared" ca="1" si="217"/>
        <v>0</v>
      </c>
      <c r="CO872" s="46">
        <f t="shared" si="211"/>
        <v>0</v>
      </c>
      <c r="CP872" s="46"/>
      <c r="CQ872" s="46">
        <f t="shared" si="212"/>
        <v>0</v>
      </c>
      <c r="CR872" s="46"/>
      <c r="CS872" s="46">
        <f>IF(C872&lt;&gt;"",IF(VLOOKUP(C872,T_UO[#All],3,FALSE)="PTS",IF(ISBLANK(G872),1,0),IF(ISBLANK(G872),0,1)),0)</f>
        <v>0</v>
      </c>
      <c r="CT872" s="46">
        <f t="shared" si="218"/>
        <v>0</v>
      </c>
      <c r="CU872" s="46"/>
      <c r="CV872" s="46"/>
      <c r="CW872" s="46"/>
      <c r="CX872" s="46"/>
      <c r="CY872" s="46"/>
      <c r="CZ872" s="46"/>
      <c r="DA872" s="46"/>
      <c r="DB872" s="46">
        <f t="shared" si="219"/>
        <v>0</v>
      </c>
      <c r="DC872" s="46">
        <f t="shared" ca="1" si="213"/>
        <v>0</v>
      </c>
      <c r="DD872" s="46"/>
      <c r="DE872" s="46">
        <f t="shared" si="220"/>
        <v>0</v>
      </c>
      <c r="DF872" s="46"/>
      <c r="DG872" s="46"/>
      <c r="DH872" s="46"/>
      <c r="DI872" s="46"/>
      <c r="DJ872" s="46"/>
      <c r="DK872" s="46"/>
      <c r="DL872" s="46"/>
      <c r="DM872" s="46"/>
      <c r="DN872" s="46"/>
      <c r="DO872" s="46"/>
      <c r="DP872" s="46"/>
      <c r="DQ872" s="46"/>
      <c r="DR872" s="46"/>
      <c r="DS872" s="46">
        <f t="array" ref="DS872">IF(MAX(IF($AI872:$CH872&lt;&gt;0,$AI$7:$CH$7))&gt;$S872,1,0)</f>
        <v>0</v>
      </c>
    </row>
    <row r="873" spans="1:123" x14ac:dyDescent="0.25">
      <c r="A873" s="78">
        <v>866</v>
      </c>
      <c r="B873" s="79" t="str">
        <f t="shared" si="214"/>
        <v>K_LE MUT_2023_866</v>
      </c>
      <c r="C873" s="2"/>
      <c r="D873" s="3"/>
      <c r="E873" s="3"/>
      <c r="F873" s="4"/>
      <c r="G873" s="4"/>
      <c r="H873" s="4"/>
      <c r="I873" s="3"/>
      <c r="J873" s="1"/>
      <c r="K873" s="7"/>
      <c r="L873" s="90"/>
      <c r="M873" s="5"/>
      <c r="N873" s="91"/>
      <c r="O873" s="92"/>
      <c r="P873" s="5"/>
      <c r="Q873" s="5"/>
      <c r="R873" s="8"/>
      <c r="S873" s="5"/>
      <c r="T873" s="93"/>
      <c r="U873" s="80"/>
      <c r="V873" s="82"/>
      <c r="W873" s="83"/>
      <c r="X873" s="84" t="str">
        <f t="shared" si="215"/>
        <v xml:space="preserve"> </v>
      </c>
      <c r="Y873" s="85" t="str">
        <f t="shared" si="208"/>
        <v/>
      </c>
      <c r="AA873" s="86" t="str">
        <f t="shared" ca="1" si="209"/>
        <v/>
      </c>
      <c r="AB873" s="121"/>
      <c r="AC873" s="87" t="str">
        <f t="shared" si="207"/>
        <v/>
      </c>
      <c r="AD873" s="88" t="str">
        <f t="shared" si="216"/>
        <v/>
      </c>
      <c r="AE873" s="89" t="str">
        <f>IF(C873&lt;&gt;"",IF(VLOOKUP(C873,T_UO[#All],3,FALSE)="J",AF873+AG873,VLOOKUP(C873,T_UO[#All],4,FALSE)*G873),"")</f>
        <v/>
      </c>
      <c r="AF873" s="89" t="str">
        <f t="shared" si="210"/>
        <v/>
      </c>
      <c r="AG873" s="6"/>
      <c r="AH873" s="81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  <c r="AY873" s="120"/>
      <c r="AZ873" s="120"/>
      <c r="BA873" s="120"/>
      <c r="BB873" s="120"/>
      <c r="BC873" s="120"/>
      <c r="BD873" s="120"/>
      <c r="BE873" s="120"/>
      <c r="BF873" s="120"/>
      <c r="BG873" s="120"/>
      <c r="BH873" s="120"/>
      <c r="BI873" s="120"/>
      <c r="BJ873" s="120"/>
      <c r="BK873" s="120"/>
      <c r="BL873" s="120"/>
      <c r="BM873" s="120"/>
      <c r="BN873" s="120"/>
      <c r="BO873" s="120"/>
      <c r="BP873" s="120"/>
      <c r="BQ873" s="120"/>
      <c r="BR873" s="120"/>
      <c r="BS873" s="120"/>
      <c r="BT873" s="120"/>
      <c r="BU873" s="120"/>
      <c r="BV873" s="120"/>
      <c r="BW873" s="120"/>
      <c r="BX873" s="120"/>
      <c r="BY873" s="120"/>
      <c r="BZ873" s="120"/>
      <c r="CA873" s="120"/>
      <c r="CB873" s="120"/>
      <c r="CC873" s="120"/>
      <c r="CD873" s="120"/>
      <c r="CE873" s="120"/>
      <c r="CF873" s="120"/>
      <c r="CG873" s="120"/>
      <c r="CH873" s="120"/>
      <c r="CJ873" s="46"/>
      <c r="CK873" s="46"/>
      <c r="CL873" s="46"/>
      <c r="CN873" s="46">
        <f t="shared" ca="1" si="217"/>
        <v>0</v>
      </c>
      <c r="CO873" s="46">
        <f t="shared" si="211"/>
        <v>0</v>
      </c>
      <c r="CP873" s="46"/>
      <c r="CQ873" s="46">
        <f t="shared" si="212"/>
        <v>0</v>
      </c>
      <c r="CR873" s="46"/>
      <c r="CS873" s="46">
        <f>IF(C873&lt;&gt;"",IF(VLOOKUP(C873,T_UO[#All],3,FALSE)="PTS",IF(ISBLANK(G873),1,0),IF(ISBLANK(G873),0,1)),0)</f>
        <v>0</v>
      </c>
      <c r="CT873" s="46">
        <f t="shared" si="218"/>
        <v>0</v>
      </c>
      <c r="CU873" s="46"/>
      <c r="CV873" s="46"/>
      <c r="CW873" s="46"/>
      <c r="CX873" s="46"/>
      <c r="CY873" s="46"/>
      <c r="CZ873" s="46"/>
      <c r="DA873" s="46"/>
      <c r="DB873" s="46">
        <f t="shared" si="219"/>
        <v>0</v>
      </c>
      <c r="DC873" s="46">
        <f t="shared" ca="1" si="213"/>
        <v>0</v>
      </c>
      <c r="DD873" s="46"/>
      <c r="DE873" s="46">
        <f t="shared" si="220"/>
        <v>0</v>
      </c>
      <c r="DF873" s="46"/>
      <c r="DG873" s="46"/>
      <c r="DH873" s="46"/>
      <c r="DI873" s="46"/>
      <c r="DJ873" s="46"/>
      <c r="DK873" s="46"/>
      <c r="DL873" s="46"/>
      <c r="DM873" s="46"/>
      <c r="DN873" s="46"/>
      <c r="DO873" s="46"/>
      <c r="DP873" s="46"/>
      <c r="DQ873" s="46"/>
      <c r="DR873" s="46"/>
      <c r="DS873" s="46">
        <f t="array" ref="DS873">IF(MAX(IF($AI873:$CH873&lt;&gt;0,$AI$7:$CH$7))&gt;$S873,1,0)</f>
        <v>0</v>
      </c>
    </row>
    <row r="874" spans="1:123" x14ac:dyDescent="0.25">
      <c r="A874" s="78">
        <v>867</v>
      </c>
      <c r="B874" s="79" t="str">
        <f t="shared" si="214"/>
        <v>K_LE MUT_2023_867</v>
      </c>
      <c r="C874" s="2"/>
      <c r="D874" s="3"/>
      <c r="E874" s="3"/>
      <c r="F874" s="4"/>
      <c r="G874" s="4"/>
      <c r="H874" s="4"/>
      <c r="I874" s="3"/>
      <c r="J874" s="1"/>
      <c r="K874" s="7"/>
      <c r="L874" s="90"/>
      <c r="M874" s="5"/>
      <c r="N874" s="91"/>
      <c r="O874" s="92"/>
      <c r="P874" s="5"/>
      <c r="Q874" s="5"/>
      <c r="R874" s="8"/>
      <c r="S874" s="5"/>
      <c r="T874" s="93"/>
      <c r="U874" s="80"/>
      <c r="V874" s="82"/>
      <c r="W874" s="83"/>
      <c r="X874" s="84" t="str">
        <f t="shared" si="215"/>
        <v xml:space="preserve"> </v>
      </c>
      <c r="Y874" s="85" t="str">
        <f t="shared" si="208"/>
        <v/>
      </c>
      <c r="AA874" s="86" t="str">
        <f t="shared" ca="1" si="209"/>
        <v/>
      </c>
      <c r="AB874" s="121"/>
      <c r="AC874" s="87" t="str">
        <f t="shared" si="207"/>
        <v/>
      </c>
      <c r="AD874" s="88" t="str">
        <f t="shared" si="216"/>
        <v/>
      </c>
      <c r="AE874" s="89" t="str">
        <f>IF(C874&lt;&gt;"",IF(VLOOKUP(C874,T_UO[#All],3,FALSE)="J",AF874+AG874,VLOOKUP(C874,T_UO[#All],4,FALSE)*G874),"")</f>
        <v/>
      </c>
      <c r="AF874" s="89" t="str">
        <f t="shared" si="210"/>
        <v/>
      </c>
      <c r="AG874" s="6"/>
      <c r="AH874" s="81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  <c r="AY874" s="120"/>
      <c r="AZ874" s="120"/>
      <c r="BA874" s="120"/>
      <c r="BB874" s="120"/>
      <c r="BC874" s="120"/>
      <c r="BD874" s="120"/>
      <c r="BE874" s="120"/>
      <c r="BF874" s="120"/>
      <c r="BG874" s="120"/>
      <c r="BH874" s="120"/>
      <c r="BI874" s="120"/>
      <c r="BJ874" s="120"/>
      <c r="BK874" s="120"/>
      <c r="BL874" s="120"/>
      <c r="BM874" s="120"/>
      <c r="BN874" s="120"/>
      <c r="BO874" s="120"/>
      <c r="BP874" s="120"/>
      <c r="BQ874" s="120"/>
      <c r="BR874" s="120"/>
      <c r="BS874" s="120"/>
      <c r="BT874" s="120"/>
      <c r="BU874" s="120"/>
      <c r="BV874" s="120"/>
      <c r="BW874" s="120"/>
      <c r="BX874" s="120"/>
      <c r="BY874" s="120"/>
      <c r="BZ874" s="120"/>
      <c r="CA874" s="120"/>
      <c r="CB874" s="120"/>
      <c r="CC874" s="120"/>
      <c r="CD874" s="120"/>
      <c r="CE874" s="120"/>
      <c r="CF874" s="120"/>
      <c r="CG874" s="120"/>
      <c r="CH874" s="120"/>
      <c r="CJ874" s="46"/>
      <c r="CK874" s="46"/>
      <c r="CL874" s="46"/>
      <c r="CN874" s="46">
        <f t="shared" ca="1" si="217"/>
        <v>0</v>
      </c>
      <c r="CO874" s="46">
        <f t="shared" si="211"/>
        <v>0</v>
      </c>
      <c r="CP874" s="46"/>
      <c r="CQ874" s="46">
        <f t="shared" si="212"/>
        <v>0</v>
      </c>
      <c r="CR874" s="46"/>
      <c r="CS874" s="46">
        <f>IF(C874&lt;&gt;"",IF(VLOOKUP(C874,T_UO[#All],3,FALSE)="PTS",IF(ISBLANK(G874),1,0),IF(ISBLANK(G874),0,1)),0)</f>
        <v>0</v>
      </c>
      <c r="CT874" s="46">
        <f t="shared" si="218"/>
        <v>0</v>
      </c>
      <c r="CU874" s="46"/>
      <c r="CV874" s="46"/>
      <c r="CW874" s="46"/>
      <c r="CX874" s="46"/>
      <c r="CY874" s="46"/>
      <c r="CZ874" s="46"/>
      <c r="DA874" s="46"/>
      <c r="DB874" s="46">
        <f t="shared" si="219"/>
        <v>0</v>
      </c>
      <c r="DC874" s="46">
        <f t="shared" ca="1" si="213"/>
        <v>0</v>
      </c>
      <c r="DD874" s="46"/>
      <c r="DE874" s="46">
        <f t="shared" si="220"/>
        <v>0</v>
      </c>
      <c r="DF874" s="46"/>
      <c r="DG874" s="46"/>
      <c r="DH874" s="46"/>
      <c r="DI874" s="46"/>
      <c r="DJ874" s="46"/>
      <c r="DK874" s="46"/>
      <c r="DL874" s="46"/>
      <c r="DM874" s="46"/>
      <c r="DN874" s="46"/>
      <c r="DO874" s="46"/>
      <c r="DP874" s="46"/>
      <c r="DQ874" s="46"/>
      <c r="DR874" s="46"/>
      <c r="DS874" s="46">
        <f t="array" ref="DS874">IF(MAX(IF($AI874:$CH874&lt;&gt;0,$AI$7:$CH$7))&gt;$S874,1,0)</f>
        <v>0</v>
      </c>
    </row>
    <row r="875" spans="1:123" x14ac:dyDescent="0.25">
      <c r="A875" s="78">
        <v>868</v>
      </c>
      <c r="B875" s="79" t="str">
        <f t="shared" si="214"/>
        <v>K_LE MUT_2023_868</v>
      </c>
      <c r="C875" s="2"/>
      <c r="D875" s="3"/>
      <c r="E875" s="3"/>
      <c r="F875" s="4"/>
      <c r="G875" s="4"/>
      <c r="H875" s="4"/>
      <c r="I875" s="3"/>
      <c r="J875" s="1"/>
      <c r="K875" s="7"/>
      <c r="L875" s="90"/>
      <c r="M875" s="5"/>
      <c r="N875" s="91"/>
      <c r="O875" s="92"/>
      <c r="P875" s="5"/>
      <c r="Q875" s="5"/>
      <c r="R875" s="8"/>
      <c r="S875" s="5"/>
      <c r="T875" s="93"/>
      <c r="U875" s="80"/>
      <c r="V875" s="82"/>
      <c r="W875" s="83"/>
      <c r="X875" s="84" t="str">
        <f t="shared" si="215"/>
        <v xml:space="preserve"> </v>
      </c>
      <c r="Y875" s="85" t="str">
        <f t="shared" si="208"/>
        <v/>
      </c>
      <c r="AA875" s="86" t="str">
        <f t="shared" ca="1" si="209"/>
        <v/>
      </c>
      <c r="AB875" s="121"/>
      <c r="AC875" s="87" t="str">
        <f t="shared" si="207"/>
        <v/>
      </c>
      <c r="AD875" s="88" t="str">
        <f t="shared" si="216"/>
        <v/>
      </c>
      <c r="AE875" s="89" t="str">
        <f>IF(C875&lt;&gt;"",IF(VLOOKUP(C875,T_UO[#All],3,FALSE)="J",AF875+AG875,VLOOKUP(C875,T_UO[#All],4,FALSE)*G875),"")</f>
        <v/>
      </c>
      <c r="AF875" s="89" t="str">
        <f t="shared" si="210"/>
        <v/>
      </c>
      <c r="AG875" s="6"/>
      <c r="AH875" s="81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  <c r="AY875" s="120"/>
      <c r="AZ875" s="120"/>
      <c r="BA875" s="120"/>
      <c r="BB875" s="120"/>
      <c r="BC875" s="120"/>
      <c r="BD875" s="120"/>
      <c r="BE875" s="120"/>
      <c r="BF875" s="120"/>
      <c r="BG875" s="120"/>
      <c r="BH875" s="120"/>
      <c r="BI875" s="120"/>
      <c r="BJ875" s="120"/>
      <c r="BK875" s="120"/>
      <c r="BL875" s="120"/>
      <c r="BM875" s="120"/>
      <c r="BN875" s="120"/>
      <c r="BO875" s="120"/>
      <c r="BP875" s="120"/>
      <c r="BQ875" s="120"/>
      <c r="BR875" s="120"/>
      <c r="BS875" s="120"/>
      <c r="BT875" s="120"/>
      <c r="BU875" s="120"/>
      <c r="BV875" s="120"/>
      <c r="BW875" s="120"/>
      <c r="BX875" s="120"/>
      <c r="BY875" s="120"/>
      <c r="BZ875" s="120"/>
      <c r="CA875" s="120"/>
      <c r="CB875" s="120"/>
      <c r="CC875" s="120"/>
      <c r="CD875" s="120"/>
      <c r="CE875" s="120"/>
      <c r="CF875" s="120"/>
      <c r="CG875" s="120"/>
      <c r="CH875" s="120"/>
      <c r="CJ875" s="46"/>
      <c r="CK875" s="46"/>
      <c r="CL875" s="46"/>
      <c r="CN875" s="46">
        <f t="shared" ca="1" si="217"/>
        <v>0</v>
      </c>
      <c r="CO875" s="46">
        <f t="shared" si="211"/>
        <v>0</v>
      </c>
      <c r="CP875" s="46"/>
      <c r="CQ875" s="46">
        <f t="shared" si="212"/>
        <v>0</v>
      </c>
      <c r="CR875" s="46"/>
      <c r="CS875" s="46">
        <f>IF(C875&lt;&gt;"",IF(VLOOKUP(C875,T_UO[#All],3,FALSE)="PTS",IF(ISBLANK(G875),1,0),IF(ISBLANK(G875),0,1)),0)</f>
        <v>0</v>
      </c>
      <c r="CT875" s="46">
        <f t="shared" si="218"/>
        <v>0</v>
      </c>
      <c r="CU875" s="46"/>
      <c r="CV875" s="46"/>
      <c r="CW875" s="46"/>
      <c r="CX875" s="46"/>
      <c r="CY875" s="46"/>
      <c r="CZ875" s="46"/>
      <c r="DA875" s="46"/>
      <c r="DB875" s="46">
        <f t="shared" si="219"/>
        <v>0</v>
      </c>
      <c r="DC875" s="46">
        <f t="shared" ca="1" si="213"/>
        <v>0</v>
      </c>
      <c r="DD875" s="46"/>
      <c r="DE875" s="46">
        <f t="shared" si="220"/>
        <v>0</v>
      </c>
      <c r="DF875" s="46"/>
      <c r="DG875" s="46"/>
      <c r="DH875" s="46"/>
      <c r="DI875" s="46"/>
      <c r="DJ875" s="46"/>
      <c r="DK875" s="46"/>
      <c r="DL875" s="46"/>
      <c r="DM875" s="46"/>
      <c r="DN875" s="46"/>
      <c r="DO875" s="46"/>
      <c r="DP875" s="46"/>
      <c r="DQ875" s="46"/>
      <c r="DR875" s="46"/>
      <c r="DS875" s="46">
        <f t="array" ref="DS875">IF(MAX(IF($AI875:$CH875&lt;&gt;0,$AI$7:$CH$7))&gt;$S875,1,0)</f>
        <v>0</v>
      </c>
    </row>
    <row r="876" spans="1:123" x14ac:dyDescent="0.25">
      <c r="A876" s="78">
        <v>869</v>
      </c>
      <c r="B876" s="79" t="str">
        <f t="shared" si="214"/>
        <v>K_LE MUT_2023_869</v>
      </c>
      <c r="C876" s="2"/>
      <c r="D876" s="3"/>
      <c r="E876" s="3"/>
      <c r="F876" s="4"/>
      <c r="G876" s="4"/>
      <c r="H876" s="4"/>
      <c r="I876" s="3"/>
      <c r="J876" s="1"/>
      <c r="K876" s="7"/>
      <c r="L876" s="90"/>
      <c r="M876" s="5"/>
      <c r="N876" s="91"/>
      <c r="O876" s="92"/>
      <c r="P876" s="5"/>
      <c r="Q876" s="5"/>
      <c r="R876" s="8"/>
      <c r="S876" s="5"/>
      <c r="T876" s="93"/>
      <c r="U876" s="80"/>
      <c r="V876" s="82"/>
      <c r="W876" s="83"/>
      <c r="X876" s="84" t="str">
        <f t="shared" si="215"/>
        <v xml:space="preserve"> </v>
      </c>
      <c r="Y876" s="85" t="str">
        <f t="shared" si="208"/>
        <v/>
      </c>
      <c r="AA876" s="86" t="str">
        <f t="shared" ca="1" si="209"/>
        <v/>
      </c>
      <c r="AB876" s="121"/>
      <c r="AC876" s="87" t="str">
        <f t="shared" si="207"/>
        <v/>
      </c>
      <c r="AD876" s="88" t="str">
        <f t="shared" si="216"/>
        <v/>
      </c>
      <c r="AE876" s="89" t="str">
        <f>IF(C876&lt;&gt;"",IF(VLOOKUP(C876,T_UO[#All],3,FALSE)="J",AF876+AG876,VLOOKUP(C876,T_UO[#All],4,FALSE)*G876),"")</f>
        <v/>
      </c>
      <c r="AF876" s="89" t="str">
        <f t="shared" si="210"/>
        <v/>
      </c>
      <c r="AG876" s="6"/>
      <c r="AH876" s="81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  <c r="AY876" s="120"/>
      <c r="AZ876" s="120"/>
      <c r="BA876" s="120"/>
      <c r="BB876" s="120"/>
      <c r="BC876" s="120"/>
      <c r="BD876" s="120"/>
      <c r="BE876" s="120"/>
      <c r="BF876" s="120"/>
      <c r="BG876" s="120"/>
      <c r="BH876" s="120"/>
      <c r="BI876" s="120"/>
      <c r="BJ876" s="120"/>
      <c r="BK876" s="120"/>
      <c r="BL876" s="120"/>
      <c r="BM876" s="120"/>
      <c r="BN876" s="120"/>
      <c r="BO876" s="120"/>
      <c r="BP876" s="120"/>
      <c r="BQ876" s="120"/>
      <c r="BR876" s="120"/>
      <c r="BS876" s="120"/>
      <c r="BT876" s="120"/>
      <c r="BU876" s="120"/>
      <c r="BV876" s="120"/>
      <c r="BW876" s="120"/>
      <c r="BX876" s="120"/>
      <c r="BY876" s="120"/>
      <c r="BZ876" s="120"/>
      <c r="CA876" s="120"/>
      <c r="CB876" s="120"/>
      <c r="CC876" s="120"/>
      <c r="CD876" s="120"/>
      <c r="CE876" s="120"/>
      <c r="CF876" s="120"/>
      <c r="CG876" s="120"/>
      <c r="CH876" s="120"/>
      <c r="CJ876" s="46"/>
      <c r="CK876" s="46"/>
      <c r="CL876" s="46"/>
      <c r="CN876" s="46">
        <f t="shared" ca="1" si="217"/>
        <v>0</v>
      </c>
      <c r="CO876" s="46">
        <f t="shared" si="211"/>
        <v>0</v>
      </c>
      <c r="CP876" s="46"/>
      <c r="CQ876" s="46">
        <f t="shared" si="212"/>
        <v>0</v>
      </c>
      <c r="CR876" s="46"/>
      <c r="CS876" s="46">
        <f>IF(C876&lt;&gt;"",IF(VLOOKUP(C876,T_UO[#All],3,FALSE)="PTS",IF(ISBLANK(G876),1,0),IF(ISBLANK(G876),0,1)),0)</f>
        <v>0</v>
      </c>
      <c r="CT876" s="46">
        <f t="shared" si="218"/>
        <v>0</v>
      </c>
      <c r="CU876" s="46"/>
      <c r="CV876" s="46"/>
      <c r="CW876" s="46"/>
      <c r="CX876" s="46"/>
      <c r="CY876" s="46"/>
      <c r="CZ876" s="46"/>
      <c r="DA876" s="46"/>
      <c r="DB876" s="46">
        <f t="shared" si="219"/>
        <v>0</v>
      </c>
      <c r="DC876" s="46">
        <f t="shared" ca="1" si="213"/>
        <v>0</v>
      </c>
      <c r="DD876" s="46"/>
      <c r="DE876" s="46">
        <f t="shared" si="220"/>
        <v>0</v>
      </c>
      <c r="DF876" s="46"/>
      <c r="DG876" s="46"/>
      <c r="DH876" s="46"/>
      <c r="DI876" s="46"/>
      <c r="DJ876" s="46"/>
      <c r="DK876" s="46"/>
      <c r="DL876" s="46"/>
      <c r="DM876" s="46"/>
      <c r="DN876" s="46"/>
      <c r="DO876" s="46"/>
      <c r="DP876" s="46"/>
      <c r="DQ876" s="46"/>
      <c r="DR876" s="46"/>
      <c r="DS876" s="46">
        <f t="array" ref="DS876">IF(MAX(IF($AI876:$CH876&lt;&gt;0,$AI$7:$CH$7))&gt;$S876,1,0)</f>
        <v>0</v>
      </c>
    </row>
    <row r="877" spans="1:123" x14ac:dyDescent="0.25">
      <c r="A877" s="78">
        <v>870</v>
      </c>
      <c r="B877" s="79" t="str">
        <f t="shared" si="214"/>
        <v>K_LE MUT_2023_870</v>
      </c>
      <c r="C877" s="2"/>
      <c r="D877" s="3"/>
      <c r="E877" s="3"/>
      <c r="F877" s="4"/>
      <c r="G877" s="4"/>
      <c r="H877" s="4"/>
      <c r="I877" s="3"/>
      <c r="J877" s="1"/>
      <c r="K877" s="7"/>
      <c r="L877" s="90"/>
      <c r="M877" s="5"/>
      <c r="N877" s="91"/>
      <c r="O877" s="92"/>
      <c r="P877" s="5"/>
      <c r="Q877" s="5"/>
      <c r="R877" s="8"/>
      <c r="S877" s="5"/>
      <c r="T877" s="93"/>
      <c r="U877" s="80"/>
      <c r="V877" s="82"/>
      <c r="W877" s="83"/>
      <c r="X877" s="84" t="str">
        <f t="shared" si="215"/>
        <v xml:space="preserve"> </v>
      </c>
      <c r="Y877" s="85" t="str">
        <f t="shared" si="208"/>
        <v/>
      </c>
      <c r="AA877" s="86" t="str">
        <f t="shared" ca="1" si="209"/>
        <v/>
      </c>
      <c r="AB877" s="121"/>
      <c r="AC877" s="87" t="str">
        <f t="shared" si="207"/>
        <v/>
      </c>
      <c r="AD877" s="88" t="str">
        <f t="shared" si="216"/>
        <v/>
      </c>
      <c r="AE877" s="89" t="str">
        <f>IF(C877&lt;&gt;"",IF(VLOOKUP(C877,T_UO[#All],3,FALSE)="J",AF877+AG877,VLOOKUP(C877,T_UO[#All],4,FALSE)*G877),"")</f>
        <v/>
      </c>
      <c r="AF877" s="89" t="str">
        <f t="shared" si="210"/>
        <v/>
      </c>
      <c r="AG877" s="6"/>
      <c r="AH877" s="81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  <c r="AY877" s="120"/>
      <c r="AZ877" s="120"/>
      <c r="BA877" s="120"/>
      <c r="BB877" s="120"/>
      <c r="BC877" s="120"/>
      <c r="BD877" s="120"/>
      <c r="BE877" s="120"/>
      <c r="BF877" s="120"/>
      <c r="BG877" s="120"/>
      <c r="BH877" s="120"/>
      <c r="BI877" s="120"/>
      <c r="BJ877" s="120"/>
      <c r="BK877" s="120"/>
      <c r="BL877" s="120"/>
      <c r="BM877" s="120"/>
      <c r="BN877" s="120"/>
      <c r="BO877" s="120"/>
      <c r="BP877" s="120"/>
      <c r="BQ877" s="120"/>
      <c r="BR877" s="120"/>
      <c r="BS877" s="120"/>
      <c r="BT877" s="120"/>
      <c r="BU877" s="120"/>
      <c r="BV877" s="120"/>
      <c r="BW877" s="120"/>
      <c r="BX877" s="120"/>
      <c r="BY877" s="120"/>
      <c r="BZ877" s="120"/>
      <c r="CA877" s="120"/>
      <c r="CB877" s="120"/>
      <c r="CC877" s="120"/>
      <c r="CD877" s="120"/>
      <c r="CE877" s="120"/>
      <c r="CF877" s="120"/>
      <c r="CG877" s="120"/>
      <c r="CH877" s="120"/>
      <c r="CJ877" s="46"/>
      <c r="CK877" s="46"/>
      <c r="CL877" s="46"/>
      <c r="CN877" s="46">
        <f t="shared" ca="1" si="217"/>
        <v>0</v>
      </c>
      <c r="CO877" s="46">
        <f t="shared" si="211"/>
        <v>0</v>
      </c>
      <c r="CP877" s="46"/>
      <c r="CQ877" s="46">
        <f t="shared" si="212"/>
        <v>0</v>
      </c>
      <c r="CR877" s="46"/>
      <c r="CS877" s="46">
        <f>IF(C877&lt;&gt;"",IF(VLOOKUP(C877,T_UO[#All],3,FALSE)="PTS",IF(ISBLANK(G877),1,0),IF(ISBLANK(G877),0,1)),0)</f>
        <v>0</v>
      </c>
      <c r="CT877" s="46">
        <f t="shared" si="218"/>
        <v>0</v>
      </c>
      <c r="CU877" s="46"/>
      <c r="CV877" s="46"/>
      <c r="CW877" s="46"/>
      <c r="CX877" s="46"/>
      <c r="CY877" s="46"/>
      <c r="CZ877" s="46"/>
      <c r="DA877" s="46"/>
      <c r="DB877" s="46">
        <f t="shared" si="219"/>
        <v>0</v>
      </c>
      <c r="DC877" s="46">
        <f t="shared" ca="1" si="213"/>
        <v>0</v>
      </c>
      <c r="DD877" s="46"/>
      <c r="DE877" s="46">
        <f t="shared" si="220"/>
        <v>0</v>
      </c>
      <c r="DF877" s="46"/>
      <c r="DG877" s="46"/>
      <c r="DH877" s="46"/>
      <c r="DI877" s="46"/>
      <c r="DJ877" s="46"/>
      <c r="DK877" s="46"/>
      <c r="DL877" s="46"/>
      <c r="DM877" s="46"/>
      <c r="DN877" s="46"/>
      <c r="DO877" s="46"/>
      <c r="DP877" s="46"/>
      <c r="DQ877" s="46"/>
      <c r="DR877" s="46"/>
      <c r="DS877" s="46">
        <f t="array" ref="DS877">IF(MAX(IF($AI877:$CH877&lt;&gt;0,$AI$7:$CH$7))&gt;$S877,1,0)</f>
        <v>0</v>
      </c>
    </row>
    <row r="878" spans="1:123" x14ac:dyDescent="0.25">
      <c r="A878" s="78">
        <v>871</v>
      </c>
      <c r="B878" s="79" t="str">
        <f t="shared" si="214"/>
        <v>K_LE MUT_2023_871</v>
      </c>
      <c r="C878" s="2"/>
      <c r="D878" s="3"/>
      <c r="E878" s="3"/>
      <c r="F878" s="4"/>
      <c r="G878" s="4"/>
      <c r="H878" s="4"/>
      <c r="I878" s="3"/>
      <c r="J878" s="1"/>
      <c r="K878" s="7"/>
      <c r="L878" s="90"/>
      <c r="M878" s="5"/>
      <c r="N878" s="91"/>
      <c r="O878" s="92"/>
      <c r="P878" s="5"/>
      <c r="Q878" s="5"/>
      <c r="R878" s="8"/>
      <c r="S878" s="5"/>
      <c r="T878" s="93"/>
      <c r="U878" s="80"/>
      <c r="V878" s="82"/>
      <c r="W878" s="83"/>
      <c r="X878" s="84" t="str">
        <f t="shared" si="215"/>
        <v xml:space="preserve"> </v>
      </c>
      <c r="Y878" s="85" t="str">
        <f t="shared" si="208"/>
        <v/>
      </c>
      <c r="AA878" s="86" t="str">
        <f t="shared" ca="1" si="209"/>
        <v/>
      </c>
      <c r="AB878" s="121"/>
      <c r="AC878" s="87" t="str">
        <f t="shared" si="207"/>
        <v/>
      </c>
      <c r="AD878" s="88" t="str">
        <f t="shared" si="216"/>
        <v/>
      </c>
      <c r="AE878" s="89" t="str">
        <f>IF(C878&lt;&gt;"",IF(VLOOKUP(C878,T_UO[#All],3,FALSE)="J",AF878+AG878,VLOOKUP(C878,T_UO[#All],4,FALSE)*G878),"")</f>
        <v/>
      </c>
      <c r="AF878" s="89" t="str">
        <f t="shared" si="210"/>
        <v/>
      </c>
      <c r="AG878" s="6"/>
      <c r="AH878" s="81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  <c r="AY878" s="120"/>
      <c r="AZ878" s="120"/>
      <c r="BA878" s="120"/>
      <c r="BB878" s="120"/>
      <c r="BC878" s="120"/>
      <c r="BD878" s="120"/>
      <c r="BE878" s="120"/>
      <c r="BF878" s="120"/>
      <c r="BG878" s="120"/>
      <c r="BH878" s="120"/>
      <c r="BI878" s="120"/>
      <c r="BJ878" s="120"/>
      <c r="BK878" s="120"/>
      <c r="BL878" s="120"/>
      <c r="BM878" s="120"/>
      <c r="BN878" s="120"/>
      <c r="BO878" s="120"/>
      <c r="BP878" s="120"/>
      <c r="BQ878" s="120"/>
      <c r="BR878" s="120"/>
      <c r="BS878" s="120"/>
      <c r="BT878" s="120"/>
      <c r="BU878" s="120"/>
      <c r="BV878" s="120"/>
      <c r="BW878" s="120"/>
      <c r="BX878" s="120"/>
      <c r="BY878" s="120"/>
      <c r="BZ878" s="120"/>
      <c r="CA878" s="120"/>
      <c r="CB878" s="120"/>
      <c r="CC878" s="120"/>
      <c r="CD878" s="120"/>
      <c r="CE878" s="120"/>
      <c r="CF878" s="120"/>
      <c r="CG878" s="120"/>
      <c r="CH878" s="120"/>
      <c r="CJ878" s="46"/>
      <c r="CK878" s="46"/>
      <c r="CL878" s="46"/>
      <c r="CN878" s="46">
        <f t="shared" ca="1" si="217"/>
        <v>0</v>
      </c>
      <c r="CO878" s="46">
        <f t="shared" si="211"/>
        <v>0</v>
      </c>
      <c r="CP878" s="46"/>
      <c r="CQ878" s="46">
        <f t="shared" si="212"/>
        <v>0</v>
      </c>
      <c r="CR878" s="46"/>
      <c r="CS878" s="46">
        <f>IF(C878&lt;&gt;"",IF(VLOOKUP(C878,T_UO[#All],3,FALSE)="PTS",IF(ISBLANK(G878),1,0),IF(ISBLANK(G878),0,1)),0)</f>
        <v>0</v>
      </c>
      <c r="CT878" s="46">
        <f t="shared" si="218"/>
        <v>0</v>
      </c>
      <c r="CU878" s="46"/>
      <c r="CV878" s="46"/>
      <c r="CW878" s="46"/>
      <c r="CX878" s="46"/>
      <c r="CY878" s="46"/>
      <c r="CZ878" s="46"/>
      <c r="DA878" s="46"/>
      <c r="DB878" s="46">
        <f t="shared" si="219"/>
        <v>0</v>
      </c>
      <c r="DC878" s="46">
        <f t="shared" ca="1" si="213"/>
        <v>0</v>
      </c>
      <c r="DD878" s="46"/>
      <c r="DE878" s="46">
        <f t="shared" si="220"/>
        <v>0</v>
      </c>
      <c r="DF878" s="46"/>
      <c r="DG878" s="46"/>
      <c r="DH878" s="46"/>
      <c r="DI878" s="46"/>
      <c r="DJ878" s="46"/>
      <c r="DK878" s="46"/>
      <c r="DL878" s="46"/>
      <c r="DM878" s="46"/>
      <c r="DN878" s="46"/>
      <c r="DO878" s="46"/>
      <c r="DP878" s="46"/>
      <c r="DQ878" s="46"/>
      <c r="DR878" s="46"/>
      <c r="DS878" s="46">
        <f t="array" ref="DS878">IF(MAX(IF($AI878:$CH878&lt;&gt;0,$AI$7:$CH$7))&gt;$S878,1,0)</f>
        <v>0</v>
      </c>
    </row>
    <row r="879" spans="1:123" x14ac:dyDescent="0.25">
      <c r="A879" s="78">
        <v>872</v>
      </c>
      <c r="B879" s="79" t="str">
        <f t="shared" si="214"/>
        <v>K_LE MUT_2023_872</v>
      </c>
      <c r="C879" s="2"/>
      <c r="D879" s="3"/>
      <c r="E879" s="3"/>
      <c r="F879" s="4"/>
      <c r="G879" s="4"/>
      <c r="H879" s="4"/>
      <c r="I879" s="3"/>
      <c r="J879" s="1"/>
      <c r="K879" s="7"/>
      <c r="L879" s="90"/>
      <c r="M879" s="5"/>
      <c r="N879" s="91"/>
      <c r="O879" s="92"/>
      <c r="P879" s="5"/>
      <c r="Q879" s="5"/>
      <c r="R879" s="8"/>
      <c r="S879" s="5"/>
      <c r="T879" s="93"/>
      <c r="U879" s="80"/>
      <c r="V879" s="82"/>
      <c r="W879" s="83"/>
      <c r="X879" s="84" t="str">
        <f t="shared" si="215"/>
        <v xml:space="preserve"> </v>
      </c>
      <c r="Y879" s="85" t="str">
        <f t="shared" si="208"/>
        <v/>
      </c>
      <c r="AA879" s="86" t="str">
        <f t="shared" ca="1" si="209"/>
        <v/>
      </c>
      <c r="AB879" s="121"/>
      <c r="AC879" s="87" t="str">
        <f t="shared" si="207"/>
        <v/>
      </c>
      <c r="AD879" s="88" t="str">
        <f t="shared" si="216"/>
        <v/>
      </c>
      <c r="AE879" s="89" t="str">
        <f>IF(C879&lt;&gt;"",IF(VLOOKUP(C879,T_UO[#All],3,FALSE)="J",AF879+AG879,VLOOKUP(C879,T_UO[#All],4,FALSE)*G879),"")</f>
        <v/>
      </c>
      <c r="AF879" s="89" t="str">
        <f t="shared" si="210"/>
        <v/>
      </c>
      <c r="AG879" s="6"/>
      <c r="AH879" s="81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  <c r="AY879" s="120"/>
      <c r="AZ879" s="120"/>
      <c r="BA879" s="120"/>
      <c r="BB879" s="120"/>
      <c r="BC879" s="120"/>
      <c r="BD879" s="120"/>
      <c r="BE879" s="120"/>
      <c r="BF879" s="120"/>
      <c r="BG879" s="120"/>
      <c r="BH879" s="120"/>
      <c r="BI879" s="120"/>
      <c r="BJ879" s="120"/>
      <c r="BK879" s="120"/>
      <c r="BL879" s="120"/>
      <c r="BM879" s="120"/>
      <c r="BN879" s="120"/>
      <c r="BO879" s="120"/>
      <c r="BP879" s="120"/>
      <c r="BQ879" s="120"/>
      <c r="BR879" s="120"/>
      <c r="BS879" s="120"/>
      <c r="BT879" s="120"/>
      <c r="BU879" s="120"/>
      <c r="BV879" s="120"/>
      <c r="BW879" s="120"/>
      <c r="BX879" s="120"/>
      <c r="BY879" s="120"/>
      <c r="BZ879" s="120"/>
      <c r="CA879" s="120"/>
      <c r="CB879" s="120"/>
      <c r="CC879" s="120"/>
      <c r="CD879" s="120"/>
      <c r="CE879" s="120"/>
      <c r="CF879" s="120"/>
      <c r="CG879" s="120"/>
      <c r="CH879" s="120"/>
      <c r="CJ879" s="46"/>
      <c r="CK879" s="46"/>
      <c r="CL879" s="46"/>
      <c r="CN879" s="46">
        <f t="shared" ca="1" si="217"/>
        <v>0</v>
      </c>
      <c r="CO879" s="46">
        <f t="shared" si="211"/>
        <v>0</v>
      </c>
      <c r="CP879" s="46"/>
      <c r="CQ879" s="46">
        <f t="shared" si="212"/>
        <v>0</v>
      </c>
      <c r="CR879" s="46"/>
      <c r="CS879" s="46">
        <f>IF(C879&lt;&gt;"",IF(VLOOKUP(C879,T_UO[#All],3,FALSE)="PTS",IF(ISBLANK(G879),1,0),IF(ISBLANK(G879),0,1)),0)</f>
        <v>0</v>
      </c>
      <c r="CT879" s="46">
        <f t="shared" si="218"/>
        <v>0</v>
      </c>
      <c r="CU879" s="46"/>
      <c r="CV879" s="46"/>
      <c r="CW879" s="46"/>
      <c r="CX879" s="46"/>
      <c r="CY879" s="46"/>
      <c r="CZ879" s="46"/>
      <c r="DA879" s="46"/>
      <c r="DB879" s="46">
        <f t="shared" si="219"/>
        <v>0</v>
      </c>
      <c r="DC879" s="46">
        <f t="shared" ca="1" si="213"/>
        <v>0</v>
      </c>
      <c r="DD879" s="46"/>
      <c r="DE879" s="46">
        <f t="shared" si="220"/>
        <v>0</v>
      </c>
      <c r="DF879" s="46"/>
      <c r="DG879" s="46"/>
      <c r="DH879" s="46"/>
      <c r="DI879" s="46"/>
      <c r="DJ879" s="46"/>
      <c r="DK879" s="46"/>
      <c r="DL879" s="46"/>
      <c r="DM879" s="46"/>
      <c r="DN879" s="46"/>
      <c r="DO879" s="46"/>
      <c r="DP879" s="46"/>
      <c r="DQ879" s="46"/>
      <c r="DR879" s="46"/>
      <c r="DS879" s="46">
        <f t="array" ref="DS879">IF(MAX(IF($AI879:$CH879&lt;&gt;0,$AI$7:$CH$7))&gt;$S879,1,0)</f>
        <v>0</v>
      </c>
    </row>
    <row r="880" spans="1:123" x14ac:dyDescent="0.25">
      <c r="A880" s="78">
        <v>873</v>
      </c>
      <c r="B880" s="79" t="str">
        <f t="shared" si="214"/>
        <v>K_LE MUT_2023_873</v>
      </c>
      <c r="C880" s="2"/>
      <c r="D880" s="3"/>
      <c r="E880" s="3"/>
      <c r="F880" s="4"/>
      <c r="G880" s="4"/>
      <c r="H880" s="4"/>
      <c r="I880" s="3"/>
      <c r="J880" s="1"/>
      <c r="K880" s="7"/>
      <c r="L880" s="90"/>
      <c r="M880" s="5"/>
      <c r="N880" s="91"/>
      <c r="O880" s="92"/>
      <c r="P880" s="5"/>
      <c r="Q880" s="5"/>
      <c r="R880" s="8"/>
      <c r="S880" s="5"/>
      <c r="T880" s="93"/>
      <c r="U880" s="80"/>
      <c r="V880" s="82"/>
      <c r="W880" s="83"/>
      <c r="X880" s="84" t="str">
        <f t="shared" si="215"/>
        <v xml:space="preserve"> </v>
      </c>
      <c r="Y880" s="85" t="str">
        <f t="shared" si="208"/>
        <v/>
      </c>
      <c r="AA880" s="86" t="str">
        <f t="shared" ca="1" si="209"/>
        <v/>
      </c>
      <c r="AB880" s="121"/>
      <c r="AC880" s="87" t="str">
        <f t="shared" si="207"/>
        <v/>
      </c>
      <c r="AD880" s="88" t="str">
        <f t="shared" si="216"/>
        <v/>
      </c>
      <c r="AE880" s="89" t="str">
        <f>IF(C880&lt;&gt;"",IF(VLOOKUP(C880,T_UO[#All],3,FALSE)="J",AF880+AG880,VLOOKUP(C880,T_UO[#All],4,FALSE)*G880),"")</f>
        <v/>
      </c>
      <c r="AF880" s="89" t="str">
        <f t="shared" si="210"/>
        <v/>
      </c>
      <c r="AG880" s="6"/>
      <c r="AH880" s="81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  <c r="AY880" s="120"/>
      <c r="AZ880" s="120"/>
      <c r="BA880" s="120"/>
      <c r="BB880" s="120"/>
      <c r="BC880" s="120"/>
      <c r="BD880" s="120"/>
      <c r="BE880" s="120"/>
      <c r="BF880" s="120"/>
      <c r="BG880" s="120"/>
      <c r="BH880" s="120"/>
      <c r="BI880" s="120"/>
      <c r="BJ880" s="120"/>
      <c r="BK880" s="120"/>
      <c r="BL880" s="120"/>
      <c r="BM880" s="120"/>
      <c r="BN880" s="120"/>
      <c r="BO880" s="120"/>
      <c r="BP880" s="120"/>
      <c r="BQ880" s="120"/>
      <c r="BR880" s="120"/>
      <c r="BS880" s="120"/>
      <c r="BT880" s="120"/>
      <c r="BU880" s="120"/>
      <c r="BV880" s="120"/>
      <c r="BW880" s="120"/>
      <c r="BX880" s="120"/>
      <c r="BY880" s="120"/>
      <c r="BZ880" s="120"/>
      <c r="CA880" s="120"/>
      <c r="CB880" s="120"/>
      <c r="CC880" s="120"/>
      <c r="CD880" s="120"/>
      <c r="CE880" s="120"/>
      <c r="CF880" s="120"/>
      <c r="CG880" s="120"/>
      <c r="CH880" s="120"/>
      <c r="CJ880" s="46"/>
      <c r="CK880" s="46"/>
      <c r="CL880" s="46"/>
      <c r="CN880" s="46">
        <f t="shared" ca="1" si="217"/>
        <v>0</v>
      </c>
      <c r="CO880" s="46">
        <f t="shared" si="211"/>
        <v>0</v>
      </c>
      <c r="CP880" s="46"/>
      <c r="CQ880" s="46">
        <f t="shared" si="212"/>
        <v>0</v>
      </c>
      <c r="CR880" s="46"/>
      <c r="CS880" s="46">
        <f>IF(C880&lt;&gt;"",IF(VLOOKUP(C880,T_UO[#All],3,FALSE)="PTS",IF(ISBLANK(G880),1,0),IF(ISBLANK(G880),0,1)),0)</f>
        <v>0</v>
      </c>
      <c r="CT880" s="46">
        <f t="shared" si="218"/>
        <v>0</v>
      </c>
      <c r="CU880" s="46"/>
      <c r="CV880" s="46"/>
      <c r="CW880" s="46"/>
      <c r="CX880" s="46"/>
      <c r="CY880" s="46"/>
      <c r="CZ880" s="46"/>
      <c r="DA880" s="46"/>
      <c r="DB880" s="46">
        <f t="shared" si="219"/>
        <v>0</v>
      </c>
      <c r="DC880" s="46">
        <f t="shared" ca="1" si="213"/>
        <v>0</v>
      </c>
      <c r="DD880" s="46"/>
      <c r="DE880" s="46">
        <f t="shared" si="220"/>
        <v>0</v>
      </c>
      <c r="DF880" s="46"/>
      <c r="DG880" s="46"/>
      <c r="DH880" s="46"/>
      <c r="DI880" s="46"/>
      <c r="DJ880" s="46"/>
      <c r="DK880" s="46"/>
      <c r="DL880" s="46"/>
      <c r="DM880" s="46"/>
      <c r="DN880" s="46"/>
      <c r="DO880" s="46"/>
      <c r="DP880" s="46"/>
      <c r="DQ880" s="46"/>
      <c r="DR880" s="46"/>
      <c r="DS880" s="46">
        <f t="array" ref="DS880">IF(MAX(IF($AI880:$CH880&lt;&gt;0,$AI$7:$CH$7))&gt;$S880,1,0)</f>
        <v>0</v>
      </c>
    </row>
    <row r="881" spans="1:123" x14ac:dyDescent="0.25">
      <c r="A881" s="78">
        <v>874</v>
      </c>
      <c r="B881" s="79" t="str">
        <f t="shared" si="214"/>
        <v>K_LE MUT_2023_874</v>
      </c>
      <c r="C881" s="2"/>
      <c r="D881" s="3"/>
      <c r="E881" s="3"/>
      <c r="F881" s="4"/>
      <c r="G881" s="4"/>
      <c r="H881" s="4"/>
      <c r="I881" s="3"/>
      <c r="J881" s="1"/>
      <c r="K881" s="7"/>
      <c r="L881" s="90"/>
      <c r="M881" s="5"/>
      <c r="N881" s="91"/>
      <c r="O881" s="92"/>
      <c r="P881" s="5"/>
      <c r="Q881" s="5"/>
      <c r="R881" s="8"/>
      <c r="S881" s="5"/>
      <c r="T881" s="93"/>
      <c r="U881" s="80"/>
      <c r="V881" s="82"/>
      <c r="W881" s="83"/>
      <c r="X881" s="84" t="str">
        <f t="shared" si="215"/>
        <v xml:space="preserve"> </v>
      </c>
      <c r="Y881" s="85" t="str">
        <f t="shared" si="208"/>
        <v/>
      </c>
      <c r="AA881" s="86" t="str">
        <f t="shared" ca="1" si="209"/>
        <v/>
      </c>
      <c r="AB881" s="121"/>
      <c r="AC881" s="87" t="str">
        <f t="shared" si="207"/>
        <v/>
      </c>
      <c r="AD881" s="88" t="str">
        <f t="shared" si="216"/>
        <v/>
      </c>
      <c r="AE881" s="89" t="str">
        <f>IF(C881&lt;&gt;"",IF(VLOOKUP(C881,T_UO[#All],3,FALSE)="J",AF881+AG881,VLOOKUP(C881,T_UO[#All],4,FALSE)*G881),"")</f>
        <v/>
      </c>
      <c r="AF881" s="89" t="str">
        <f t="shared" si="210"/>
        <v/>
      </c>
      <c r="AG881" s="6"/>
      <c r="AH881" s="81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  <c r="AY881" s="120"/>
      <c r="AZ881" s="120"/>
      <c r="BA881" s="120"/>
      <c r="BB881" s="120"/>
      <c r="BC881" s="120"/>
      <c r="BD881" s="120"/>
      <c r="BE881" s="120"/>
      <c r="BF881" s="120"/>
      <c r="BG881" s="120"/>
      <c r="BH881" s="120"/>
      <c r="BI881" s="120"/>
      <c r="BJ881" s="120"/>
      <c r="BK881" s="120"/>
      <c r="BL881" s="120"/>
      <c r="BM881" s="120"/>
      <c r="BN881" s="120"/>
      <c r="BO881" s="120"/>
      <c r="BP881" s="120"/>
      <c r="BQ881" s="120"/>
      <c r="BR881" s="120"/>
      <c r="BS881" s="120"/>
      <c r="BT881" s="120"/>
      <c r="BU881" s="120"/>
      <c r="BV881" s="120"/>
      <c r="BW881" s="120"/>
      <c r="BX881" s="120"/>
      <c r="BY881" s="120"/>
      <c r="BZ881" s="120"/>
      <c r="CA881" s="120"/>
      <c r="CB881" s="120"/>
      <c r="CC881" s="120"/>
      <c r="CD881" s="120"/>
      <c r="CE881" s="120"/>
      <c r="CF881" s="120"/>
      <c r="CG881" s="120"/>
      <c r="CH881" s="120"/>
      <c r="CJ881" s="46"/>
      <c r="CK881" s="46"/>
      <c r="CL881" s="46"/>
      <c r="CN881" s="46">
        <f t="shared" ca="1" si="217"/>
        <v>0</v>
      </c>
      <c r="CO881" s="46">
        <f t="shared" si="211"/>
        <v>0</v>
      </c>
      <c r="CP881" s="46"/>
      <c r="CQ881" s="46">
        <f t="shared" si="212"/>
        <v>0</v>
      </c>
      <c r="CR881" s="46"/>
      <c r="CS881" s="46">
        <f>IF(C881&lt;&gt;"",IF(VLOOKUP(C881,T_UO[#All],3,FALSE)="PTS",IF(ISBLANK(G881),1,0),IF(ISBLANK(G881),0,1)),0)</f>
        <v>0</v>
      </c>
      <c r="CT881" s="46">
        <f t="shared" si="218"/>
        <v>0</v>
      </c>
      <c r="CU881" s="46"/>
      <c r="CV881" s="46"/>
      <c r="CW881" s="46"/>
      <c r="CX881" s="46"/>
      <c r="CY881" s="46"/>
      <c r="CZ881" s="46"/>
      <c r="DA881" s="46"/>
      <c r="DB881" s="46">
        <f t="shared" si="219"/>
        <v>0</v>
      </c>
      <c r="DC881" s="46">
        <f t="shared" ca="1" si="213"/>
        <v>0</v>
      </c>
      <c r="DD881" s="46"/>
      <c r="DE881" s="46">
        <f t="shared" si="220"/>
        <v>0</v>
      </c>
      <c r="DF881" s="46"/>
      <c r="DG881" s="46"/>
      <c r="DH881" s="46"/>
      <c r="DI881" s="46"/>
      <c r="DJ881" s="46"/>
      <c r="DK881" s="46"/>
      <c r="DL881" s="46"/>
      <c r="DM881" s="46"/>
      <c r="DN881" s="46"/>
      <c r="DO881" s="46"/>
      <c r="DP881" s="46"/>
      <c r="DQ881" s="46"/>
      <c r="DR881" s="46"/>
      <c r="DS881" s="46">
        <f t="array" ref="DS881">IF(MAX(IF($AI881:$CH881&lt;&gt;0,$AI$7:$CH$7))&gt;$S881,1,0)</f>
        <v>0</v>
      </c>
    </row>
    <row r="882" spans="1:123" x14ac:dyDescent="0.25">
      <c r="A882" s="78">
        <v>875</v>
      </c>
      <c r="B882" s="79" t="str">
        <f t="shared" si="214"/>
        <v>K_LE MUT_2023_875</v>
      </c>
      <c r="C882" s="2"/>
      <c r="D882" s="3"/>
      <c r="E882" s="3"/>
      <c r="F882" s="4"/>
      <c r="G882" s="4"/>
      <c r="H882" s="4"/>
      <c r="I882" s="3"/>
      <c r="J882" s="1"/>
      <c r="K882" s="7"/>
      <c r="L882" s="90"/>
      <c r="M882" s="5"/>
      <c r="N882" s="91"/>
      <c r="O882" s="92"/>
      <c r="P882" s="5"/>
      <c r="Q882" s="5"/>
      <c r="R882" s="8"/>
      <c r="S882" s="5"/>
      <c r="T882" s="93"/>
      <c r="U882" s="80"/>
      <c r="V882" s="82"/>
      <c r="W882" s="83"/>
      <c r="X882" s="84" t="str">
        <f t="shared" si="215"/>
        <v xml:space="preserve"> </v>
      </c>
      <c r="Y882" s="85" t="str">
        <f t="shared" si="208"/>
        <v/>
      </c>
      <c r="AA882" s="86" t="str">
        <f t="shared" ca="1" si="209"/>
        <v/>
      </c>
      <c r="AB882" s="121"/>
      <c r="AC882" s="87" t="str">
        <f t="shared" ref="AC882:AC945" si="221">IF(C882&lt;&gt;"",(AF882+AG882)/AE882,"")</f>
        <v/>
      </c>
      <c r="AD882" s="88" t="str">
        <f t="shared" si="216"/>
        <v/>
      </c>
      <c r="AE882" s="89" t="str">
        <f>IF(C882&lt;&gt;"",IF(VLOOKUP(C882,T_UO[#All],3,FALSE)="J",AF882+AG882,VLOOKUP(C882,T_UO[#All],4,FALSE)*G882),"")</f>
        <v/>
      </c>
      <c r="AF882" s="89" t="str">
        <f t="shared" si="210"/>
        <v/>
      </c>
      <c r="AG882" s="6"/>
      <c r="AH882" s="81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  <c r="AY882" s="120"/>
      <c r="AZ882" s="120"/>
      <c r="BA882" s="120"/>
      <c r="BB882" s="120"/>
      <c r="BC882" s="120"/>
      <c r="BD882" s="120"/>
      <c r="BE882" s="120"/>
      <c r="BF882" s="120"/>
      <c r="BG882" s="120"/>
      <c r="BH882" s="120"/>
      <c r="BI882" s="120"/>
      <c r="BJ882" s="120"/>
      <c r="BK882" s="120"/>
      <c r="BL882" s="120"/>
      <c r="BM882" s="120"/>
      <c r="BN882" s="120"/>
      <c r="BO882" s="120"/>
      <c r="BP882" s="120"/>
      <c r="BQ882" s="120"/>
      <c r="BR882" s="120"/>
      <c r="BS882" s="120"/>
      <c r="BT882" s="120"/>
      <c r="BU882" s="120"/>
      <c r="BV882" s="120"/>
      <c r="BW882" s="120"/>
      <c r="BX882" s="120"/>
      <c r="BY882" s="120"/>
      <c r="BZ882" s="120"/>
      <c r="CA882" s="120"/>
      <c r="CB882" s="120"/>
      <c r="CC882" s="120"/>
      <c r="CD882" s="120"/>
      <c r="CE882" s="120"/>
      <c r="CF882" s="120"/>
      <c r="CG882" s="120"/>
      <c r="CH882" s="120"/>
      <c r="CJ882" s="46"/>
      <c r="CK882" s="46"/>
      <c r="CL882" s="46"/>
      <c r="CN882" s="46">
        <f t="shared" ca="1" si="217"/>
        <v>0</v>
      </c>
      <c r="CO882" s="46">
        <f t="shared" si="211"/>
        <v>0</v>
      </c>
      <c r="CP882" s="46"/>
      <c r="CQ882" s="46">
        <f t="shared" si="212"/>
        <v>0</v>
      </c>
      <c r="CR882" s="46"/>
      <c r="CS882" s="46">
        <f>IF(C882&lt;&gt;"",IF(VLOOKUP(C882,T_UO[#All],3,FALSE)="PTS",IF(ISBLANK(G882),1,0),IF(ISBLANK(G882),0,1)),0)</f>
        <v>0</v>
      </c>
      <c r="CT882" s="46">
        <f t="shared" si="218"/>
        <v>0</v>
      </c>
      <c r="CU882" s="46"/>
      <c r="CV882" s="46"/>
      <c r="CW882" s="46"/>
      <c r="CX882" s="46"/>
      <c r="CY882" s="46"/>
      <c r="CZ882" s="46"/>
      <c r="DA882" s="46"/>
      <c r="DB882" s="46">
        <f t="shared" si="219"/>
        <v>0</v>
      </c>
      <c r="DC882" s="46">
        <f t="shared" ca="1" si="213"/>
        <v>0</v>
      </c>
      <c r="DD882" s="46"/>
      <c r="DE882" s="46">
        <f t="shared" si="220"/>
        <v>0</v>
      </c>
      <c r="DF882" s="46"/>
      <c r="DG882" s="46"/>
      <c r="DH882" s="46"/>
      <c r="DI882" s="46"/>
      <c r="DJ882" s="46"/>
      <c r="DK882" s="46"/>
      <c r="DL882" s="46"/>
      <c r="DM882" s="46"/>
      <c r="DN882" s="46"/>
      <c r="DO882" s="46"/>
      <c r="DP882" s="46"/>
      <c r="DQ882" s="46"/>
      <c r="DR882" s="46"/>
      <c r="DS882" s="46">
        <f t="array" ref="DS882">IF(MAX(IF($AI882:$CH882&lt;&gt;0,$AI$7:$CH$7))&gt;$S882,1,0)</f>
        <v>0</v>
      </c>
    </row>
    <row r="883" spans="1:123" x14ac:dyDescent="0.25">
      <c r="A883" s="78">
        <v>876</v>
      </c>
      <c r="B883" s="79" t="str">
        <f t="shared" si="214"/>
        <v>K_LE MUT_2023_876</v>
      </c>
      <c r="C883" s="2"/>
      <c r="D883" s="3"/>
      <c r="E883" s="3"/>
      <c r="F883" s="4"/>
      <c r="G883" s="4"/>
      <c r="H883" s="4"/>
      <c r="I883" s="3"/>
      <c r="J883" s="1"/>
      <c r="K883" s="7"/>
      <c r="L883" s="90"/>
      <c r="M883" s="5"/>
      <c r="N883" s="91"/>
      <c r="O883" s="92"/>
      <c r="P883" s="5"/>
      <c r="Q883" s="5"/>
      <c r="R883" s="8"/>
      <c r="S883" s="5"/>
      <c r="T883" s="93"/>
      <c r="U883" s="80"/>
      <c r="V883" s="82"/>
      <c r="W883" s="83"/>
      <c r="X883" s="84" t="str">
        <f t="shared" si="215"/>
        <v xml:space="preserve"> </v>
      </c>
      <c r="Y883" s="85" t="str">
        <f t="shared" si="208"/>
        <v/>
      </c>
      <c r="AA883" s="86" t="str">
        <f t="shared" ca="1" si="209"/>
        <v/>
      </c>
      <c r="AB883" s="121"/>
      <c r="AC883" s="87" t="str">
        <f t="shared" si="221"/>
        <v/>
      </c>
      <c r="AD883" s="88" t="str">
        <f t="shared" si="216"/>
        <v/>
      </c>
      <c r="AE883" s="89" t="str">
        <f>IF(C883&lt;&gt;"",IF(VLOOKUP(C883,T_UO[#All],3,FALSE)="J",AF883+AG883,VLOOKUP(C883,T_UO[#All],4,FALSE)*G883),"")</f>
        <v/>
      </c>
      <c r="AF883" s="89" t="str">
        <f t="shared" si="210"/>
        <v/>
      </c>
      <c r="AG883" s="6"/>
      <c r="AH883" s="81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  <c r="AY883" s="120"/>
      <c r="AZ883" s="120"/>
      <c r="BA883" s="120"/>
      <c r="BB883" s="120"/>
      <c r="BC883" s="120"/>
      <c r="BD883" s="120"/>
      <c r="BE883" s="120"/>
      <c r="BF883" s="120"/>
      <c r="BG883" s="120"/>
      <c r="BH883" s="120"/>
      <c r="BI883" s="120"/>
      <c r="BJ883" s="120"/>
      <c r="BK883" s="120"/>
      <c r="BL883" s="120"/>
      <c r="BM883" s="120"/>
      <c r="BN883" s="120"/>
      <c r="BO883" s="120"/>
      <c r="BP883" s="120"/>
      <c r="BQ883" s="120"/>
      <c r="BR883" s="120"/>
      <c r="BS883" s="120"/>
      <c r="BT883" s="120"/>
      <c r="BU883" s="120"/>
      <c r="BV883" s="120"/>
      <c r="BW883" s="120"/>
      <c r="BX883" s="120"/>
      <c r="BY883" s="120"/>
      <c r="BZ883" s="120"/>
      <c r="CA883" s="120"/>
      <c r="CB883" s="120"/>
      <c r="CC883" s="120"/>
      <c r="CD883" s="120"/>
      <c r="CE883" s="120"/>
      <c r="CF883" s="120"/>
      <c r="CG883" s="120"/>
      <c r="CH883" s="120"/>
      <c r="CJ883" s="46"/>
      <c r="CK883" s="46"/>
      <c r="CL883" s="46"/>
      <c r="CN883" s="46">
        <f t="shared" ca="1" si="217"/>
        <v>0</v>
      </c>
      <c r="CO883" s="46">
        <f t="shared" si="211"/>
        <v>0</v>
      </c>
      <c r="CP883" s="46"/>
      <c r="CQ883" s="46">
        <f t="shared" si="212"/>
        <v>0</v>
      </c>
      <c r="CR883" s="46"/>
      <c r="CS883" s="46">
        <f>IF(C883&lt;&gt;"",IF(VLOOKUP(C883,T_UO[#All],3,FALSE)="PTS",IF(ISBLANK(G883),1,0),IF(ISBLANK(G883),0,1)),0)</f>
        <v>0</v>
      </c>
      <c r="CT883" s="46">
        <f t="shared" si="218"/>
        <v>0</v>
      </c>
      <c r="CU883" s="46"/>
      <c r="CV883" s="46"/>
      <c r="CW883" s="46"/>
      <c r="CX883" s="46"/>
      <c r="CY883" s="46"/>
      <c r="CZ883" s="46"/>
      <c r="DA883" s="46"/>
      <c r="DB883" s="46">
        <f t="shared" si="219"/>
        <v>0</v>
      </c>
      <c r="DC883" s="46">
        <f t="shared" ca="1" si="213"/>
        <v>0</v>
      </c>
      <c r="DD883" s="46"/>
      <c r="DE883" s="46">
        <f t="shared" si="220"/>
        <v>0</v>
      </c>
      <c r="DF883" s="46"/>
      <c r="DG883" s="46"/>
      <c r="DH883" s="46"/>
      <c r="DI883" s="46"/>
      <c r="DJ883" s="46"/>
      <c r="DK883" s="46"/>
      <c r="DL883" s="46"/>
      <c r="DM883" s="46"/>
      <c r="DN883" s="46"/>
      <c r="DO883" s="46"/>
      <c r="DP883" s="46"/>
      <c r="DQ883" s="46"/>
      <c r="DR883" s="46"/>
      <c r="DS883" s="46">
        <f t="array" ref="DS883">IF(MAX(IF($AI883:$CH883&lt;&gt;0,$AI$7:$CH$7))&gt;$S883,1,0)</f>
        <v>0</v>
      </c>
    </row>
    <row r="884" spans="1:123" x14ac:dyDescent="0.25">
      <c r="A884" s="78">
        <v>877</v>
      </c>
      <c r="B884" s="79" t="str">
        <f t="shared" si="214"/>
        <v>K_LE MUT_2023_877</v>
      </c>
      <c r="C884" s="2"/>
      <c r="D884" s="3"/>
      <c r="E884" s="3"/>
      <c r="F884" s="4"/>
      <c r="G884" s="4"/>
      <c r="H884" s="4"/>
      <c r="I884" s="3"/>
      <c r="J884" s="1"/>
      <c r="K884" s="7"/>
      <c r="L884" s="90"/>
      <c r="M884" s="5"/>
      <c r="N884" s="91"/>
      <c r="O884" s="92"/>
      <c r="P884" s="5"/>
      <c r="Q884" s="5"/>
      <c r="R884" s="8"/>
      <c r="S884" s="5"/>
      <c r="T884" s="93"/>
      <c r="U884" s="80"/>
      <c r="V884" s="82"/>
      <c r="W884" s="83"/>
      <c r="X884" s="84" t="str">
        <f t="shared" si="215"/>
        <v xml:space="preserve"> </v>
      </c>
      <c r="Y884" s="85" t="str">
        <f t="shared" si="208"/>
        <v/>
      </c>
      <c r="AA884" s="86" t="str">
        <f t="shared" ca="1" si="209"/>
        <v/>
      </c>
      <c r="AB884" s="121"/>
      <c r="AC884" s="87" t="str">
        <f t="shared" si="221"/>
        <v/>
      </c>
      <c r="AD884" s="88" t="str">
        <f t="shared" si="216"/>
        <v/>
      </c>
      <c r="AE884" s="89" t="str">
        <f>IF(C884&lt;&gt;"",IF(VLOOKUP(C884,T_UO[#All],3,FALSE)="J",AF884+AG884,VLOOKUP(C884,T_UO[#All],4,FALSE)*G884),"")</f>
        <v/>
      </c>
      <c r="AF884" s="89" t="str">
        <f t="shared" si="210"/>
        <v/>
      </c>
      <c r="AG884" s="6"/>
      <c r="AH884" s="81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  <c r="AY884" s="120"/>
      <c r="AZ884" s="120"/>
      <c r="BA884" s="120"/>
      <c r="BB884" s="120"/>
      <c r="BC884" s="120"/>
      <c r="BD884" s="120"/>
      <c r="BE884" s="120"/>
      <c r="BF884" s="120"/>
      <c r="BG884" s="120"/>
      <c r="BH884" s="120"/>
      <c r="BI884" s="120"/>
      <c r="BJ884" s="120"/>
      <c r="BK884" s="120"/>
      <c r="BL884" s="120"/>
      <c r="BM884" s="120"/>
      <c r="BN884" s="120"/>
      <c r="BO884" s="120"/>
      <c r="BP884" s="120"/>
      <c r="BQ884" s="120"/>
      <c r="BR884" s="120"/>
      <c r="BS884" s="120"/>
      <c r="BT884" s="120"/>
      <c r="BU884" s="120"/>
      <c r="BV884" s="120"/>
      <c r="BW884" s="120"/>
      <c r="BX884" s="120"/>
      <c r="BY884" s="120"/>
      <c r="BZ884" s="120"/>
      <c r="CA884" s="120"/>
      <c r="CB884" s="120"/>
      <c r="CC884" s="120"/>
      <c r="CD884" s="120"/>
      <c r="CE884" s="120"/>
      <c r="CF884" s="120"/>
      <c r="CG884" s="120"/>
      <c r="CH884" s="120"/>
      <c r="CJ884" s="46"/>
      <c r="CK884" s="46"/>
      <c r="CL884" s="46"/>
      <c r="CN884" s="46">
        <f t="shared" ca="1" si="217"/>
        <v>0</v>
      </c>
      <c r="CO884" s="46">
        <f t="shared" si="211"/>
        <v>0</v>
      </c>
      <c r="CP884" s="46"/>
      <c r="CQ884" s="46">
        <f t="shared" si="212"/>
        <v>0</v>
      </c>
      <c r="CR884" s="46"/>
      <c r="CS884" s="46">
        <f>IF(C884&lt;&gt;"",IF(VLOOKUP(C884,T_UO[#All],3,FALSE)="PTS",IF(ISBLANK(G884),1,0),IF(ISBLANK(G884),0,1)),0)</f>
        <v>0</v>
      </c>
      <c r="CT884" s="46">
        <f t="shared" si="218"/>
        <v>0</v>
      </c>
      <c r="CU884" s="46"/>
      <c r="CV884" s="46"/>
      <c r="CW884" s="46"/>
      <c r="CX884" s="46"/>
      <c r="CY884" s="46"/>
      <c r="CZ884" s="46"/>
      <c r="DA884" s="46"/>
      <c r="DB884" s="46">
        <f t="shared" si="219"/>
        <v>0</v>
      </c>
      <c r="DC884" s="46">
        <f t="shared" ca="1" si="213"/>
        <v>0</v>
      </c>
      <c r="DD884" s="46"/>
      <c r="DE884" s="46">
        <f t="shared" si="220"/>
        <v>0</v>
      </c>
      <c r="DF884" s="46"/>
      <c r="DG884" s="46"/>
      <c r="DH884" s="46"/>
      <c r="DI884" s="46"/>
      <c r="DJ884" s="46"/>
      <c r="DK884" s="46"/>
      <c r="DL884" s="46"/>
      <c r="DM884" s="46"/>
      <c r="DN884" s="46"/>
      <c r="DO884" s="46"/>
      <c r="DP884" s="46"/>
      <c r="DQ884" s="46"/>
      <c r="DR884" s="46"/>
      <c r="DS884" s="46">
        <f t="array" ref="DS884">IF(MAX(IF($AI884:$CH884&lt;&gt;0,$AI$7:$CH$7))&gt;$S884,1,0)</f>
        <v>0</v>
      </c>
    </row>
    <row r="885" spans="1:123" x14ac:dyDescent="0.25">
      <c r="A885" s="78">
        <v>878</v>
      </c>
      <c r="B885" s="79" t="str">
        <f t="shared" si="214"/>
        <v>K_LE MUT_2023_878</v>
      </c>
      <c r="C885" s="2"/>
      <c r="D885" s="3"/>
      <c r="E885" s="3"/>
      <c r="F885" s="4"/>
      <c r="G885" s="4"/>
      <c r="H885" s="4"/>
      <c r="I885" s="3"/>
      <c r="J885" s="1"/>
      <c r="K885" s="7"/>
      <c r="L885" s="90"/>
      <c r="M885" s="5"/>
      <c r="N885" s="91"/>
      <c r="O885" s="92"/>
      <c r="P885" s="5"/>
      <c r="Q885" s="5"/>
      <c r="R885" s="8"/>
      <c r="S885" s="5"/>
      <c r="T885" s="93"/>
      <c r="U885" s="80"/>
      <c r="V885" s="82"/>
      <c r="W885" s="83"/>
      <c r="X885" s="84" t="str">
        <f t="shared" si="215"/>
        <v xml:space="preserve"> </v>
      </c>
      <c r="Y885" s="85" t="str">
        <f t="shared" si="208"/>
        <v/>
      </c>
      <c r="AA885" s="86" t="str">
        <f t="shared" ca="1" si="209"/>
        <v/>
      </c>
      <c r="AB885" s="121"/>
      <c r="AC885" s="87" t="str">
        <f t="shared" si="221"/>
        <v/>
      </c>
      <c r="AD885" s="88" t="str">
        <f t="shared" si="216"/>
        <v/>
      </c>
      <c r="AE885" s="89" t="str">
        <f>IF(C885&lt;&gt;"",IF(VLOOKUP(C885,T_UO[#All],3,FALSE)="J",AF885+AG885,VLOOKUP(C885,T_UO[#All],4,FALSE)*G885),"")</f>
        <v/>
      </c>
      <c r="AF885" s="89" t="str">
        <f t="shared" si="210"/>
        <v/>
      </c>
      <c r="AG885" s="6"/>
      <c r="AH885" s="81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  <c r="AY885" s="120"/>
      <c r="AZ885" s="120"/>
      <c r="BA885" s="120"/>
      <c r="BB885" s="120"/>
      <c r="BC885" s="120"/>
      <c r="BD885" s="120"/>
      <c r="BE885" s="120"/>
      <c r="BF885" s="120"/>
      <c r="BG885" s="120"/>
      <c r="BH885" s="120"/>
      <c r="BI885" s="120"/>
      <c r="BJ885" s="120"/>
      <c r="BK885" s="120"/>
      <c r="BL885" s="120"/>
      <c r="BM885" s="120"/>
      <c r="BN885" s="120"/>
      <c r="BO885" s="120"/>
      <c r="BP885" s="120"/>
      <c r="BQ885" s="120"/>
      <c r="BR885" s="120"/>
      <c r="BS885" s="120"/>
      <c r="BT885" s="120"/>
      <c r="BU885" s="120"/>
      <c r="BV885" s="120"/>
      <c r="BW885" s="120"/>
      <c r="BX885" s="120"/>
      <c r="BY885" s="120"/>
      <c r="BZ885" s="120"/>
      <c r="CA885" s="120"/>
      <c r="CB885" s="120"/>
      <c r="CC885" s="120"/>
      <c r="CD885" s="120"/>
      <c r="CE885" s="120"/>
      <c r="CF885" s="120"/>
      <c r="CG885" s="120"/>
      <c r="CH885" s="120"/>
      <c r="CJ885" s="46"/>
      <c r="CK885" s="46"/>
      <c r="CL885" s="46"/>
      <c r="CN885" s="46">
        <f t="shared" ca="1" si="217"/>
        <v>0</v>
      </c>
      <c r="CO885" s="46">
        <f t="shared" si="211"/>
        <v>0</v>
      </c>
      <c r="CP885" s="46"/>
      <c r="CQ885" s="46">
        <f t="shared" si="212"/>
        <v>0</v>
      </c>
      <c r="CR885" s="46"/>
      <c r="CS885" s="46">
        <f>IF(C885&lt;&gt;"",IF(VLOOKUP(C885,T_UO[#All],3,FALSE)="PTS",IF(ISBLANK(G885),1,0),IF(ISBLANK(G885),0,1)),0)</f>
        <v>0</v>
      </c>
      <c r="CT885" s="46">
        <f t="shared" si="218"/>
        <v>0</v>
      </c>
      <c r="CU885" s="46"/>
      <c r="CV885" s="46"/>
      <c r="CW885" s="46"/>
      <c r="CX885" s="46"/>
      <c r="CY885" s="46"/>
      <c r="CZ885" s="46"/>
      <c r="DA885" s="46"/>
      <c r="DB885" s="46">
        <f t="shared" si="219"/>
        <v>0</v>
      </c>
      <c r="DC885" s="46">
        <f t="shared" ca="1" si="213"/>
        <v>0</v>
      </c>
      <c r="DD885" s="46"/>
      <c r="DE885" s="46">
        <f t="shared" si="220"/>
        <v>0</v>
      </c>
      <c r="DF885" s="46"/>
      <c r="DG885" s="46"/>
      <c r="DH885" s="46"/>
      <c r="DI885" s="46"/>
      <c r="DJ885" s="46"/>
      <c r="DK885" s="46"/>
      <c r="DL885" s="46"/>
      <c r="DM885" s="46"/>
      <c r="DN885" s="46"/>
      <c r="DO885" s="46"/>
      <c r="DP885" s="46"/>
      <c r="DQ885" s="46"/>
      <c r="DR885" s="46"/>
      <c r="DS885" s="46">
        <f t="array" ref="DS885">IF(MAX(IF($AI885:$CH885&lt;&gt;0,$AI$7:$CH$7))&gt;$S885,1,0)</f>
        <v>0</v>
      </c>
    </row>
    <row r="886" spans="1:123" x14ac:dyDescent="0.25">
      <c r="A886" s="78">
        <v>879</v>
      </c>
      <c r="B886" s="79" t="str">
        <f t="shared" si="214"/>
        <v>K_LE MUT_2023_879</v>
      </c>
      <c r="C886" s="2"/>
      <c r="D886" s="3"/>
      <c r="E886" s="3"/>
      <c r="F886" s="4"/>
      <c r="G886" s="4"/>
      <c r="H886" s="4"/>
      <c r="I886" s="3"/>
      <c r="J886" s="1"/>
      <c r="K886" s="7"/>
      <c r="L886" s="90"/>
      <c r="M886" s="5"/>
      <c r="N886" s="91"/>
      <c r="O886" s="92"/>
      <c r="P886" s="5"/>
      <c r="Q886" s="5"/>
      <c r="R886" s="8"/>
      <c r="S886" s="5"/>
      <c r="T886" s="93"/>
      <c r="U886" s="80"/>
      <c r="V886" s="82"/>
      <c r="W886" s="83"/>
      <c r="X886" s="84" t="str">
        <f t="shared" si="215"/>
        <v xml:space="preserve"> </v>
      </c>
      <c r="Y886" s="85" t="str">
        <f t="shared" si="208"/>
        <v/>
      </c>
      <c r="AA886" s="86" t="str">
        <f t="shared" ca="1" si="209"/>
        <v/>
      </c>
      <c r="AB886" s="121"/>
      <c r="AC886" s="87" t="str">
        <f t="shared" si="221"/>
        <v/>
      </c>
      <c r="AD886" s="88" t="str">
        <f t="shared" si="216"/>
        <v/>
      </c>
      <c r="AE886" s="89" t="str">
        <f>IF(C886&lt;&gt;"",IF(VLOOKUP(C886,T_UO[#All],3,FALSE)="J",AF886+AG886,VLOOKUP(C886,T_UO[#All],4,FALSE)*G886),"")</f>
        <v/>
      </c>
      <c r="AF886" s="89" t="str">
        <f t="shared" si="210"/>
        <v/>
      </c>
      <c r="AG886" s="6"/>
      <c r="AH886" s="81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  <c r="AY886" s="120"/>
      <c r="AZ886" s="120"/>
      <c r="BA886" s="120"/>
      <c r="BB886" s="120"/>
      <c r="BC886" s="120"/>
      <c r="BD886" s="120"/>
      <c r="BE886" s="120"/>
      <c r="BF886" s="120"/>
      <c r="BG886" s="120"/>
      <c r="BH886" s="120"/>
      <c r="BI886" s="120"/>
      <c r="BJ886" s="120"/>
      <c r="BK886" s="120"/>
      <c r="BL886" s="120"/>
      <c r="BM886" s="120"/>
      <c r="BN886" s="120"/>
      <c r="BO886" s="120"/>
      <c r="BP886" s="120"/>
      <c r="BQ886" s="120"/>
      <c r="BR886" s="120"/>
      <c r="BS886" s="120"/>
      <c r="BT886" s="120"/>
      <c r="BU886" s="120"/>
      <c r="BV886" s="120"/>
      <c r="BW886" s="120"/>
      <c r="BX886" s="120"/>
      <c r="BY886" s="120"/>
      <c r="BZ886" s="120"/>
      <c r="CA886" s="120"/>
      <c r="CB886" s="120"/>
      <c r="CC886" s="120"/>
      <c r="CD886" s="120"/>
      <c r="CE886" s="120"/>
      <c r="CF886" s="120"/>
      <c r="CG886" s="120"/>
      <c r="CH886" s="120"/>
      <c r="CJ886" s="46"/>
      <c r="CK886" s="46"/>
      <c r="CL886" s="46"/>
      <c r="CN886" s="46">
        <f t="shared" ca="1" si="217"/>
        <v>0</v>
      </c>
      <c r="CO886" s="46">
        <f t="shared" si="211"/>
        <v>0</v>
      </c>
      <c r="CP886" s="46"/>
      <c r="CQ886" s="46">
        <f t="shared" si="212"/>
        <v>0</v>
      </c>
      <c r="CR886" s="46"/>
      <c r="CS886" s="46">
        <f>IF(C886&lt;&gt;"",IF(VLOOKUP(C886,T_UO[#All],3,FALSE)="PTS",IF(ISBLANK(G886),1,0),IF(ISBLANK(G886),0,1)),0)</f>
        <v>0</v>
      </c>
      <c r="CT886" s="46">
        <f t="shared" si="218"/>
        <v>0</v>
      </c>
      <c r="CU886" s="46"/>
      <c r="CV886" s="46"/>
      <c r="CW886" s="46"/>
      <c r="CX886" s="46"/>
      <c r="CY886" s="46"/>
      <c r="CZ886" s="46"/>
      <c r="DA886" s="46"/>
      <c r="DB886" s="46">
        <f t="shared" si="219"/>
        <v>0</v>
      </c>
      <c r="DC886" s="46">
        <f t="shared" ca="1" si="213"/>
        <v>0</v>
      </c>
      <c r="DD886" s="46"/>
      <c r="DE886" s="46">
        <f t="shared" si="220"/>
        <v>0</v>
      </c>
      <c r="DF886" s="46"/>
      <c r="DG886" s="46"/>
      <c r="DH886" s="46"/>
      <c r="DI886" s="46"/>
      <c r="DJ886" s="46"/>
      <c r="DK886" s="46"/>
      <c r="DL886" s="46"/>
      <c r="DM886" s="46"/>
      <c r="DN886" s="46"/>
      <c r="DO886" s="46"/>
      <c r="DP886" s="46"/>
      <c r="DQ886" s="46"/>
      <c r="DR886" s="46"/>
      <c r="DS886" s="46">
        <f t="array" ref="DS886">IF(MAX(IF($AI886:$CH886&lt;&gt;0,$AI$7:$CH$7))&gt;$S886,1,0)</f>
        <v>0</v>
      </c>
    </row>
    <row r="887" spans="1:123" x14ac:dyDescent="0.25">
      <c r="A887" s="78">
        <v>880</v>
      </c>
      <c r="B887" s="79" t="str">
        <f t="shared" si="214"/>
        <v>K_LE MUT_2023_880</v>
      </c>
      <c r="C887" s="2"/>
      <c r="D887" s="3"/>
      <c r="E887" s="3"/>
      <c r="F887" s="4"/>
      <c r="G887" s="4"/>
      <c r="H887" s="4"/>
      <c r="I887" s="3"/>
      <c r="J887" s="1"/>
      <c r="K887" s="7"/>
      <c r="L887" s="90"/>
      <c r="M887" s="5"/>
      <c r="N887" s="91"/>
      <c r="O887" s="92"/>
      <c r="P887" s="5"/>
      <c r="Q887" s="5"/>
      <c r="R887" s="8"/>
      <c r="S887" s="5"/>
      <c r="T887" s="93"/>
      <c r="U887" s="80"/>
      <c r="V887" s="82"/>
      <c r="W887" s="83"/>
      <c r="X887" s="84" t="str">
        <f t="shared" si="215"/>
        <v xml:space="preserve"> </v>
      </c>
      <c r="Y887" s="85" t="str">
        <f t="shared" si="208"/>
        <v/>
      </c>
      <c r="AA887" s="86" t="str">
        <f t="shared" ca="1" si="209"/>
        <v/>
      </c>
      <c r="AB887" s="121"/>
      <c r="AC887" s="87" t="str">
        <f t="shared" si="221"/>
        <v/>
      </c>
      <c r="AD887" s="88" t="str">
        <f t="shared" si="216"/>
        <v/>
      </c>
      <c r="AE887" s="89" t="str">
        <f>IF(C887&lt;&gt;"",IF(VLOOKUP(C887,T_UO[#All],3,FALSE)="J",AF887+AG887,VLOOKUP(C887,T_UO[#All],4,FALSE)*G887),"")</f>
        <v/>
      </c>
      <c r="AF887" s="89" t="str">
        <f t="shared" si="210"/>
        <v/>
      </c>
      <c r="AG887" s="6"/>
      <c r="AH887" s="81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20"/>
      <c r="BF887" s="120"/>
      <c r="BG887" s="120"/>
      <c r="BH887" s="120"/>
      <c r="BI887" s="120"/>
      <c r="BJ887" s="120"/>
      <c r="BK887" s="120"/>
      <c r="BL887" s="120"/>
      <c r="BM887" s="120"/>
      <c r="BN887" s="120"/>
      <c r="BO887" s="120"/>
      <c r="BP887" s="120"/>
      <c r="BQ887" s="120"/>
      <c r="BR887" s="120"/>
      <c r="BS887" s="120"/>
      <c r="BT887" s="120"/>
      <c r="BU887" s="120"/>
      <c r="BV887" s="120"/>
      <c r="BW887" s="120"/>
      <c r="BX887" s="120"/>
      <c r="BY887" s="120"/>
      <c r="BZ887" s="120"/>
      <c r="CA887" s="120"/>
      <c r="CB887" s="120"/>
      <c r="CC887" s="120"/>
      <c r="CD887" s="120"/>
      <c r="CE887" s="120"/>
      <c r="CF887" s="120"/>
      <c r="CG887" s="120"/>
      <c r="CH887" s="120"/>
      <c r="CJ887" s="46"/>
      <c r="CK887" s="46"/>
      <c r="CL887" s="46"/>
      <c r="CN887" s="46">
        <f t="shared" ca="1" si="217"/>
        <v>0</v>
      </c>
      <c r="CO887" s="46">
        <f t="shared" si="211"/>
        <v>0</v>
      </c>
      <c r="CP887" s="46"/>
      <c r="CQ887" s="46">
        <f t="shared" si="212"/>
        <v>0</v>
      </c>
      <c r="CR887" s="46"/>
      <c r="CS887" s="46">
        <f>IF(C887&lt;&gt;"",IF(VLOOKUP(C887,T_UO[#All],3,FALSE)="PTS",IF(ISBLANK(G887),1,0),IF(ISBLANK(G887),0,1)),0)</f>
        <v>0</v>
      </c>
      <c r="CT887" s="46">
        <f t="shared" si="218"/>
        <v>0</v>
      </c>
      <c r="CU887" s="46"/>
      <c r="CV887" s="46"/>
      <c r="CW887" s="46"/>
      <c r="CX887" s="46"/>
      <c r="CY887" s="46"/>
      <c r="CZ887" s="46"/>
      <c r="DA887" s="46"/>
      <c r="DB887" s="46">
        <f t="shared" si="219"/>
        <v>0</v>
      </c>
      <c r="DC887" s="46">
        <f t="shared" ca="1" si="213"/>
        <v>0</v>
      </c>
      <c r="DD887" s="46"/>
      <c r="DE887" s="46">
        <f t="shared" si="220"/>
        <v>0</v>
      </c>
      <c r="DF887" s="46"/>
      <c r="DG887" s="46"/>
      <c r="DH887" s="46"/>
      <c r="DI887" s="46"/>
      <c r="DJ887" s="46"/>
      <c r="DK887" s="46"/>
      <c r="DL887" s="46"/>
      <c r="DM887" s="46"/>
      <c r="DN887" s="46"/>
      <c r="DO887" s="46"/>
      <c r="DP887" s="46"/>
      <c r="DQ887" s="46"/>
      <c r="DR887" s="46"/>
      <c r="DS887" s="46">
        <f t="array" ref="DS887">IF(MAX(IF($AI887:$CH887&lt;&gt;0,$AI$7:$CH$7))&gt;$S887,1,0)</f>
        <v>0</v>
      </c>
    </row>
    <row r="888" spans="1:123" x14ac:dyDescent="0.25">
      <c r="A888" s="78">
        <v>881</v>
      </c>
      <c r="B888" s="79" t="str">
        <f t="shared" si="214"/>
        <v>K_LE MUT_2023_881</v>
      </c>
      <c r="C888" s="2"/>
      <c r="D888" s="3"/>
      <c r="E888" s="3"/>
      <c r="F888" s="4"/>
      <c r="G888" s="4"/>
      <c r="H888" s="4"/>
      <c r="I888" s="3"/>
      <c r="J888" s="1"/>
      <c r="K888" s="7"/>
      <c r="L888" s="90"/>
      <c r="M888" s="5"/>
      <c r="N888" s="91"/>
      <c r="O888" s="92"/>
      <c r="P888" s="5"/>
      <c r="Q888" s="5"/>
      <c r="R888" s="8"/>
      <c r="S888" s="5"/>
      <c r="T888" s="93"/>
      <c r="U888" s="80"/>
      <c r="V888" s="82"/>
      <c r="W888" s="83"/>
      <c r="X888" s="84" t="str">
        <f t="shared" si="215"/>
        <v xml:space="preserve"> </v>
      </c>
      <c r="Y888" s="85" t="str">
        <f t="shared" si="208"/>
        <v/>
      </c>
      <c r="AA888" s="86" t="str">
        <f t="shared" ca="1" si="209"/>
        <v/>
      </c>
      <c r="AB888" s="121"/>
      <c r="AC888" s="87" t="str">
        <f t="shared" si="221"/>
        <v/>
      </c>
      <c r="AD888" s="88" t="str">
        <f t="shared" si="216"/>
        <v/>
      </c>
      <c r="AE888" s="89" t="str">
        <f>IF(C888&lt;&gt;"",IF(VLOOKUP(C888,T_UO[#All],3,FALSE)="J",AF888+AG888,VLOOKUP(C888,T_UO[#All],4,FALSE)*G888),"")</f>
        <v/>
      </c>
      <c r="AF888" s="89" t="str">
        <f t="shared" si="210"/>
        <v/>
      </c>
      <c r="AG888" s="6"/>
      <c r="AH888" s="81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  <c r="AY888" s="120"/>
      <c r="AZ888" s="120"/>
      <c r="BA888" s="120"/>
      <c r="BB888" s="120"/>
      <c r="BC888" s="120"/>
      <c r="BD888" s="120"/>
      <c r="BE888" s="120"/>
      <c r="BF888" s="120"/>
      <c r="BG888" s="120"/>
      <c r="BH888" s="120"/>
      <c r="BI888" s="120"/>
      <c r="BJ888" s="120"/>
      <c r="BK888" s="120"/>
      <c r="BL888" s="120"/>
      <c r="BM888" s="120"/>
      <c r="BN888" s="120"/>
      <c r="BO888" s="120"/>
      <c r="BP888" s="120"/>
      <c r="BQ888" s="120"/>
      <c r="BR888" s="120"/>
      <c r="BS888" s="120"/>
      <c r="BT888" s="120"/>
      <c r="BU888" s="120"/>
      <c r="BV888" s="120"/>
      <c r="BW888" s="120"/>
      <c r="BX888" s="120"/>
      <c r="BY888" s="120"/>
      <c r="BZ888" s="120"/>
      <c r="CA888" s="120"/>
      <c r="CB888" s="120"/>
      <c r="CC888" s="120"/>
      <c r="CD888" s="120"/>
      <c r="CE888" s="120"/>
      <c r="CF888" s="120"/>
      <c r="CG888" s="120"/>
      <c r="CH888" s="120"/>
      <c r="CJ888" s="46"/>
      <c r="CK888" s="46"/>
      <c r="CL888" s="46"/>
      <c r="CN888" s="46">
        <f t="shared" ca="1" si="217"/>
        <v>0</v>
      </c>
      <c r="CO888" s="46">
        <f t="shared" si="211"/>
        <v>0</v>
      </c>
      <c r="CP888" s="46"/>
      <c r="CQ888" s="46">
        <f t="shared" si="212"/>
        <v>0</v>
      </c>
      <c r="CR888" s="46"/>
      <c r="CS888" s="46">
        <f>IF(C888&lt;&gt;"",IF(VLOOKUP(C888,T_UO[#All],3,FALSE)="PTS",IF(ISBLANK(G888),1,0),IF(ISBLANK(G888),0,1)),0)</f>
        <v>0</v>
      </c>
      <c r="CT888" s="46">
        <f t="shared" si="218"/>
        <v>0</v>
      </c>
      <c r="CU888" s="46"/>
      <c r="CV888" s="46"/>
      <c r="CW888" s="46"/>
      <c r="CX888" s="46"/>
      <c r="CY888" s="46"/>
      <c r="CZ888" s="46"/>
      <c r="DA888" s="46"/>
      <c r="DB888" s="46">
        <f t="shared" si="219"/>
        <v>0</v>
      </c>
      <c r="DC888" s="46">
        <f t="shared" ca="1" si="213"/>
        <v>0</v>
      </c>
      <c r="DD888" s="46"/>
      <c r="DE888" s="46">
        <f t="shared" si="220"/>
        <v>0</v>
      </c>
      <c r="DF888" s="46"/>
      <c r="DG888" s="46"/>
      <c r="DH888" s="46"/>
      <c r="DI888" s="46"/>
      <c r="DJ888" s="46"/>
      <c r="DK888" s="46"/>
      <c r="DL888" s="46"/>
      <c r="DM888" s="46"/>
      <c r="DN888" s="46"/>
      <c r="DO888" s="46"/>
      <c r="DP888" s="46"/>
      <c r="DQ888" s="46"/>
      <c r="DR888" s="46"/>
      <c r="DS888" s="46">
        <f t="array" ref="DS888">IF(MAX(IF($AI888:$CH888&lt;&gt;0,$AI$7:$CH$7))&gt;$S888,1,0)</f>
        <v>0</v>
      </c>
    </row>
    <row r="889" spans="1:123" x14ac:dyDescent="0.25">
      <c r="A889" s="78">
        <v>882</v>
      </c>
      <c r="B889" s="79" t="str">
        <f t="shared" si="214"/>
        <v>K_LE MUT_2023_882</v>
      </c>
      <c r="C889" s="2"/>
      <c r="D889" s="3"/>
      <c r="E889" s="3"/>
      <c r="F889" s="4"/>
      <c r="G889" s="4"/>
      <c r="H889" s="4"/>
      <c r="I889" s="3"/>
      <c r="J889" s="1"/>
      <c r="K889" s="7"/>
      <c r="L889" s="90"/>
      <c r="M889" s="5"/>
      <c r="N889" s="91"/>
      <c r="O889" s="92"/>
      <c r="P889" s="5"/>
      <c r="Q889" s="5"/>
      <c r="R889" s="8"/>
      <c r="S889" s="5"/>
      <c r="T889" s="93"/>
      <c r="U889" s="80"/>
      <c r="V889" s="82"/>
      <c r="W889" s="83"/>
      <c r="X889" s="84" t="str">
        <f t="shared" si="215"/>
        <v xml:space="preserve"> </v>
      </c>
      <c r="Y889" s="85" t="str">
        <f t="shared" si="208"/>
        <v/>
      </c>
      <c r="AA889" s="86" t="str">
        <f t="shared" ca="1" si="209"/>
        <v/>
      </c>
      <c r="AB889" s="121"/>
      <c r="AC889" s="87" t="str">
        <f t="shared" si="221"/>
        <v/>
      </c>
      <c r="AD889" s="88" t="str">
        <f t="shared" si="216"/>
        <v/>
      </c>
      <c r="AE889" s="89" t="str">
        <f>IF(C889&lt;&gt;"",IF(VLOOKUP(C889,T_UO[#All],3,FALSE)="J",AF889+AG889,VLOOKUP(C889,T_UO[#All],4,FALSE)*G889),"")</f>
        <v/>
      </c>
      <c r="AF889" s="89" t="str">
        <f t="shared" si="210"/>
        <v/>
      </c>
      <c r="AG889" s="6"/>
      <c r="AH889" s="8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J889" s="46"/>
      <c r="CK889" s="46"/>
      <c r="CL889" s="46"/>
      <c r="CN889" s="46">
        <f t="shared" ca="1" si="217"/>
        <v>0</v>
      </c>
      <c r="CO889" s="46">
        <f t="shared" si="211"/>
        <v>0</v>
      </c>
      <c r="CP889" s="46"/>
      <c r="CQ889" s="46">
        <f t="shared" si="212"/>
        <v>0</v>
      </c>
      <c r="CR889" s="46"/>
      <c r="CS889" s="46">
        <f>IF(C889&lt;&gt;"",IF(VLOOKUP(C889,T_UO[#All],3,FALSE)="PTS",IF(ISBLANK(G889),1,0),IF(ISBLANK(G889),0,1)),0)</f>
        <v>0</v>
      </c>
      <c r="CT889" s="46">
        <f t="shared" si="218"/>
        <v>0</v>
      </c>
      <c r="CU889" s="46"/>
      <c r="CV889" s="46"/>
      <c r="CW889" s="46"/>
      <c r="CX889" s="46"/>
      <c r="CY889" s="46"/>
      <c r="CZ889" s="46"/>
      <c r="DA889" s="46"/>
      <c r="DB889" s="46">
        <f t="shared" si="219"/>
        <v>0</v>
      </c>
      <c r="DC889" s="46">
        <f t="shared" ca="1" si="213"/>
        <v>0</v>
      </c>
      <c r="DD889" s="46"/>
      <c r="DE889" s="46">
        <f t="shared" si="220"/>
        <v>0</v>
      </c>
      <c r="DF889" s="46"/>
      <c r="DG889" s="46"/>
      <c r="DH889" s="46"/>
      <c r="DI889" s="46"/>
      <c r="DJ889" s="46"/>
      <c r="DK889" s="46"/>
      <c r="DL889" s="46"/>
      <c r="DM889" s="46"/>
      <c r="DN889" s="46"/>
      <c r="DO889" s="46"/>
      <c r="DP889" s="46"/>
      <c r="DQ889" s="46"/>
      <c r="DR889" s="46"/>
      <c r="DS889" s="46">
        <f t="array" ref="DS889">IF(MAX(IF($AI889:$CH889&lt;&gt;0,$AI$7:$CH$7))&gt;$S889,1,0)</f>
        <v>0</v>
      </c>
    </row>
    <row r="890" spans="1:123" x14ac:dyDescent="0.25">
      <c r="A890" s="78">
        <v>883</v>
      </c>
      <c r="B890" s="79" t="str">
        <f t="shared" si="214"/>
        <v>K_LE MUT_2023_883</v>
      </c>
      <c r="C890" s="2"/>
      <c r="D890" s="3"/>
      <c r="E890" s="3"/>
      <c r="F890" s="4"/>
      <c r="G890" s="4"/>
      <c r="H890" s="4"/>
      <c r="I890" s="3"/>
      <c r="J890" s="1"/>
      <c r="K890" s="7"/>
      <c r="L890" s="90"/>
      <c r="M890" s="5"/>
      <c r="N890" s="91"/>
      <c r="O890" s="92"/>
      <c r="P890" s="5"/>
      <c r="Q890" s="5"/>
      <c r="R890" s="8"/>
      <c r="S890" s="5"/>
      <c r="T890" s="93"/>
      <c r="U890" s="80"/>
      <c r="V890" s="82"/>
      <c r="W890" s="83"/>
      <c r="X890" s="84" t="str">
        <f t="shared" si="215"/>
        <v xml:space="preserve"> </v>
      </c>
      <c r="Y890" s="85" t="str">
        <f t="shared" si="208"/>
        <v/>
      </c>
      <c r="AA890" s="86" t="str">
        <f t="shared" ca="1" si="209"/>
        <v/>
      </c>
      <c r="AB890" s="121"/>
      <c r="AC890" s="87" t="str">
        <f t="shared" si="221"/>
        <v/>
      </c>
      <c r="AD890" s="88" t="str">
        <f t="shared" si="216"/>
        <v/>
      </c>
      <c r="AE890" s="89" t="str">
        <f>IF(C890&lt;&gt;"",IF(VLOOKUP(C890,T_UO[#All],3,FALSE)="J",AF890+AG890,VLOOKUP(C890,T_UO[#All],4,FALSE)*G890),"")</f>
        <v/>
      </c>
      <c r="AF890" s="89" t="str">
        <f t="shared" si="210"/>
        <v/>
      </c>
      <c r="AG890" s="6"/>
      <c r="AH890" s="8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J890" s="46"/>
      <c r="CK890" s="46"/>
      <c r="CL890" s="46"/>
      <c r="CN890" s="46">
        <f t="shared" ca="1" si="217"/>
        <v>0</v>
      </c>
      <c r="CO890" s="46">
        <f t="shared" si="211"/>
        <v>0</v>
      </c>
      <c r="CP890" s="46"/>
      <c r="CQ890" s="46">
        <f t="shared" si="212"/>
        <v>0</v>
      </c>
      <c r="CR890" s="46"/>
      <c r="CS890" s="46">
        <f>IF(C890&lt;&gt;"",IF(VLOOKUP(C890,T_UO[#All],3,FALSE)="PTS",IF(ISBLANK(G890),1,0),IF(ISBLANK(G890),0,1)),0)</f>
        <v>0</v>
      </c>
      <c r="CT890" s="46">
        <f t="shared" si="218"/>
        <v>0</v>
      </c>
      <c r="CU890" s="46"/>
      <c r="CV890" s="46"/>
      <c r="CW890" s="46"/>
      <c r="CX890" s="46"/>
      <c r="CY890" s="46"/>
      <c r="CZ890" s="46"/>
      <c r="DA890" s="46"/>
      <c r="DB890" s="46">
        <f t="shared" si="219"/>
        <v>0</v>
      </c>
      <c r="DC890" s="46">
        <f t="shared" ca="1" si="213"/>
        <v>0</v>
      </c>
      <c r="DD890" s="46"/>
      <c r="DE890" s="46">
        <f t="shared" si="220"/>
        <v>0</v>
      </c>
      <c r="DF890" s="46"/>
      <c r="DG890" s="46"/>
      <c r="DH890" s="46"/>
      <c r="DI890" s="46"/>
      <c r="DJ890" s="46"/>
      <c r="DK890" s="46"/>
      <c r="DL890" s="46"/>
      <c r="DM890" s="46"/>
      <c r="DN890" s="46"/>
      <c r="DO890" s="46"/>
      <c r="DP890" s="46"/>
      <c r="DQ890" s="46"/>
      <c r="DR890" s="46"/>
      <c r="DS890" s="46">
        <f t="array" ref="DS890">IF(MAX(IF($AI890:$CH890&lt;&gt;0,$AI$7:$CH$7))&gt;$S890,1,0)</f>
        <v>0</v>
      </c>
    </row>
    <row r="891" spans="1:123" x14ac:dyDescent="0.25">
      <c r="A891" s="78">
        <v>884</v>
      </c>
      <c r="B891" s="79" t="str">
        <f t="shared" si="214"/>
        <v>K_LE MUT_2023_884</v>
      </c>
      <c r="C891" s="2"/>
      <c r="D891" s="3"/>
      <c r="E891" s="3"/>
      <c r="F891" s="4"/>
      <c r="G891" s="4"/>
      <c r="H891" s="4"/>
      <c r="I891" s="3"/>
      <c r="J891" s="1"/>
      <c r="K891" s="7"/>
      <c r="L891" s="90"/>
      <c r="M891" s="5"/>
      <c r="N891" s="91"/>
      <c r="O891" s="92"/>
      <c r="P891" s="5"/>
      <c r="Q891" s="5"/>
      <c r="R891" s="8"/>
      <c r="S891" s="5"/>
      <c r="T891" s="93"/>
      <c r="U891" s="80"/>
      <c r="V891" s="82"/>
      <c r="W891" s="83"/>
      <c r="X891" s="84" t="str">
        <f t="shared" si="215"/>
        <v xml:space="preserve"> </v>
      </c>
      <c r="Y891" s="85" t="str">
        <f t="shared" si="208"/>
        <v/>
      </c>
      <c r="AA891" s="86" t="str">
        <f t="shared" ca="1" si="209"/>
        <v/>
      </c>
      <c r="AB891" s="121"/>
      <c r="AC891" s="87" t="str">
        <f t="shared" si="221"/>
        <v/>
      </c>
      <c r="AD891" s="88" t="str">
        <f t="shared" si="216"/>
        <v/>
      </c>
      <c r="AE891" s="89" t="str">
        <f>IF(C891&lt;&gt;"",IF(VLOOKUP(C891,T_UO[#All],3,FALSE)="J",AF891+AG891,VLOOKUP(C891,T_UO[#All],4,FALSE)*G891),"")</f>
        <v/>
      </c>
      <c r="AF891" s="89" t="str">
        <f t="shared" si="210"/>
        <v/>
      </c>
      <c r="AG891" s="6"/>
      <c r="AH891" s="8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J891" s="46"/>
      <c r="CK891" s="46"/>
      <c r="CL891" s="46"/>
      <c r="CN891" s="46">
        <f t="shared" ca="1" si="217"/>
        <v>0</v>
      </c>
      <c r="CO891" s="46">
        <f t="shared" si="211"/>
        <v>0</v>
      </c>
      <c r="CP891" s="46"/>
      <c r="CQ891" s="46">
        <f t="shared" si="212"/>
        <v>0</v>
      </c>
      <c r="CR891" s="46"/>
      <c r="CS891" s="46">
        <f>IF(C891&lt;&gt;"",IF(VLOOKUP(C891,T_UO[#All],3,FALSE)="PTS",IF(ISBLANK(G891),1,0),IF(ISBLANK(G891),0,1)),0)</f>
        <v>0</v>
      </c>
      <c r="CT891" s="46">
        <f t="shared" si="218"/>
        <v>0</v>
      </c>
      <c r="CU891" s="46"/>
      <c r="CV891" s="46"/>
      <c r="CW891" s="46"/>
      <c r="CX891" s="46"/>
      <c r="CY891" s="46"/>
      <c r="CZ891" s="46"/>
      <c r="DA891" s="46"/>
      <c r="DB891" s="46">
        <f t="shared" si="219"/>
        <v>0</v>
      </c>
      <c r="DC891" s="46">
        <f t="shared" ca="1" si="213"/>
        <v>0</v>
      </c>
      <c r="DD891" s="46"/>
      <c r="DE891" s="46">
        <f t="shared" si="220"/>
        <v>0</v>
      </c>
      <c r="DF891" s="46"/>
      <c r="DG891" s="46"/>
      <c r="DH891" s="46"/>
      <c r="DI891" s="46"/>
      <c r="DJ891" s="46"/>
      <c r="DK891" s="46"/>
      <c r="DL891" s="46"/>
      <c r="DM891" s="46"/>
      <c r="DN891" s="46"/>
      <c r="DO891" s="46"/>
      <c r="DP891" s="46"/>
      <c r="DQ891" s="46"/>
      <c r="DR891" s="46"/>
      <c r="DS891" s="46">
        <f t="array" ref="DS891">IF(MAX(IF($AI891:$CH891&lt;&gt;0,$AI$7:$CH$7))&gt;$S891,1,0)</f>
        <v>0</v>
      </c>
    </row>
    <row r="892" spans="1:123" x14ac:dyDescent="0.25">
      <c r="A892" s="78">
        <v>885</v>
      </c>
      <c r="B892" s="79" t="str">
        <f t="shared" si="214"/>
        <v>K_LE MUT_2023_885</v>
      </c>
      <c r="C892" s="2"/>
      <c r="D892" s="3"/>
      <c r="E892" s="3"/>
      <c r="F892" s="4"/>
      <c r="G892" s="4"/>
      <c r="H892" s="4"/>
      <c r="I892" s="3"/>
      <c r="J892" s="1"/>
      <c r="K892" s="7"/>
      <c r="L892" s="90"/>
      <c r="M892" s="5"/>
      <c r="N892" s="91"/>
      <c r="O892" s="92"/>
      <c r="P892" s="5"/>
      <c r="Q892" s="5"/>
      <c r="R892" s="8"/>
      <c r="S892" s="5"/>
      <c r="T892" s="93"/>
      <c r="U892" s="80"/>
      <c r="V892" s="82"/>
      <c r="W892" s="83"/>
      <c r="X892" s="84" t="str">
        <f t="shared" si="215"/>
        <v xml:space="preserve"> </v>
      </c>
      <c r="Y892" s="85" t="str">
        <f t="shared" si="208"/>
        <v/>
      </c>
      <c r="AA892" s="86" t="str">
        <f t="shared" ca="1" si="209"/>
        <v/>
      </c>
      <c r="AB892" s="121"/>
      <c r="AC892" s="87" t="str">
        <f t="shared" si="221"/>
        <v/>
      </c>
      <c r="AD892" s="88" t="str">
        <f t="shared" si="216"/>
        <v/>
      </c>
      <c r="AE892" s="89" t="str">
        <f>IF(C892&lt;&gt;"",IF(VLOOKUP(C892,T_UO[#All],3,FALSE)="J",AF892+AG892,VLOOKUP(C892,T_UO[#All],4,FALSE)*G892),"")</f>
        <v/>
      </c>
      <c r="AF892" s="89" t="str">
        <f t="shared" si="210"/>
        <v/>
      </c>
      <c r="AG892" s="6"/>
      <c r="AH892" s="8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J892" s="46"/>
      <c r="CK892" s="46"/>
      <c r="CL892" s="46"/>
      <c r="CN892" s="46">
        <f t="shared" ca="1" si="217"/>
        <v>0</v>
      </c>
      <c r="CO892" s="46">
        <f t="shared" si="211"/>
        <v>0</v>
      </c>
      <c r="CP892" s="46"/>
      <c r="CQ892" s="46">
        <f t="shared" si="212"/>
        <v>0</v>
      </c>
      <c r="CR892" s="46"/>
      <c r="CS892" s="46">
        <f>IF(C892&lt;&gt;"",IF(VLOOKUP(C892,T_UO[#All],3,FALSE)="PTS",IF(ISBLANK(G892),1,0),IF(ISBLANK(G892),0,1)),0)</f>
        <v>0</v>
      </c>
      <c r="CT892" s="46">
        <f t="shared" si="218"/>
        <v>0</v>
      </c>
      <c r="CU892" s="46"/>
      <c r="CV892" s="46"/>
      <c r="CW892" s="46"/>
      <c r="CX892" s="46"/>
      <c r="CY892" s="46"/>
      <c r="CZ892" s="46"/>
      <c r="DA892" s="46"/>
      <c r="DB892" s="46">
        <f t="shared" si="219"/>
        <v>0</v>
      </c>
      <c r="DC892" s="46">
        <f t="shared" ca="1" si="213"/>
        <v>0</v>
      </c>
      <c r="DD892" s="46"/>
      <c r="DE892" s="46">
        <f t="shared" si="220"/>
        <v>0</v>
      </c>
      <c r="DF892" s="46"/>
      <c r="DG892" s="46"/>
      <c r="DH892" s="46"/>
      <c r="DI892" s="46"/>
      <c r="DJ892" s="46"/>
      <c r="DK892" s="46"/>
      <c r="DL892" s="46"/>
      <c r="DM892" s="46"/>
      <c r="DN892" s="46"/>
      <c r="DO892" s="46"/>
      <c r="DP892" s="46"/>
      <c r="DQ892" s="46"/>
      <c r="DR892" s="46"/>
      <c r="DS892" s="46">
        <f t="array" ref="DS892">IF(MAX(IF($AI892:$CH892&lt;&gt;0,$AI$7:$CH$7))&gt;$S892,1,0)</f>
        <v>0</v>
      </c>
    </row>
    <row r="893" spans="1:123" x14ac:dyDescent="0.25">
      <c r="A893" s="78">
        <v>886</v>
      </c>
      <c r="B893" s="79" t="str">
        <f t="shared" si="214"/>
        <v>K_LE MUT_2023_886</v>
      </c>
      <c r="C893" s="2"/>
      <c r="D893" s="3"/>
      <c r="E893" s="3"/>
      <c r="F893" s="4"/>
      <c r="G893" s="4"/>
      <c r="H893" s="4"/>
      <c r="I893" s="3"/>
      <c r="J893" s="1"/>
      <c r="K893" s="7"/>
      <c r="L893" s="90"/>
      <c r="M893" s="5"/>
      <c r="N893" s="91"/>
      <c r="O893" s="92"/>
      <c r="P893" s="5"/>
      <c r="Q893" s="5"/>
      <c r="R893" s="8"/>
      <c r="S893" s="5"/>
      <c r="T893" s="93"/>
      <c r="U893" s="80"/>
      <c r="V893" s="82"/>
      <c r="W893" s="83"/>
      <c r="X893" s="84" t="str">
        <f t="shared" si="215"/>
        <v xml:space="preserve"> </v>
      </c>
      <c r="Y893" s="85" t="str">
        <f t="shared" si="208"/>
        <v/>
      </c>
      <c r="AA893" s="86" t="str">
        <f t="shared" ca="1" si="209"/>
        <v/>
      </c>
      <c r="AB893" s="121"/>
      <c r="AC893" s="87" t="str">
        <f t="shared" si="221"/>
        <v/>
      </c>
      <c r="AD893" s="88" t="str">
        <f t="shared" si="216"/>
        <v/>
      </c>
      <c r="AE893" s="89" t="str">
        <f>IF(C893&lt;&gt;"",IF(VLOOKUP(C893,T_UO[#All],3,FALSE)="J",AF893+AG893,VLOOKUP(C893,T_UO[#All],4,FALSE)*G893),"")</f>
        <v/>
      </c>
      <c r="AF893" s="89" t="str">
        <f t="shared" si="210"/>
        <v/>
      </c>
      <c r="AG893" s="6"/>
      <c r="AH893" s="8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J893" s="46"/>
      <c r="CK893" s="46"/>
      <c r="CL893" s="46"/>
      <c r="CN893" s="46">
        <f t="shared" ca="1" si="217"/>
        <v>0</v>
      </c>
      <c r="CO893" s="46">
        <f t="shared" si="211"/>
        <v>0</v>
      </c>
      <c r="CP893" s="46"/>
      <c r="CQ893" s="46">
        <f t="shared" si="212"/>
        <v>0</v>
      </c>
      <c r="CR893" s="46"/>
      <c r="CS893" s="46">
        <f>IF(C893&lt;&gt;"",IF(VLOOKUP(C893,T_UO[#All],3,FALSE)="PTS",IF(ISBLANK(G893),1,0),IF(ISBLANK(G893),0,1)),0)</f>
        <v>0</v>
      </c>
      <c r="CT893" s="46">
        <f t="shared" si="218"/>
        <v>0</v>
      </c>
      <c r="CU893" s="46"/>
      <c r="CV893" s="46"/>
      <c r="CW893" s="46"/>
      <c r="CX893" s="46"/>
      <c r="CY893" s="46"/>
      <c r="CZ893" s="46"/>
      <c r="DA893" s="46"/>
      <c r="DB893" s="46">
        <f t="shared" si="219"/>
        <v>0</v>
      </c>
      <c r="DC893" s="46">
        <f t="shared" ca="1" si="213"/>
        <v>0</v>
      </c>
      <c r="DD893" s="46"/>
      <c r="DE893" s="46">
        <f t="shared" si="220"/>
        <v>0</v>
      </c>
      <c r="DF893" s="46"/>
      <c r="DG893" s="46"/>
      <c r="DH893" s="46"/>
      <c r="DI893" s="46"/>
      <c r="DJ893" s="46"/>
      <c r="DK893" s="46"/>
      <c r="DL893" s="46"/>
      <c r="DM893" s="46"/>
      <c r="DN893" s="46"/>
      <c r="DO893" s="46"/>
      <c r="DP893" s="46"/>
      <c r="DQ893" s="46"/>
      <c r="DR893" s="46"/>
      <c r="DS893" s="46">
        <f t="array" ref="DS893">IF(MAX(IF($AI893:$CH893&lt;&gt;0,$AI$7:$CH$7))&gt;$S893,1,0)</f>
        <v>0</v>
      </c>
    </row>
    <row r="894" spans="1:123" x14ac:dyDescent="0.25">
      <c r="A894" s="78">
        <v>887</v>
      </c>
      <c r="B894" s="79" t="str">
        <f t="shared" si="214"/>
        <v>K_LE MUT_2023_887</v>
      </c>
      <c r="C894" s="2"/>
      <c r="D894" s="3"/>
      <c r="E894" s="3"/>
      <c r="F894" s="4"/>
      <c r="G894" s="4"/>
      <c r="H894" s="4"/>
      <c r="I894" s="3"/>
      <c r="J894" s="1"/>
      <c r="K894" s="7"/>
      <c r="L894" s="90"/>
      <c r="M894" s="5"/>
      <c r="N894" s="91"/>
      <c r="O894" s="92"/>
      <c r="P894" s="5"/>
      <c r="Q894" s="5"/>
      <c r="R894" s="8"/>
      <c r="S894" s="5"/>
      <c r="T894" s="93"/>
      <c r="U894" s="80"/>
      <c r="V894" s="82"/>
      <c r="W894" s="83"/>
      <c r="X894" s="84" t="str">
        <f t="shared" si="215"/>
        <v xml:space="preserve"> </v>
      </c>
      <c r="Y894" s="85" t="str">
        <f t="shared" si="208"/>
        <v/>
      </c>
      <c r="AA894" s="86" t="str">
        <f t="shared" ca="1" si="209"/>
        <v/>
      </c>
      <c r="AB894" s="121"/>
      <c r="AC894" s="87" t="str">
        <f t="shared" si="221"/>
        <v/>
      </c>
      <c r="AD894" s="88" t="str">
        <f t="shared" si="216"/>
        <v/>
      </c>
      <c r="AE894" s="89" t="str">
        <f>IF(C894&lt;&gt;"",IF(VLOOKUP(C894,T_UO[#All],3,FALSE)="J",AF894+AG894,VLOOKUP(C894,T_UO[#All],4,FALSE)*G894),"")</f>
        <v/>
      </c>
      <c r="AF894" s="89" t="str">
        <f t="shared" si="210"/>
        <v/>
      </c>
      <c r="AG894" s="6"/>
      <c r="AH894" s="8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J894" s="46"/>
      <c r="CK894" s="46"/>
      <c r="CL894" s="46"/>
      <c r="CN894" s="46">
        <f t="shared" ca="1" si="217"/>
        <v>0</v>
      </c>
      <c r="CO894" s="46">
        <f t="shared" si="211"/>
        <v>0</v>
      </c>
      <c r="CP894" s="46"/>
      <c r="CQ894" s="46">
        <f t="shared" si="212"/>
        <v>0</v>
      </c>
      <c r="CR894" s="46"/>
      <c r="CS894" s="46">
        <f>IF(C894&lt;&gt;"",IF(VLOOKUP(C894,T_UO[#All],3,FALSE)="PTS",IF(ISBLANK(G894),1,0),IF(ISBLANK(G894),0,1)),0)</f>
        <v>0</v>
      </c>
      <c r="CT894" s="46">
        <f t="shared" si="218"/>
        <v>0</v>
      </c>
      <c r="CU894" s="46"/>
      <c r="CV894" s="46"/>
      <c r="CW894" s="46"/>
      <c r="CX894" s="46"/>
      <c r="CY894" s="46"/>
      <c r="CZ894" s="46"/>
      <c r="DA894" s="46"/>
      <c r="DB894" s="46">
        <f t="shared" si="219"/>
        <v>0</v>
      </c>
      <c r="DC894" s="46">
        <f t="shared" ca="1" si="213"/>
        <v>0</v>
      </c>
      <c r="DD894" s="46"/>
      <c r="DE894" s="46">
        <f t="shared" si="220"/>
        <v>0</v>
      </c>
      <c r="DF894" s="46"/>
      <c r="DG894" s="46"/>
      <c r="DH894" s="46"/>
      <c r="DI894" s="46"/>
      <c r="DJ894" s="46"/>
      <c r="DK894" s="46"/>
      <c r="DL894" s="46"/>
      <c r="DM894" s="46"/>
      <c r="DN894" s="46"/>
      <c r="DO894" s="46"/>
      <c r="DP894" s="46"/>
      <c r="DQ894" s="46"/>
      <c r="DR894" s="46"/>
      <c r="DS894" s="46">
        <f t="array" ref="DS894">IF(MAX(IF($AI894:$CH894&lt;&gt;0,$AI$7:$CH$7))&gt;$S894,1,0)</f>
        <v>0</v>
      </c>
    </row>
    <row r="895" spans="1:123" x14ac:dyDescent="0.25">
      <c r="A895" s="78">
        <v>888</v>
      </c>
      <c r="B895" s="79" t="str">
        <f t="shared" si="214"/>
        <v>K_LE MUT_2023_888</v>
      </c>
      <c r="C895" s="2"/>
      <c r="D895" s="3"/>
      <c r="E895" s="3"/>
      <c r="F895" s="4"/>
      <c r="G895" s="4"/>
      <c r="H895" s="4"/>
      <c r="I895" s="3"/>
      <c r="J895" s="1"/>
      <c r="K895" s="7"/>
      <c r="L895" s="90"/>
      <c r="M895" s="5"/>
      <c r="N895" s="91"/>
      <c r="O895" s="92"/>
      <c r="P895" s="5"/>
      <c r="Q895" s="5"/>
      <c r="R895" s="8"/>
      <c r="S895" s="5"/>
      <c r="T895" s="93"/>
      <c r="U895" s="80"/>
      <c r="V895" s="82"/>
      <c r="W895" s="83"/>
      <c r="X895" s="84" t="str">
        <f t="shared" si="215"/>
        <v xml:space="preserve"> </v>
      </c>
      <c r="Y895" s="85" t="str">
        <f t="shared" si="208"/>
        <v/>
      </c>
      <c r="AA895" s="86" t="str">
        <f t="shared" ca="1" si="209"/>
        <v/>
      </c>
      <c r="AB895" s="121"/>
      <c r="AC895" s="87" t="str">
        <f t="shared" si="221"/>
        <v/>
      </c>
      <c r="AD895" s="88" t="str">
        <f t="shared" si="216"/>
        <v/>
      </c>
      <c r="AE895" s="89" t="str">
        <f>IF(C895&lt;&gt;"",IF(VLOOKUP(C895,T_UO[#All],3,FALSE)="J",AF895+AG895,VLOOKUP(C895,T_UO[#All],4,FALSE)*G895),"")</f>
        <v/>
      </c>
      <c r="AF895" s="89" t="str">
        <f t="shared" si="210"/>
        <v/>
      </c>
      <c r="AG895" s="6"/>
      <c r="AH895" s="8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J895" s="46"/>
      <c r="CK895" s="46"/>
      <c r="CL895" s="46"/>
      <c r="CN895" s="46">
        <f t="shared" ca="1" si="217"/>
        <v>0</v>
      </c>
      <c r="CO895" s="46">
        <f t="shared" si="211"/>
        <v>0</v>
      </c>
      <c r="CP895" s="46"/>
      <c r="CQ895" s="46">
        <f t="shared" si="212"/>
        <v>0</v>
      </c>
      <c r="CR895" s="46"/>
      <c r="CS895" s="46">
        <f>IF(C895&lt;&gt;"",IF(VLOOKUP(C895,T_UO[#All],3,FALSE)="PTS",IF(ISBLANK(G895),1,0),IF(ISBLANK(G895),0,1)),0)</f>
        <v>0</v>
      </c>
      <c r="CT895" s="46">
        <f t="shared" si="218"/>
        <v>0</v>
      </c>
      <c r="CU895" s="46"/>
      <c r="CV895" s="46"/>
      <c r="CW895" s="46"/>
      <c r="CX895" s="46"/>
      <c r="CY895" s="46"/>
      <c r="CZ895" s="46"/>
      <c r="DA895" s="46"/>
      <c r="DB895" s="46">
        <f t="shared" si="219"/>
        <v>0</v>
      </c>
      <c r="DC895" s="46">
        <f t="shared" ca="1" si="213"/>
        <v>0</v>
      </c>
      <c r="DD895" s="46"/>
      <c r="DE895" s="46">
        <f t="shared" si="220"/>
        <v>0</v>
      </c>
      <c r="DF895" s="46"/>
      <c r="DG895" s="46"/>
      <c r="DH895" s="46"/>
      <c r="DI895" s="46"/>
      <c r="DJ895" s="46"/>
      <c r="DK895" s="46"/>
      <c r="DL895" s="46"/>
      <c r="DM895" s="46"/>
      <c r="DN895" s="46"/>
      <c r="DO895" s="46"/>
      <c r="DP895" s="46"/>
      <c r="DQ895" s="46"/>
      <c r="DR895" s="46"/>
      <c r="DS895" s="46">
        <f t="array" ref="DS895">IF(MAX(IF($AI895:$CH895&lt;&gt;0,$AI$7:$CH$7))&gt;$S895,1,0)</f>
        <v>0</v>
      </c>
    </row>
    <row r="896" spans="1:123" x14ac:dyDescent="0.25">
      <c r="A896" s="78">
        <v>889</v>
      </c>
      <c r="B896" s="79" t="str">
        <f t="shared" si="214"/>
        <v>K_LE MUT_2023_889</v>
      </c>
      <c r="C896" s="2"/>
      <c r="D896" s="3"/>
      <c r="E896" s="3"/>
      <c r="F896" s="4"/>
      <c r="G896" s="4"/>
      <c r="H896" s="4"/>
      <c r="I896" s="3"/>
      <c r="J896" s="1"/>
      <c r="K896" s="7"/>
      <c r="L896" s="90"/>
      <c r="M896" s="5"/>
      <c r="N896" s="91"/>
      <c r="O896" s="92"/>
      <c r="P896" s="5"/>
      <c r="Q896" s="5"/>
      <c r="R896" s="8"/>
      <c r="S896" s="5"/>
      <c r="T896" s="93"/>
      <c r="U896" s="80"/>
      <c r="V896" s="82"/>
      <c r="W896" s="83"/>
      <c r="X896" s="84" t="str">
        <f t="shared" si="215"/>
        <v xml:space="preserve"> </v>
      </c>
      <c r="Y896" s="85" t="str">
        <f t="shared" si="208"/>
        <v/>
      </c>
      <c r="AA896" s="86" t="str">
        <f t="shared" ca="1" si="209"/>
        <v/>
      </c>
      <c r="AB896" s="121"/>
      <c r="AC896" s="87" t="str">
        <f t="shared" si="221"/>
        <v/>
      </c>
      <c r="AD896" s="88" t="str">
        <f t="shared" si="216"/>
        <v/>
      </c>
      <c r="AE896" s="89" t="str">
        <f>IF(C896&lt;&gt;"",IF(VLOOKUP(C896,T_UO[#All],3,FALSE)="J",AF896+AG896,VLOOKUP(C896,T_UO[#All],4,FALSE)*G896),"")</f>
        <v/>
      </c>
      <c r="AF896" s="89" t="str">
        <f t="shared" si="210"/>
        <v/>
      </c>
      <c r="AG896" s="6"/>
      <c r="AH896" s="8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J896" s="46"/>
      <c r="CK896" s="46"/>
      <c r="CL896" s="46"/>
      <c r="CN896" s="46">
        <f t="shared" ca="1" si="217"/>
        <v>0</v>
      </c>
      <c r="CO896" s="46">
        <f t="shared" si="211"/>
        <v>0</v>
      </c>
      <c r="CP896" s="46"/>
      <c r="CQ896" s="46">
        <f t="shared" si="212"/>
        <v>0</v>
      </c>
      <c r="CR896" s="46"/>
      <c r="CS896" s="46">
        <f>IF(C896&lt;&gt;"",IF(VLOOKUP(C896,T_UO[#All],3,FALSE)="PTS",IF(ISBLANK(G896),1,0),IF(ISBLANK(G896),0,1)),0)</f>
        <v>0</v>
      </c>
      <c r="CT896" s="46">
        <f t="shared" si="218"/>
        <v>0</v>
      </c>
      <c r="CU896" s="46"/>
      <c r="CV896" s="46"/>
      <c r="CW896" s="46"/>
      <c r="CX896" s="46"/>
      <c r="CY896" s="46"/>
      <c r="CZ896" s="46"/>
      <c r="DA896" s="46"/>
      <c r="DB896" s="46">
        <f t="shared" si="219"/>
        <v>0</v>
      </c>
      <c r="DC896" s="46">
        <f t="shared" ca="1" si="213"/>
        <v>0</v>
      </c>
      <c r="DD896" s="46"/>
      <c r="DE896" s="46">
        <f t="shared" si="220"/>
        <v>0</v>
      </c>
      <c r="DF896" s="46"/>
      <c r="DG896" s="46"/>
      <c r="DH896" s="46"/>
      <c r="DI896" s="46"/>
      <c r="DJ896" s="46"/>
      <c r="DK896" s="46"/>
      <c r="DL896" s="46"/>
      <c r="DM896" s="46"/>
      <c r="DN896" s="46"/>
      <c r="DO896" s="46"/>
      <c r="DP896" s="46"/>
      <c r="DQ896" s="46"/>
      <c r="DR896" s="46"/>
      <c r="DS896" s="46">
        <f t="array" ref="DS896">IF(MAX(IF($AI896:$CH896&lt;&gt;0,$AI$7:$CH$7))&gt;$S896,1,0)</f>
        <v>0</v>
      </c>
    </row>
    <row r="897" spans="1:123" x14ac:dyDescent="0.25">
      <c r="A897" s="78">
        <v>890</v>
      </c>
      <c r="B897" s="79" t="str">
        <f t="shared" si="214"/>
        <v>K_LE MUT_2023_890</v>
      </c>
      <c r="C897" s="2"/>
      <c r="D897" s="3"/>
      <c r="E897" s="3"/>
      <c r="F897" s="4"/>
      <c r="G897" s="4"/>
      <c r="H897" s="4"/>
      <c r="I897" s="3"/>
      <c r="J897" s="1"/>
      <c r="K897" s="7"/>
      <c r="L897" s="90"/>
      <c r="M897" s="5"/>
      <c r="N897" s="91"/>
      <c r="O897" s="92"/>
      <c r="P897" s="5"/>
      <c r="Q897" s="5"/>
      <c r="R897" s="8"/>
      <c r="S897" s="5"/>
      <c r="T897" s="93"/>
      <c r="U897" s="80"/>
      <c r="V897" s="82"/>
      <c r="W897" s="83"/>
      <c r="X897" s="84" t="str">
        <f t="shared" si="215"/>
        <v xml:space="preserve"> </v>
      </c>
      <c r="Y897" s="85" t="str">
        <f t="shared" si="208"/>
        <v/>
      </c>
      <c r="AA897" s="86" t="str">
        <f t="shared" ca="1" si="209"/>
        <v/>
      </c>
      <c r="AB897" s="121"/>
      <c r="AC897" s="87" t="str">
        <f t="shared" si="221"/>
        <v/>
      </c>
      <c r="AD897" s="88" t="str">
        <f t="shared" si="216"/>
        <v/>
      </c>
      <c r="AE897" s="89" t="str">
        <f>IF(C897&lt;&gt;"",IF(VLOOKUP(C897,T_UO[#All],3,FALSE)="J",AF897+AG897,VLOOKUP(C897,T_UO[#All],4,FALSE)*G897),"")</f>
        <v/>
      </c>
      <c r="AF897" s="89" t="str">
        <f t="shared" si="210"/>
        <v/>
      </c>
      <c r="AG897" s="6"/>
      <c r="AH897" s="8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J897" s="46"/>
      <c r="CK897" s="46"/>
      <c r="CL897" s="46"/>
      <c r="CN897" s="46">
        <f t="shared" ca="1" si="217"/>
        <v>0</v>
      </c>
      <c r="CO897" s="46">
        <f t="shared" si="211"/>
        <v>0</v>
      </c>
      <c r="CP897" s="46"/>
      <c r="CQ897" s="46">
        <f t="shared" si="212"/>
        <v>0</v>
      </c>
      <c r="CR897" s="46"/>
      <c r="CS897" s="46">
        <f>IF(C897&lt;&gt;"",IF(VLOOKUP(C897,T_UO[#All],3,FALSE)="PTS",IF(ISBLANK(G897),1,0),IF(ISBLANK(G897),0,1)),0)</f>
        <v>0</v>
      </c>
      <c r="CT897" s="46">
        <f t="shared" si="218"/>
        <v>0</v>
      </c>
      <c r="CU897" s="46"/>
      <c r="CV897" s="46"/>
      <c r="CW897" s="46"/>
      <c r="CX897" s="46"/>
      <c r="CY897" s="46"/>
      <c r="CZ897" s="46"/>
      <c r="DA897" s="46"/>
      <c r="DB897" s="46">
        <f t="shared" si="219"/>
        <v>0</v>
      </c>
      <c r="DC897" s="46">
        <f t="shared" ca="1" si="213"/>
        <v>0</v>
      </c>
      <c r="DD897" s="46"/>
      <c r="DE897" s="46">
        <f t="shared" si="220"/>
        <v>0</v>
      </c>
      <c r="DF897" s="46"/>
      <c r="DG897" s="46"/>
      <c r="DH897" s="46"/>
      <c r="DI897" s="46"/>
      <c r="DJ897" s="46"/>
      <c r="DK897" s="46"/>
      <c r="DL897" s="46"/>
      <c r="DM897" s="46"/>
      <c r="DN897" s="46"/>
      <c r="DO897" s="46"/>
      <c r="DP897" s="46"/>
      <c r="DQ897" s="46"/>
      <c r="DR897" s="46"/>
      <c r="DS897" s="46">
        <f t="array" ref="DS897">IF(MAX(IF($AI897:$CH897&lt;&gt;0,$AI$7:$CH$7))&gt;$S897,1,0)</f>
        <v>0</v>
      </c>
    </row>
    <row r="898" spans="1:123" x14ac:dyDescent="0.25">
      <c r="A898" s="78">
        <v>891</v>
      </c>
      <c r="B898" s="79" t="str">
        <f t="shared" si="214"/>
        <v>K_LE MUT_2023_891</v>
      </c>
      <c r="C898" s="2"/>
      <c r="D898" s="3"/>
      <c r="E898" s="3"/>
      <c r="F898" s="4"/>
      <c r="G898" s="4"/>
      <c r="H898" s="4"/>
      <c r="I898" s="3"/>
      <c r="J898" s="1"/>
      <c r="K898" s="7"/>
      <c r="L898" s="90"/>
      <c r="M898" s="5"/>
      <c r="N898" s="91"/>
      <c r="O898" s="92"/>
      <c r="P898" s="5"/>
      <c r="Q898" s="5"/>
      <c r="R898" s="8"/>
      <c r="S898" s="5"/>
      <c r="T898" s="93"/>
      <c r="U898" s="80"/>
      <c r="V898" s="82"/>
      <c r="W898" s="83"/>
      <c r="X898" s="84" t="str">
        <f t="shared" si="215"/>
        <v xml:space="preserve"> </v>
      </c>
      <c r="Y898" s="85" t="str">
        <f t="shared" si="208"/>
        <v/>
      </c>
      <c r="AA898" s="86" t="str">
        <f t="shared" ca="1" si="209"/>
        <v/>
      </c>
      <c r="AB898" s="121"/>
      <c r="AC898" s="87" t="str">
        <f t="shared" si="221"/>
        <v/>
      </c>
      <c r="AD898" s="88" t="str">
        <f t="shared" si="216"/>
        <v/>
      </c>
      <c r="AE898" s="89" t="str">
        <f>IF(C898&lt;&gt;"",IF(VLOOKUP(C898,T_UO[#All],3,FALSE)="J",AF898+AG898,VLOOKUP(C898,T_UO[#All],4,FALSE)*G898),"")</f>
        <v/>
      </c>
      <c r="AF898" s="89" t="str">
        <f t="shared" si="210"/>
        <v/>
      </c>
      <c r="AG898" s="6"/>
      <c r="AH898" s="8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J898" s="46"/>
      <c r="CK898" s="46"/>
      <c r="CL898" s="46"/>
      <c r="CN898" s="46">
        <f t="shared" ca="1" si="217"/>
        <v>0</v>
      </c>
      <c r="CO898" s="46">
        <f t="shared" si="211"/>
        <v>0</v>
      </c>
      <c r="CP898" s="46"/>
      <c r="CQ898" s="46">
        <f t="shared" si="212"/>
        <v>0</v>
      </c>
      <c r="CR898" s="46"/>
      <c r="CS898" s="46">
        <f>IF(C898&lt;&gt;"",IF(VLOOKUP(C898,T_UO[#All],3,FALSE)="PTS",IF(ISBLANK(G898),1,0),IF(ISBLANK(G898),0,1)),0)</f>
        <v>0</v>
      </c>
      <c r="CT898" s="46">
        <f t="shared" si="218"/>
        <v>0</v>
      </c>
      <c r="CU898" s="46"/>
      <c r="CV898" s="46"/>
      <c r="CW898" s="46"/>
      <c r="CX898" s="46"/>
      <c r="CY898" s="46"/>
      <c r="CZ898" s="46"/>
      <c r="DA898" s="46"/>
      <c r="DB898" s="46">
        <f t="shared" si="219"/>
        <v>0</v>
      </c>
      <c r="DC898" s="46">
        <f t="shared" ca="1" si="213"/>
        <v>0</v>
      </c>
      <c r="DD898" s="46"/>
      <c r="DE898" s="46">
        <f t="shared" si="220"/>
        <v>0</v>
      </c>
      <c r="DF898" s="46"/>
      <c r="DG898" s="46"/>
      <c r="DH898" s="46"/>
      <c r="DI898" s="46"/>
      <c r="DJ898" s="46"/>
      <c r="DK898" s="46"/>
      <c r="DL898" s="46"/>
      <c r="DM898" s="46"/>
      <c r="DN898" s="46"/>
      <c r="DO898" s="46"/>
      <c r="DP898" s="46"/>
      <c r="DQ898" s="46"/>
      <c r="DR898" s="46"/>
      <c r="DS898" s="46">
        <f t="array" ref="DS898">IF(MAX(IF($AI898:$CH898&lt;&gt;0,$AI$7:$CH$7))&gt;$S898,1,0)</f>
        <v>0</v>
      </c>
    </row>
    <row r="899" spans="1:123" x14ac:dyDescent="0.25">
      <c r="A899" s="78">
        <v>892</v>
      </c>
      <c r="B899" s="79" t="str">
        <f t="shared" si="214"/>
        <v>K_LE MUT_2023_892</v>
      </c>
      <c r="C899" s="2"/>
      <c r="D899" s="3"/>
      <c r="E899" s="3"/>
      <c r="F899" s="4"/>
      <c r="G899" s="4"/>
      <c r="H899" s="4"/>
      <c r="I899" s="3"/>
      <c r="J899" s="1"/>
      <c r="K899" s="7"/>
      <c r="L899" s="90"/>
      <c r="M899" s="5"/>
      <c r="N899" s="91"/>
      <c r="O899" s="92"/>
      <c r="P899" s="5"/>
      <c r="Q899" s="5"/>
      <c r="R899" s="8"/>
      <c r="S899" s="5"/>
      <c r="T899" s="93"/>
      <c r="U899" s="80"/>
      <c r="V899" s="82"/>
      <c r="W899" s="83"/>
      <c r="X899" s="84" t="str">
        <f t="shared" si="215"/>
        <v xml:space="preserve"> </v>
      </c>
      <c r="Y899" s="85" t="str">
        <f t="shared" si="208"/>
        <v/>
      </c>
      <c r="AA899" s="86" t="str">
        <f t="shared" ca="1" si="209"/>
        <v/>
      </c>
      <c r="AB899" s="121"/>
      <c r="AC899" s="87" t="str">
        <f t="shared" si="221"/>
        <v/>
      </c>
      <c r="AD899" s="88" t="str">
        <f t="shared" si="216"/>
        <v/>
      </c>
      <c r="AE899" s="89" t="str">
        <f>IF(C899&lt;&gt;"",IF(VLOOKUP(C899,T_UO[#All],3,FALSE)="J",AF899+AG899,VLOOKUP(C899,T_UO[#All],4,FALSE)*G899),"")</f>
        <v/>
      </c>
      <c r="AF899" s="89" t="str">
        <f t="shared" si="210"/>
        <v/>
      </c>
      <c r="AG899" s="6"/>
      <c r="AH899" s="8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J899" s="46"/>
      <c r="CK899" s="46"/>
      <c r="CL899" s="46"/>
      <c r="CN899" s="46">
        <f t="shared" ca="1" si="217"/>
        <v>0</v>
      </c>
      <c r="CO899" s="46">
        <f t="shared" si="211"/>
        <v>0</v>
      </c>
      <c r="CP899" s="46"/>
      <c r="CQ899" s="46">
        <f t="shared" si="212"/>
        <v>0</v>
      </c>
      <c r="CR899" s="46"/>
      <c r="CS899" s="46">
        <f>IF(C899&lt;&gt;"",IF(VLOOKUP(C899,T_UO[#All],3,FALSE)="PTS",IF(ISBLANK(G899),1,0),IF(ISBLANK(G899),0,1)),0)</f>
        <v>0</v>
      </c>
      <c r="CT899" s="46">
        <f t="shared" si="218"/>
        <v>0</v>
      </c>
      <c r="CU899" s="46"/>
      <c r="CV899" s="46"/>
      <c r="CW899" s="46"/>
      <c r="CX899" s="46"/>
      <c r="CY899" s="46"/>
      <c r="CZ899" s="46"/>
      <c r="DA899" s="46"/>
      <c r="DB899" s="46">
        <f t="shared" si="219"/>
        <v>0</v>
      </c>
      <c r="DC899" s="46">
        <f t="shared" ca="1" si="213"/>
        <v>0</v>
      </c>
      <c r="DD899" s="46"/>
      <c r="DE899" s="46">
        <f t="shared" si="220"/>
        <v>0</v>
      </c>
      <c r="DF899" s="46"/>
      <c r="DG899" s="46"/>
      <c r="DH899" s="46"/>
      <c r="DI899" s="46"/>
      <c r="DJ899" s="46"/>
      <c r="DK899" s="46"/>
      <c r="DL899" s="46"/>
      <c r="DM899" s="46"/>
      <c r="DN899" s="46"/>
      <c r="DO899" s="46"/>
      <c r="DP899" s="46"/>
      <c r="DQ899" s="46"/>
      <c r="DR899" s="46"/>
      <c r="DS899" s="46">
        <f t="array" ref="DS899">IF(MAX(IF($AI899:$CH899&lt;&gt;0,$AI$7:$CH$7))&gt;$S899,1,0)</f>
        <v>0</v>
      </c>
    </row>
    <row r="900" spans="1:123" x14ac:dyDescent="0.25">
      <c r="A900" s="78">
        <v>893</v>
      </c>
      <c r="B900" s="79" t="str">
        <f t="shared" si="214"/>
        <v>K_LE MUT_2023_893</v>
      </c>
      <c r="C900" s="2"/>
      <c r="D900" s="3"/>
      <c r="E900" s="3"/>
      <c r="F900" s="4"/>
      <c r="G900" s="4"/>
      <c r="H900" s="4"/>
      <c r="I900" s="3"/>
      <c r="J900" s="1"/>
      <c r="K900" s="7"/>
      <c r="L900" s="90"/>
      <c r="M900" s="5"/>
      <c r="N900" s="91"/>
      <c r="O900" s="92"/>
      <c r="P900" s="5"/>
      <c r="Q900" s="5"/>
      <c r="R900" s="8"/>
      <c r="S900" s="5"/>
      <c r="T900" s="93"/>
      <c r="U900" s="80"/>
      <c r="V900" s="82"/>
      <c r="W900" s="83"/>
      <c r="X900" s="84" t="str">
        <f t="shared" si="215"/>
        <v xml:space="preserve"> </v>
      </c>
      <c r="Y900" s="85" t="str">
        <f t="shared" si="208"/>
        <v/>
      </c>
      <c r="AA900" s="86" t="str">
        <f t="shared" ca="1" si="209"/>
        <v/>
      </c>
      <c r="AB900" s="121"/>
      <c r="AC900" s="87" t="str">
        <f t="shared" si="221"/>
        <v/>
      </c>
      <c r="AD900" s="88" t="str">
        <f t="shared" si="216"/>
        <v/>
      </c>
      <c r="AE900" s="89" t="str">
        <f>IF(C900&lt;&gt;"",IF(VLOOKUP(C900,T_UO[#All],3,FALSE)="J",AF900+AG900,VLOOKUP(C900,T_UO[#All],4,FALSE)*G900),"")</f>
        <v/>
      </c>
      <c r="AF900" s="89" t="str">
        <f t="shared" si="210"/>
        <v/>
      </c>
      <c r="AG900" s="6"/>
      <c r="AH900" s="8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J900" s="46"/>
      <c r="CK900" s="46"/>
      <c r="CL900" s="46"/>
      <c r="CN900" s="46">
        <f t="shared" ca="1" si="217"/>
        <v>0</v>
      </c>
      <c r="CO900" s="46">
        <f t="shared" si="211"/>
        <v>0</v>
      </c>
      <c r="CP900" s="46"/>
      <c r="CQ900" s="46">
        <f t="shared" si="212"/>
        <v>0</v>
      </c>
      <c r="CR900" s="46"/>
      <c r="CS900" s="46">
        <f>IF(C900&lt;&gt;"",IF(VLOOKUP(C900,T_UO[#All],3,FALSE)="PTS",IF(ISBLANK(G900),1,0),IF(ISBLANK(G900),0,1)),0)</f>
        <v>0</v>
      </c>
      <c r="CT900" s="46">
        <f t="shared" si="218"/>
        <v>0</v>
      </c>
      <c r="CU900" s="46"/>
      <c r="CV900" s="46"/>
      <c r="CW900" s="46"/>
      <c r="CX900" s="46"/>
      <c r="CY900" s="46"/>
      <c r="CZ900" s="46"/>
      <c r="DA900" s="46"/>
      <c r="DB900" s="46">
        <f t="shared" si="219"/>
        <v>0</v>
      </c>
      <c r="DC900" s="46">
        <f t="shared" ca="1" si="213"/>
        <v>0</v>
      </c>
      <c r="DD900" s="46"/>
      <c r="DE900" s="46">
        <f t="shared" si="220"/>
        <v>0</v>
      </c>
      <c r="DF900" s="46"/>
      <c r="DG900" s="46"/>
      <c r="DH900" s="46"/>
      <c r="DI900" s="46"/>
      <c r="DJ900" s="46"/>
      <c r="DK900" s="46"/>
      <c r="DL900" s="46"/>
      <c r="DM900" s="46"/>
      <c r="DN900" s="46"/>
      <c r="DO900" s="46"/>
      <c r="DP900" s="46"/>
      <c r="DQ900" s="46"/>
      <c r="DR900" s="46"/>
      <c r="DS900" s="46">
        <f t="array" ref="DS900">IF(MAX(IF($AI900:$CH900&lt;&gt;0,$AI$7:$CH$7))&gt;$S900,1,0)</f>
        <v>0</v>
      </c>
    </row>
    <row r="901" spans="1:123" x14ac:dyDescent="0.25">
      <c r="A901" s="78">
        <v>894</v>
      </c>
      <c r="B901" s="79" t="str">
        <f t="shared" si="214"/>
        <v>K_LE MUT_2023_894</v>
      </c>
      <c r="C901" s="2"/>
      <c r="D901" s="3"/>
      <c r="E901" s="3"/>
      <c r="F901" s="4"/>
      <c r="G901" s="4"/>
      <c r="H901" s="4"/>
      <c r="I901" s="3"/>
      <c r="J901" s="1"/>
      <c r="K901" s="7"/>
      <c r="L901" s="90"/>
      <c r="M901" s="5"/>
      <c r="N901" s="91"/>
      <c r="O901" s="92"/>
      <c r="P901" s="5"/>
      <c r="Q901" s="5"/>
      <c r="R901" s="8"/>
      <c r="S901" s="5"/>
      <c r="T901" s="93"/>
      <c r="U901" s="80"/>
      <c r="V901" s="82"/>
      <c r="W901" s="83"/>
      <c r="X901" s="84" t="str">
        <f t="shared" si="215"/>
        <v xml:space="preserve"> </v>
      </c>
      <c r="Y901" s="85" t="str">
        <f t="shared" si="208"/>
        <v/>
      </c>
      <c r="AA901" s="86" t="str">
        <f t="shared" ca="1" si="209"/>
        <v/>
      </c>
      <c r="AB901" s="121"/>
      <c r="AC901" s="87" t="str">
        <f t="shared" si="221"/>
        <v/>
      </c>
      <c r="AD901" s="88" t="str">
        <f t="shared" si="216"/>
        <v/>
      </c>
      <c r="AE901" s="89" t="str">
        <f>IF(C901&lt;&gt;"",IF(VLOOKUP(C901,T_UO[#All],3,FALSE)="J",AF901+AG901,VLOOKUP(C901,T_UO[#All],4,FALSE)*G901),"")</f>
        <v/>
      </c>
      <c r="AF901" s="89" t="str">
        <f t="shared" si="210"/>
        <v/>
      </c>
      <c r="AG901" s="6"/>
      <c r="AH901" s="8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J901" s="46"/>
      <c r="CK901" s="46"/>
      <c r="CL901" s="46"/>
      <c r="CN901" s="46">
        <f t="shared" ca="1" si="217"/>
        <v>0</v>
      </c>
      <c r="CO901" s="46">
        <f t="shared" si="211"/>
        <v>0</v>
      </c>
      <c r="CP901" s="46"/>
      <c r="CQ901" s="46">
        <f t="shared" si="212"/>
        <v>0</v>
      </c>
      <c r="CR901" s="46"/>
      <c r="CS901" s="46">
        <f>IF(C901&lt;&gt;"",IF(VLOOKUP(C901,T_UO[#All],3,FALSE)="PTS",IF(ISBLANK(G901),1,0),IF(ISBLANK(G901),0,1)),0)</f>
        <v>0</v>
      </c>
      <c r="CT901" s="46">
        <f t="shared" si="218"/>
        <v>0</v>
      </c>
      <c r="CU901" s="46"/>
      <c r="CV901" s="46"/>
      <c r="CW901" s="46"/>
      <c r="CX901" s="46"/>
      <c r="CY901" s="46"/>
      <c r="CZ901" s="46"/>
      <c r="DA901" s="46"/>
      <c r="DB901" s="46">
        <f t="shared" si="219"/>
        <v>0</v>
      </c>
      <c r="DC901" s="46">
        <f t="shared" ca="1" si="213"/>
        <v>0</v>
      </c>
      <c r="DD901" s="46"/>
      <c r="DE901" s="46">
        <f t="shared" si="220"/>
        <v>0</v>
      </c>
      <c r="DF901" s="46"/>
      <c r="DG901" s="46"/>
      <c r="DH901" s="46"/>
      <c r="DI901" s="46"/>
      <c r="DJ901" s="46"/>
      <c r="DK901" s="46"/>
      <c r="DL901" s="46"/>
      <c r="DM901" s="46"/>
      <c r="DN901" s="46"/>
      <c r="DO901" s="46"/>
      <c r="DP901" s="46"/>
      <c r="DQ901" s="46"/>
      <c r="DR901" s="46"/>
      <c r="DS901" s="46">
        <f t="array" ref="DS901">IF(MAX(IF($AI901:$CH901&lt;&gt;0,$AI$7:$CH$7))&gt;$S901,1,0)</f>
        <v>0</v>
      </c>
    </row>
    <row r="902" spans="1:123" x14ac:dyDescent="0.25">
      <c r="A902" s="78">
        <v>895</v>
      </c>
      <c r="B902" s="79" t="str">
        <f t="shared" si="214"/>
        <v>K_LE MUT_2023_895</v>
      </c>
      <c r="C902" s="2"/>
      <c r="D902" s="3"/>
      <c r="E902" s="3"/>
      <c r="F902" s="4"/>
      <c r="G902" s="4"/>
      <c r="H902" s="4"/>
      <c r="I902" s="3"/>
      <c r="J902" s="1"/>
      <c r="K902" s="7"/>
      <c r="L902" s="90"/>
      <c r="M902" s="5"/>
      <c r="N902" s="91"/>
      <c r="O902" s="92"/>
      <c r="P902" s="5"/>
      <c r="Q902" s="5"/>
      <c r="R902" s="8"/>
      <c r="S902" s="5"/>
      <c r="T902" s="93"/>
      <c r="U902" s="80"/>
      <c r="V902" s="82"/>
      <c r="W902" s="83"/>
      <c r="X902" s="84" t="str">
        <f t="shared" si="215"/>
        <v xml:space="preserve"> </v>
      </c>
      <c r="Y902" s="85" t="str">
        <f t="shared" si="208"/>
        <v/>
      </c>
      <c r="AA902" s="86" t="str">
        <f t="shared" ca="1" si="209"/>
        <v/>
      </c>
      <c r="AB902" s="121"/>
      <c r="AC902" s="87" t="str">
        <f t="shared" si="221"/>
        <v/>
      </c>
      <c r="AD902" s="88" t="str">
        <f t="shared" si="216"/>
        <v/>
      </c>
      <c r="AE902" s="89" t="str">
        <f>IF(C902&lt;&gt;"",IF(VLOOKUP(C902,T_UO[#All],3,FALSE)="J",AF902+AG902,VLOOKUP(C902,T_UO[#All],4,FALSE)*G902),"")</f>
        <v/>
      </c>
      <c r="AF902" s="89" t="str">
        <f t="shared" si="210"/>
        <v/>
      </c>
      <c r="AG902" s="6"/>
      <c r="AH902" s="8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J902" s="46"/>
      <c r="CK902" s="46"/>
      <c r="CL902" s="46"/>
      <c r="CN902" s="46">
        <f t="shared" ca="1" si="217"/>
        <v>0</v>
      </c>
      <c r="CO902" s="46">
        <f t="shared" si="211"/>
        <v>0</v>
      </c>
      <c r="CP902" s="46"/>
      <c r="CQ902" s="46">
        <f t="shared" si="212"/>
        <v>0</v>
      </c>
      <c r="CR902" s="46"/>
      <c r="CS902" s="46">
        <f>IF(C902&lt;&gt;"",IF(VLOOKUP(C902,T_UO[#All],3,FALSE)="PTS",IF(ISBLANK(G902),1,0),IF(ISBLANK(G902),0,1)),0)</f>
        <v>0</v>
      </c>
      <c r="CT902" s="46">
        <f t="shared" si="218"/>
        <v>0</v>
      </c>
      <c r="CU902" s="46"/>
      <c r="CV902" s="46"/>
      <c r="CW902" s="46"/>
      <c r="CX902" s="46"/>
      <c r="CY902" s="46"/>
      <c r="CZ902" s="46"/>
      <c r="DA902" s="46"/>
      <c r="DB902" s="46">
        <f t="shared" si="219"/>
        <v>0</v>
      </c>
      <c r="DC902" s="46">
        <f t="shared" ca="1" si="213"/>
        <v>0</v>
      </c>
      <c r="DD902" s="46"/>
      <c r="DE902" s="46">
        <f t="shared" si="220"/>
        <v>0</v>
      </c>
      <c r="DF902" s="46"/>
      <c r="DG902" s="46"/>
      <c r="DH902" s="46"/>
      <c r="DI902" s="46"/>
      <c r="DJ902" s="46"/>
      <c r="DK902" s="46"/>
      <c r="DL902" s="46"/>
      <c r="DM902" s="46"/>
      <c r="DN902" s="46"/>
      <c r="DO902" s="46"/>
      <c r="DP902" s="46"/>
      <c r="DQ902" s="46"/>
      <c r="DR902" s="46"/>
      <c r="DS902" s="46">
        <f t="array" ref="DS902">IF(MAX(IF($AI902:$CH902&lt;&gt;0,$AI$7:$CH$7))&gt;$S902,1,0)</f>
        <v>0</v>
      </c>
    </row>
    <row r="903" spans="1:123" x14ac:dyDescent="0.25">
      <c r="A903" s="78">
        <v>896</v>
      </c>
      <c r="B903" s="79" t="str">
        <f t="shared" si="214"/>
        <v>K_LE MUT_2023_896</v>
      </c>
      <c r="C903" s="2"/>
      <c r="D903" s="3"/>
      <c r="E903" s="3"/>
      <c r="F903" s="4"/>
      <c r="G903" s="4"/>
      <c r="H903" s="4"/>
      <c r="I903" s="3"/>
      <c r="J903" s="1"/>
      <c r="K903" s="7"/>
      <c r="L903" s="90"/>
      <c r="M903" s="5"/>
      <c r="N903" s="91"/>
      <c r="O903" s="92"/>
      <c r="P903" s="5"/>
      <c r="Q903" s="5"/>
      <c r="R903" s="8"/>
      <c r="S903" s="5"/>
      <c r="T903" s="93"/>
      <c r="U903" s="80"/>
      <c r="V903" s="82"/>
      <c r="W903" s="83"/>
      <c r="X903" s="84" t="str">
        <f t="shared" si="215"/>
        <v xml:space="preserve"> </v>
      </c>
      <c r="Y903" s="85" t="str">
        <f t="shared" si="208"/>
        <v/>
      </c>
      <c r="AA903" s="86" t="str">
        <f t="shared" ca="1" si="209"/>
        <v/>
      </c>
      <c r="AB903" s="121"/>
      <c r="AC903" s="87" t="str">
        <f t="shared" si="221"/>
        <v/>
      </c>
      <c r="AD903" s="88" t="str">
        <f t="shared" si="216"/>
        <v/>
      </c>
      <c r="AE903" s="89" t="str">
        <f>IF(C903&lt;&gt;"",IF(VLOOKUP(C903,T_UO[#All],3,FALSE)="J",AF903+AG903,VLOOKUP(C903,T_UO[#All],4,FALSE)*G903),"")</f>
        <v/>
      </c>
      <c r="AF903" s="89" t="str">
        <f t="shared" si="210"/>
        <v/>
      </c>
      <c r="AG903" s="6"/>
      <c r="AH903" s="8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J903" s="46"/>
      <c r="CK903" s="46"/>
      <c r="CL903" s="46"/>
      <c r="CN903" s="46">
        <f t="shared" ca="1" si="217"/>
        <v>0</v>
      </c>
      <c r="CO903" s="46">
        <f t="shared" si="211"/>
        <v>0</v>
      </c>
      <c r="CP903" s="46"/>
      <c r="CQ903" s="46">
        <f t="shared" si="212"/>
        <v>0</v>
      </c>
      <c r="CR903" s="46"/>
      <c r="CS903" s="46">
        <f>IF(C903&lt;&gt;"",IF(VLOOKUP(C903,T_UO[#All],3,FALSE)="PTS",IF(ISBLANK(G903),1,0),IF(ISBLANK(G903),0,1)),0)</f>
        <v>0</v>
      </c>
      <c r="CT903" s="46">
        <f t="shared" si="218"/>
        <v>0</v>
      </c>
      <c r="CU903" s="46"/>
      <c r="CV903" s="46"/>
      <c r="CW903" s="46"/>
      <c r="CX903" s="46"/>
      <c r="CY903" s="46"/>
      <c r="CZ903" s="46"/>
      <c r="DA903" s="46"/>
      <c r="DB903" s="46">
        <f t="shared" si="219"/>
        <v>0</v>
      </c>
      <c r="DC903" s="46">
        <f t="shared" ca="1" si="213"/>
        <v>0</v>
      </c>
      <c r="DD903" s="46"/>
      <c r="DE903" s="46">
        <f t="shared" si="220"/>
        <v>0</v>
      </c>
      <c r="DF903" s="46"/>
      <c r="DG903" s="46"/>
      <c r="DH903" s="46"/>
      <c r="DI903" s="46"/>
      <c r="DJ903" s="46"/>
      <c r="DK903" s="46"/>
      <c r="DL903" s="46"/>
      <c r="DM903" s="46"/>
      <c r="DN903" s="46"/>
      <c r="DO903" s="46"/>
      <c r="DP903" s="46"/>
      <c r="DQ903" s="46"/>
      <c r="DR903" s="46"/>
      <c r="DS903" s="46">
        <f t="array" ref="DS903">IF(MAX(IF($AI903:$CH903&lt;&gt;0,$AI$7:$CH$7))&gt;$S903,1,0)</f>
        <v>0</v>
      </c>
    </row>
    <row r="904" spans="1:123" x14ac:dyDescent="0.25">
      <c r="A904" s="78">
        <v>897</v>
      </c>
      <c r="B904" s="79" t="str">
        <f t="shared" si="214"/>
        <v>K_LE MUT_2023_897</v>
      </c>
      <c r="C904" s="2"/>
      <c r="D904" s="3"/>
      <c r="E904" s="3"/>
      <c r="F904" s="4"/>
      <c r="G904" s="4"/>
      <c r="H904" s="4"/>
      <c r="I904" s="3"/>
      <c r="J904" s="1"/>
      <c r="K904" s="7"/>
      <c r="L904" s="90"/>
      <c r="M904" s="5"/>
      <c r="N904" s="91"/>
      <c r="O904" s="92"/>
      <c r="P904" s="5"/>
      <c r="Q904" s="5"/>
      <c r="R904" s="8"/>
      <c r="S904" s="5"/>
      <c r="T904" s="93"/>
      <c r="U904" s="80"/>
      <c r="V904" s="82"/>
      <c r="W904" s="83"/>
      <c r="X904" s="84" t="str">
        <f t="shared" si="215"/>
        <v xml:space="preserve"> </v>
      </c>
      <c r="Y904" s="85" t="str">
        <f t="shared" si="208"/>
        <v/>
      </c>
      <c r="AA904" s="86" t="str">
        <f t="shared" ca="1" si="209"/>
        <v/>
      </c>
      <c r="AB904" s="121"/>
      <c r="AC904" s="87" t="str">
        <f t="shared" si="221"/>
        <v/>
      </c>
      <c r="AD904" s="88" t="str">
        <f t="shared" si="216"/>
        <v/>
      </c>
      <c r="AE904" s="89" t="str">
        <f>IF(C904&lt;&gt;"",IF(VLOOKUP(C904,T_UO[#All],3,FALSE)="J",AF904+AG904,VLOOKUP(C904,T_UO[#All],4,FALSE)*G904),"")</f>
        <v/>
      </c>
      <c r="AF904" s="89" t="str">
        <f t="shared" si="210"/>
        <v/>
      </c>
      <c r="AG904" s="6"/>
      <c r="AH904" s="8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J904" s="46"/>
      <c r="CK904" s="46"/>
      <c r="CL904" s="46"/>
      <c r="CN904" s="46">
        <f t="shared" ca="1" si="217"/>
        <v>0</v>
      </c>
      <c r="CO904" s="46">
        <f t="shared" si="211"/>
        <v>0</v>
      </c>
      <c r="CP904" s="46"/>
      <c r="CQ904" s="46">
        <f t="shared" si="212"/>
        <v>0</v>
      </c>
      <c r="CR904" s="46"/>
      <c r="CS904" s="46">
        <f>IF(C904&lt;&gt;"",IF(VLOOKUP(C904,T_UO[#All],3,FALSE)="PTS",IF(ISBLANK(G904),1,0),IF(ISBLANK(G904),0,1)),0)</f>
        <v>0</v>
      </c>
      <c r="CT904" s="46">
        <f t="shared" si="218"/>
        <v>0</v>
      </c>
      <c r="CU904" s="46"/>
      <c r="CV904" s="46"/>
      <c r="CW904" s="46"/>
      <c r="CX904" s="46"/>
      <c r="CY904" s="46"/>
      <c r="CZ904" s="46"/>
      <c r="DA904" s="46"/>
      <c r="DB904" s="46">
        <f t="shared" si="219"/>
        <v>0</v>
      </c>
      <c r="DC904" s="46">
        <f t="shared" ca="1" si="213"/>
        <v>0</v>
      </c>
      <c r="DD904" s="46"/>
      <c r="DE904" s="46">
        <f t="shared" si="220"/>
        <v>0</v>
      </c>
      <c r="DF904" s="46"/>
      <c r="DG904" s="46"/>
      <c r="DH904" s="46"/>
      <c r="DI904" s="46"/>
      <c r="DJ904" s="46"/>
      <c r="DK904" s="46"/>
      <c r="DL904" s="46"/>
      <c r="DM904" s="46"/>
      <c r="DN904" s="46"/>
      <c r="DO904" s="46"/>
      <c r="DP904" s="46"/>
      <c r="DQ904" s="46"/>
      <c r="DR904" s="46"/>
      <c r="DS904" s="46">
        <f t="array" ref="DS904">IF(MAX(IF($AI904:$CH904&lt;&gt;0,$AI$7:$CH$7))&gt;$S904,1,0)</f>
        <v>0</v>
      </c>
    </row>
    <row r="905" spans="1:123" x14ac:dyDescent="0.25">
      <c r="A905" s="78">
        <v>898</v>
      </c>
      <c r="B905" s="79" t="str">
        <f t="shared" si="214"/>
        <v>K_LE MUT_2023_898</v>
      </c>
      <c r="C905" s="2"/>
      <c r="D905" s="3"/>
      <c r="E905" s="3"/>
      <c r="F905" s="4"/>
      <c r="G905" s="4"/>
      <c r="H905" s="4"/>
      <c r="I905" s="3"/>
      <c r="J905" s="1"/>
      <c r="K905" s="7"/>
      <c r="L905" s="90"/>
      <c r="M905" s="5"/>
      <c r="N905" s="91"/>
      <c r="O905" s="92"/>
      <c r="P905" s="5"/>
      <c r="Q905" s="5"/>
      <c r="R905" s="8"/>
      <c r="S905" s="5"/>
      <c r="T905" s="93"/>
      <c r="U905" s="80"/>
      <c r="V905" s="82"/>
      <c r="W905" s="83"/>
      <c r="X905" s="84" t="str">
        <f t="shared" si="215"/>
        <v xml:space="preserve"> </v>
      </c>
      <c r="Y905" s="85" t="str">
        <f t="shared" si="208"/>
        <v/>
      </c>
      <c r="AA905" s="86" t="str">
        <f t="shared" ca="1" si="209"/>
        <v/>
      </c>
      <c r="AB905" s="121"/>
      <c r="AC905" s="87" t="str">
        <f t="shared" si="221"/>
        <v/>
      </c>
      <c r="AD905" s="88" t="str">
        <f t="shared" si="216"/>
        <v/>
      </c>
      <c r="AE905" s="89" t="str">
        <f>IF(C905&lt;&gt;"",IF(VLOOKUP(C905,T_UO[#All],3,FALSE)="J",AF905+AG905,VLOOKUP(C905,T_UO[#All],4,FALSE)*G905),"")</f>
        <v/>
      </c>
      <c r="AF905" s="89" t="str">
        <f t="shared" si="210"/>
        <v/>
      </c>
      <c r="AG905" s="6"/>
      <c r="AH905" s="8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J905" s="46"/>
      <c r="CK905" s="46"/>
      <c r="CL905" s="46"/>
      <c r="CN905" s="46">
        <f t="shared" ca="1" si="217"/>
        <v>0</v>
      </c>
      <c r="CO905" s="46">
        <f t="shared" si="211"/>
        <v>0</v>
      </c>
      <c r="CP905" s="46"/>
      <c r="CQ905" s="46">
        <f t="shared" si="212"/>
        <v>0</v>
      </c>
      <c r="CR905" s="46"/>
      <c r="CS905" s="46">
        <f>IF(C905&lt;&gt;"",IF(VLOOKUP(C905,T_UO[#All],3,FALSE)="PTS",IF(ISBLANK(G905),1,0),IF(ISBLANK(G905),0,1)),0)</f>
        <v>0</v>
      </c>
      <c r="CT905" s="46">
        <f t="shared" si="218"/>
        <v>0</v>
      </c>
      <c r="CU905" s="46"/>
      <c r="CV905" s="46"/>
      <c r="CW905" s="46"/>
      <c r="CX905" s="46"/>
      <c r="CY905" s="46"/>
      <c r="CZ905" s="46"/>
      <c r="DA905" s="46"/>
      <c r="DB905" s="46">
        <f t="shared" si="219"/>
        <v>0</v>
      </c>
      <c r="DC905" s="46">
        <f t="shared" ca="1" si="213"/>
        <v>0</v>
      </c>
      <c r="DD905" s="46"/>
      <c r="DE905" s="46">
        <f t="shared" si="220"/>
        <v>0</v>
      </c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>
        <f t="array" ref="DS905">IF(MAX(IF($AI905:$CH905&lt;&gt;0,$AI$7:$CH$7))&gt;$S905,1,0)</f>
        <v>0</v>
      </c>
    </row>
    <row r="906" spans="1:123" x14ac:dyDescent="0.25">
      <c r="A906" s="78">
        <v>899</v>
      </c>
      <c r="B906" s="79" t="str">
        <f t="shared" si="214"/>
        <v>K_LE MUT_2023_899</v>
      </c>
      <c r="C906" s="2"/>
      <c r="D906" s="3"/>
      <c r="E906" s="3"/>
      <c r="F906" s="4"/>
      <c r="G906" s="4"/>
      <c r="H906" s="4"/>
      <c r="I906" s="3"/>
      <c r="J906" s="1"/>
      <c r="K906" s="7"/>
      <c r="L906" s="90"/>
      <c r="M906" s="5"/>
      <c r="N906" s="91"/>
      <c r="O906" s="92"/>
      <c r="P906" s="5"/>
      <c r="Q906" s="5"/>
      <c r="R906" s="8"/>
      <c r="S906" s="5"/>
      <c r="T906" s="93"/>
      <c r="U906" s="80"/>
      <c r="V906" s="82"/>
      <c r="W906" s="83"/>
      <c r="X906" s="84" t="str">
        <f t="shared" si="215"/>
        <v xml:space="preserve"> </v>
      </c>
      <c r="Y906" s="85" t="str">
        <f t="shared" si="208"/>
        <v/>
      </c>
      <c r="AA906" s="86" t="str">
        <f t="shared" ca="1" si="209"/>
        <v/>
      </c>
      <c r="AB906" s="121"/>
      <c r="AC906" s="87" t="str">
        <f t="shared" si="221"/>
        <v/>
      </c>
      <c r="AD906" s="88" t="str">
        <f t="shared" si="216"/>
        <v/>
      </c>
      <c r="AE906" s="89" t="str">
        <f>IF(C906&lt;&gt;"",IF(VLOOKUP(C906,T_UO[#All],3,FALSE)="J",AF906+AG906,VLOOKUP(C906,T_UO[#All],4,FALSE)*G906),"")</f>
        <v/>
      </c>
      <c r="AF906" s="89" t="str">
        <f t="shared" si="210"/>
        <v/>
      </c>
      <c r="AG906" s="6"/>
      <c r="AH906" s="8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J906" s="46"/>
      <c r="CK906" s="46"/>
      <c r="CL906" s="46"/>
      <c r="CN906" s="46">
        <f t="shared" ca="1" si="217"/>
        <v>0</v>
      </c>
      <c r="CO906" s="46">
        <f t="shared" si="211"/>
        <v>0</v>
      </c>
      <c r="CP906" s="46"/>
      <c r="CQ906" s="46">
        <f t="shared" si="212"/>
        <v>0</v>
      </c>
      <c r="CR906" s="46"/>
      <c r="CS906" s="46">
        <f>IF(C906&lt;&gt;"",IF(VLOOKUP(C906,T_UO[#All],3,FALSE)="PTS",IF(ISBLANK(G906),1,0),IF(ISBLANK(G906),0,1)),0)</f>
        <v>0</v>
      </c>
      <c r="CT906" s="46">
        <f t="shared" si="218"/>
        <v>0</v>
      </c>
      <c r="CU906" s="46"/>
      <c r="CV906" s="46"/>
      <c r="CW906" s="46"/>
      <c r="CX906" s="46"/>
      <c r="CY906" s="46"/>
      <c r="CZ906" s="46"/>
      <c r="DA906" s="46"/>
      <c r="DB906" s="46">
        <f t="shared" si="219"/>
        <v>0</v>
      </c>
      <c r="DC906" s="46">
        <f t="shared" ca="1" si="213"/>
        <v>0</v>
      </c>
      <c r="DD906" s="46"/>
      <c r="DE906" s="46">
        <f t="shared" si="220"/>
        <v>0</v>
      </c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>
        <f t="array" ref="DS906">IF(MAX(IF($AI906:$CH906&lt;&gt;0,$AI$7:$CH$7))&gt;$S906,1,0)</f>
        <v>0</v>
      </c>
    </row>
    <row r="907" spans="1:123" x14ac:dyDescent="0.25">
      <c r="A907" s="78">
        <v>900</v>
      </c>
      <c r="B907" s="79" t="str">
        <f t="shared" si="214"/>
        <v>K_LE MUT_2023_900</v>
      </c>
      <c r="C907" s="2"/>
      <c r="D907" s="3"/>
      <c r="E907" s="3"/>
      <c r="F907" s="4"/>
      <c r="G907" s="4"/>
      <c r="H907" s="4"/>
      <c r="I907" s="3"/>
      <c r="J907" s="1"/>
      <c r="K907" s="7"/>
      <c r="L907" s="90"/>
      <c r="M907" s="5"/>
      <c r="N907" s="91"/>
      <c r="O907" s="92"/>
      <c r="P907" s="5"/>
      <c r="Q907" s="5"/>
      <c r="R907" s="8"/>
      <c r="S907" s="5"/>
      <c r="T907" s="93"/>
      <c r="U907" s="80"/>
      <c r="V907" s="82"/>
      <c r="W907" s="83"/>
      <c r="X907" s="84" t="str">
        <f t="shared" si="215"/>
        <v xml:space="preserve"> </v>
      </c>
      <c r="Y907" s="85" t="str">
        <f t="shared" si="208"/>
        <v/>
      </c>
      <c r="AA907" s="86" t="str">
        <f t="shared" ca="1" si="209"/>
        <v/>
      </c>
      <c r="AB907" s="121"/>
      <c r="AC907" s="87" t="str">
        <f t="shared" si="221"/>
        <v/>
      </c>
      <c r="AD907" s="88" t="str">
        <f t="shared" si="216"/>
        <v/>
      </c>
      <c r="AE907" s="89" t="str">
        <f>IF(C907&lt;&gt;"",IF(VLOOKUP(C907,T_UO[#All],3,FALSE)="J",AF907+AG907,VLOOKUP(C907,T_UO[#All],4,FALSE)*G907),"")</f>
        <v/>
      </c>
      <c r="AF907" s="89" t="str">
        <f t="shared" si="210"/>
        <v/>
      </c>
      <c r="AG907" s="6"/>
      <c r="AH907" s="8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J907" s="46"/>
      <c r="CK907" s="46"/>
      <c r="CL907" s="46"/>
      <c r="CN907" s="46">
        <f t="shared" ca="1" si="217"/>
        <v>0</v>
      </c>
      <c r="CO907" s="46">
        <f t="shared" si="211"/>
        <v>0</v>
      </c>
      <c r="CP907" s="46"/>
      <c r="CQ907" s="46">
        <f t="shared" si="212"/>
        <v>0</v>
      </c>
      <c r="CR907" s="46"/>
      <c r="CS907" s="46">
        <f>IF(C907&lt;&gt;"",IF(VLOOKUP(C907,T_UO[#All],3,FALSE)="PTS",IF(ISBLANK(G907),1,0),IF(ISBLANK(G907),0,1)),0)</f>
        <v>0</v>
      </c>
      <c r="CT907" s="46">
        <f t="shared" si="218"/>
        <v>0</v>
      </c>
      <c r="CU907" s="46"/>
      <c r="CV907" s="46"/>
      <c r="CW907" s="46"/>
      <c r="CX907" s="46"/>
      <c r="CY907" s="46"/>
      <c r="CZ907" s="46"/>
      <c r="DA907" s="46"/>
      <c r="DB907" s="46">
        <f t="shared" si="219"/>
        <v>0</v>
      </c>
      <c r="DC907" s="46">
        <f t="shared" ca="1" si="213"/>
        <v>0</v>
      </c>
      <c r="DD907" s="46"/>
      <c r="DE907" s="46">
        <f t="shared" si="220"/>
        <v>0</v>
      </c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>
        <f t="array" ref="DS907">IF(MAX(IF($AI907:$CH907&lt;&gt;0,$AI$7:$CH$7))&gt;$S907,1,0)</f>
        <v>0</v>
      </c>
    </row>
    <row r="908" spans="1:123" x14ac:dyDescent="0.25">
      <c r="A908" s="78">
        <v>901</v>
      </c>
      <c r="B908" s="79" t="str">
        <f t="shared" si="214"/>
        <v>K_LE MUT_2023_901</v>
      </c>
      <c r="C908" s="2"/>
      <c r="D908" s="3"/>
      <c r="E908" s="3"/>
      <c r="F908" s="4"/>
      <c r="G908" s="4"/>
      <c r="H908" s="4"/>
      <c r="I908" s="3"/>
      <c r="J908" s="1"/>
      <c r="K908" s="7"/>
      <c r="L908" s="90"/>
      <c r="M908" s="5"/>
      <c r="N908" s="91"/>
      <c r="O908" s="92"/>
      <c r="P908" s="5"/>
      <c r="Q908" s="5"/>
      <c r="R908" s="8"/>
      <c r="S908" s="5"/>
      <c r="T908" s="93"/>
      <c r="U908" s="80"/>
      <c r="V908" s="82"/>
      <c r="W908" s="83"/>
      <c r="X908" s="84" t="str">
        <f t="shared" si="215"/>
        <v xml:space="preserve"> </v>
      </c>
      <c r="Y908" s="85" t="str">
        <f t="shared" ref="Y908:Y971" si="222">IF(P908="?","A planifier",IF(P908&lt;&gt;0,IF(OR(AA908&lt;=0,AA908="OK"),IF(OR(X908="Livré",X908="Soldé"),IF(ISBLANK(Q908),IF(S908&lt;=P908,"A l'heure","En retard"),IF(S908&lt;=Q908,"A l'heure","En retard")),"En cours"),"Non livré"),""))</f>
        <v/>
      </c>
      <c r="AA908" s="86" t="str">
        <f t="shared" ref="AA908:AA971" ca="1" si="223">IF(C908&lt;&gt;"",IF(P908="","A planifier",IF(X908="Annulé","Annulé",IF(ISBLANK($S908),-NETWORKDAYS(TODAY(),IF(ISBLANK(Q908),P908,Q908),N_Ferie),"OK"))),"")</f>
        <v/>
      </c>
      <c r="AB908" s="121"/>
      <c r="AC908" s="87" t="str">
        <f t="shared" si="221"/>
        <v/>
      </c>
      <c r="AD908" s="88" t="str">
        <f t="shared" si="216"/>
        <v/>
      </c>
      <c r="AE908" s="89" t="str">
        <f>IF(C908&lt;&gt;"",IF(VLOOKUP(C908,T_UO[#All],3,FALSE)="J",AF908+AG908,VLOOKUP(C908,T_UO[#All],4,FALSE)*G908),"")</f>
        <v/>
      </c>
      <c r="AF908" s="89" t="str">
        <f t="shared" ref="AF908:AF971" si="224">IF(AND(C908&lt;&gt;"",C908&lt;&gt;"CR hebdo"),SUM(AH908:CH908),"")</f>
        <v/>
      </c>
      <c r="AG908" s="6"/>
      <c r="AH908" s="8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J908" s="46"/>
      <c r="CK908" s="46"/>
      <c r="CL908" s="46"/>
      <c r="CN908" s="46">
        <f t="shared" ca="1" si="217"/>
        <v>0</v>
      </c>
      <c r="CO908" s="46">
        <f t="shared" ref="CO908:CO971" si="225">IF(C908&lt;&gt;"",0,IF(ABS(COUNTA(D908:W908,AG908,AI908:CH908))&gt;0,1,0))</f>
        <v>0</v>
      </c>
      <c r="CP908" s="46"/>
      <c r="CQ908" s="46">
        <f t="shared" ref="CQ908:CQ971" si="226">IF(C908&lt;&gt;"",ABS(COUNTA(E908)-1),0)</f>
        <v>0</v>
      </c>
      <c r="CR908" s="46"/>
      <c r="CS908" s="46">
        <f>IF(C908&lt;&gt;"",IF(VLOOKUP(C908,T_UO[#All],3,FALSE)="PTS",IF(ISBLANK(G908),1,0),IF(ISBLANK(G908),0,1)),0)</f>
        <v>0</v>
      </c>
      <c r="CT908" s="46">
        <f t="shared" si="218"/>
        <v>0</v>
      </c>
      <c r="CU908" s="46"/>
      <c r="CV908" s="46"/>
      <c r="CW908" s="46"/>
      <c r="CX908" s="46"/>
      <c r="CY908" s="46"/>
      <c r="CZ908" s="46"/>
      <c r="DA908" s="46"/>
      <c r="DB908" s="46">
        <f t="shared" si="219"/>
        <v>0</v>
      </c>
      <c r="DC908" s="46">
        <f t="shared" ref="DC908:DC971" ca="1" si="227">IF(AND(P908&lt;&gt;"",S908=""),IF(NETWORKDAYS(TODAY(),P908,N_Ferie)&gt;AG908,0,1),0)</f>
        <v>0</v>
      </c>
      <c r="DD908" s="46"/>
      <c r="DE908" s="46">
        <f t="shared" si="220"/>
        <v>0</v>
      </c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>
        <f t="array" ref="DS908">IF(MAX(IF($AI908:$CH908&lt;&gt;0,$AI$7:$CH$7))&gt;$S908,1,0)</f>
        <v>0</v>
      </c>
    </row>
    <row r="909" spans="1:123" x14ac:dyDescent="0.25">
      <c r="A909" s="78">
        <v>902</v>
      </c>
      <c r="B909" s="79" t="str">
        <f t="shared" ref="B909:B972" si="228">$E$3&amp;"_"&amp;TEXT(A909,"000")</f>
        <v>K_LE MUT_2023_902</v>
      </c>
      <c r="C909" s="2"/>
      <c r="D909" s="3"/>
      <c r="E909" s="3"/>
      <c r="F909" s="4"/>
      <c r="G909" s="4"/>
      <c r="H909" s="4"/>
      <c r="I909" s="3"/>
      <c r="J909" s="1"/>
      <c r="K909" s="7"/>
      <c r="L909" s="90"/>
      <c r="M909" s="5"/>
      <c r="N909" s="91"/>
      <c r="O909" s="92"/>
      <c r="P909" s="5"/>
      <c r="Q909" s="5"/>
      <c r="R909" s="8"/>
      <c r="S909" s="5"/>
      <c r="T909" s="93"/>
      <c r="U909" s="80"/>
      <c r="V909" s="82"/>
      <c r="W909" s="83"/>
      <c r="X909" s="84" t="str">
        <f t="shared" ref="X909:X972" si="229">IF(P909="?","A planifier",IF(AND(S909&lt;&gt;"",ISBLANK(W909)),"Livré",IF(AND(S909&lt;&gt;"",V909&lt;&gt;"",W909&lt;&gt;""),"Soldé",IF(E909="Travail annulé","Annulé"," "))))</f>
        <v xml:space="preserve"> </v>
      </c>
      <c r="Y909" s="85" t="str">
        <f t="shared" si="222"/>
        <v/>
      </c>
      <c r="AA909" s="86" t="str">
        <f t="shared" ca="1" si="223"/>
        <v/>
      </c>
      <c r="AB909" s="121"/>
      <c r="AC909" s="87" t="str">
        <f t="shared" si="221"/>
        <v/>
      </c>
      <c r="AD909" s="88" t="str">
        <f t="shared" ref="AD909:AD972" si="230">IF(OR(ISBLANK(C909),AF909=""),"",AF909/(AF909+AG909))</f>
        <v/>
      </c>
      <c r="AE909" s="89" t="str">
        <f>IF(C909&lt;&gt;"",IF(VLOOKUP(C909,T_UO[#All],3,FALSE)="J",AF909+AG909,VLOOKUP(C909,T_UO[#All],4,FALSE)*G909),"")</f>
        <v/>
      </c>
      <c r="AF909" s="89" t="str">
        <f t="shared" si="224"/>
        <v/>
      </c>
      <c r="AG909" s="6"/>
      <c r="AH909" s="8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J909" s="46"/>
      <c r="CK909" s="46"/>
      <c r="CL909" s="46"/>
      <c r="CN909" s="46">
        <f t="shared" ref="CN909:CN972" ca="1" si="231">SUM(CO909:DS909)</f>
        <v>0</v>
      </c>
      <c r="CO909" s="46">
        <f t="shared" si="225"/>
        <v>0</v>
      </c>
      <c r="CP909" s="46"/>
      <c r="CQ909" s="46">
        <f t="shared" si="226"/>
        <v>0</v>
      </c>
      <c r="CR909" s="46"/>
      <c r="CS909" s="46">
        <f>IF(C909&lt;&gt;"",IF(VLOOKUP(C909,T_UO[#All],3,FALSE)="PTS",IF(ISBLANK(G909),1,0),IF(ISBLANK(G909),0,1)),0)</f>
        <v>0</v>
      </c>
      <c r="CT909" s="46">
        <f t="shared" ref="CT909:CT972" si="232">IF(S909&lt;&gt;"",IF(ISBLANK(H909),1,0),IF(ISBLANK(H909),0,1))</f>
        <v>0</v>
      </c>
      <c r="CU909" s="46"/>
      <c r="CV909" s="46"/>
      <c r="CW909" s="46"/>
      <c r="CX909" s="46"/>
      <c r="CY909" s="46"/>
      <c r="CZ909" s="46"/>
      <c r="DA909" s="46"/>
      <c r="DB909" s="46">
        <f t="shared" ref="DB909:DB972" si="233">IF(C909&lt;&gt;"",ABS(COUNTA(P909)-1),0)</f>
        <v>0</v>
      </c>
      <c r="DC909" s="46">
        <f t="shared" ca="1" si="227"/>
        <v>0</v>
      </c>
      <c r="DD909" s="46"/>
      <c r="DE909" s="46">
        <f t="shared" ref="DE909:DE972" si="234">IF(AND(C909&lt;&gt;"",ISBLANK(S909),AG909=0),1,0)</f>
        <v>0</v>
      </c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>
        <f t="array" ref="DS909">IF(MAX(IF($AI909:$CH909&lt;&gt;0,$AI$7:$CH$7))&gt;$S909,1,0)</f>
        <v>0</v>
      </c>
    </row>
    <row r="910" spans="1:123" x14ac:dyDescent="0.25">
      <c r="A910" s="78">
        <v>903</v>
      </c>
      <c r="B910" s="79" t="str">
        <f t="shared" si="228"/>
        <v>K_LE MUT_2023_903</v>
      </c>
      <c r="C910" s="2"/>
      <c r="D910" s="3"/>
      <c r="E910" s="3"/>
      <c r="F910" s="4"/>
      <c r="G910" s="4"/>
      <c r="H910" s="4"/>
      <c r="I910" s="3"/>
      <c r="J910" s="1"/>
      <c r="K910" s="7"/>
      <c r="L910" s="90"/>
      <c r="M910" s="5"/>
      <c r="N910" s="91"/>
      <c r="O910" s="92"/>
      <c r="P910" s="5"/>
      <c r="Q910" s="5"/>
      <c r="R910" s="8"/>
      <c r="S910" s="5"/>
      <c r="T910" s="93"/>
      <c r="U910" s="80"/>
      <c r="V910" s="82"/>
      <c r="W910" s="83"/>
      <c r="X910" s="84" t="str">
        <f t="shared" si="229"/>
        <v xml:space="preserve"> </v>
      </c>
      <c r="Y910" s="85" t="str">
        <f t="shared" si="222"/>
        <v/>
      </c>
      <c r="AA910" s="86" t="str">
        <f t="shared" ca="1" si="223"/>
        <v/>
      </c>
      <c r="AB910" s="121"/>
      <c r="AC910" s="87" t="str">
        <f t="shared" si="221"/>
        <v/>
      </c>
      <c r="AD910" s="88" t="str">
        <f t="shared" si="230"/>
        <v/>
      </c>
      <c r="AE910" s="89" t="str">
        <f>IF(C910&lt;&gt;"",IF(VLOOKUP(C910,T_UO[#All],3,FALSE)="J",AF910+AG910,VLOOKUP(C910,T_UO[#All],4,FALSE)*G910),"")</f>
        <v/>
      </c>
      <c r="AF910" s="89" t="str">
        <f t="shared" si="224"/>
        <v/>
      </c>
      <c r="AG910" s="6"/>
      <c r="AH910" s="8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J910" s="46"/>
      <c r="CK910" s="46"/>
      <c r="CL910" s="46"/>
      <c r="CN910" s="46">
        <f t="shared" ca="1" si="231"/>
        <v>0</v>
      </c>
      <c r="CO910" s="46">
        <f t="shared" si="225"/>
        <v>0</v>
      </c>
      <c r="CP910" s="46"/>
      <c r="CQ910" s="46">
        <f t="shared" si="226"/>
        <v>0</v>
      </c>
      <c r="CR910" s="46"/>
      <c r="CS910" s="46">
        <f>IF(C910&lt;&gt;"",IF(VLOOKUP(C910,T_UO[#All],3,FALSE)="PTS",IF(ISBLANK(G910),1,0),IF(ISBLANK(G910),0,1)),0)</f>
        <v>0</v>
      </c>
      <c r="CT910" s="46">
        <f t="shared" si="232"/>
        <v>0</v>
      </c>
      <c r="CU910" s="46"/>
      <c r="CV910" s="46"/>
      <c r="CW910" s="46"/>
      <c r="CX910" s="46"/>
      <c r="CY910" s="46"/>
      <c r="CZ910" s="46"/>
      <c r="DA910" s="46"/>
      <c r="DB910" s="46">
        <f t="shared" si="233"/>
        <v>0</v>
      </c>
      <c r="DC910" s="46">
        <f t="shared" ca="1" si="227"/>
        <v>0</v>
      </c>
      <c r="DD910" s="46"/>
      <c r="DE910" s="46">
        <f t="shared" si="234"/>
        <v>0</v>
      </c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>
        <f t="array" ref="DS910">IF(MAX(IF($AI910:$CH910&lt;&gt;0,$AI$7:$CH$7))&gt;$S910,1,0)</f>
        <v>0</v>
      </c>
    </row>
    <row r="911" spans="1:123" x14ac:dyDescent="0.25">
      <c r="A911" s="78">
        <v>904</v>
      </c>
      <c r="B911" s="79" t="str">
        <f t="shared" si="228"/>
        <v>K_LE MUT_2023_904</v>
      </c>
      <c r="C911" s="2"/>
      <c r="D911" s="3"/>
      <c r="E911" s="3"/>
      <c r="F911" s="4"/>
      <c r="G911" s="4"/>
      <c r="H911" s="4"/>
      <c r="I911" s="3"/>
      <c r="J911" s="1"/>
      <c r="K911" s="7"/>
      <c r="L911" s="90"/>
      <c r="M911" s="5"/>
      <c r="N911" s="91"/>
      <c r="O911" s="92"/>
      <c r="P911" s="5"/>
      <c r="Q911" s="5"/>
      <c r="R911" s="8"/>
      <c r="S911" s="5"/>
      <c r="T911" s="93"/>
      <c r="U911" s="80"/>
      <c r="V911" s="82"/>
      <c r="W911" s="83"/>
      <c r="X911" s="84" t="str">
        <f t="shared" si="229"/>
        <v xml:space="preserve"> </v>
      </c>
      <c r="Y911" s="85" t="str">
        <f t="shared" si="222"/>
        <v/>
      </c>
      <c r="AA911" s="86" t="str">
        <f t="shared" ca="1" si="223"/>
        <v/>
      </c>
      <c r="AB911" s="121"/>
      <c r="AC911" s="87" t="str">
        <f t="shared" si="221"/>
        <v/>
      </c>
      <c r="AD911" s="88" t="str">
        <f t="shared" si="230"/>
        <v/>
      </c>
      <c r="AE911" s="89" t="str">
        <f>IF(C911&lt;&gt;"",IF(VLOOKUP(C911,T_UO[#All],3,FALSE)="J",AF911+AG911,VLOOKUP(C911,T_UO[#All],4,FALSE)*G911),"")</f>
        <v/>
      </c>
      <c r="AF911" s="89" t="str">
        <f t="shared" si="224"/>
        <v/>
      </c>
      <c r="AG911" s="6"/>
      <c r="AH911" s="8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J911" s="46"/>
      <c r="CK911" s="46"/>
      <c r="CL911" s="46"/>
      <c r="CN911" s="46">
        <f t="shared" ca="1" si="231"/>
        <v>0</v>
      </c>
      <c r="CO911" s="46">
        <f t="shared" si="225"/>
        <v>0</v>
      </c>
      <c r="CP911" s="46"/>
      <c r="CQ911" s="46">
        <f t="shared" si="226"/>
        <v>0</v>
      </c>
      <c r="CR911" s="46"/>
      <c r="CS911" s="46">
        <f>IF(C911&lt;&gt;"",IF(VLOOKUP(C911,T_UO[#All],3,FALSE)="PTS",IF(ISBLANK(G911),1,0),IF(ISBLANK(G911),0,1)),0)</f>
        <v>0</v>
      </c>
      <c r="CT911" s="46">
        <f t="shared" si="232"/>
        <v>0</v>
      </c>
      <c r="CU911" s="46"/>
      <c r="CV911" s="46"/>
      <c r="CW911" s="46"/>
      <c r="CX911" s="46"/>
      <c r="CY911" s="46"/>
      <c r="CZ911" s="46"/>
      <c r="DA911" s="46"/>
      <c r="DB911" s="46">
        <f t="shared" si="233"/>
        <v>0</v>
      </c>
      <c r="DC911" s="46">
        <f t="shared" ca="1" si="227"/>
        <v>0</v>
      </c>
      <c r="DD911" s="46"/>
      <c r="DE911" s="46">
        <f t="shared" si="234"/>
        <v>0</v>
      </c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>
        <f t="array" ref="DS911">IF(MAX(IF($AI911:$CH911&lt;&gt;0,$AI$7:$CH$7))&gt;$S911,1,0)</f>
        <v>0</v>
      </c>
    </row>
    <row r="912" spans="1:123" x14ac:dyDescent="0.25">
      <c r="A912" s="78">
        <v>905</v>
      </c>
      <c r="B912" s="79" t="str">
        <f t="shared" si="228"/>
        <v>K_LE MUT_2023_905</v>
      </c>
      <c r="C912" s="2"/>
      <c r="D912" s="3"/>
      <c r="E912" s="3"/>
      <c r="F912" s="4"/>
      <c r="G912" s="4"/>
      <c r="H912" s="4"/>
      <c r="I912" s="3"/>
      <c r="J912" s="1"/>
      <c r="K912" s="7"/>
      <c r="L912" s="90"/>
      <c r="M912" s="5"/>
      <c r="N912" s="91"/>
      <c r="O912" s="92"/>
      <c r="P912" s="5"/>
      <c r="Q912" s="5"/>
      <c r="R912" s="8"/>
      <c r="S912" s="5"/>
      <c r="T912" s="93"/>
      <c r="U912" s="80"/>
      <c r="V912" s="82"/>
      <c r="W912" s="83"/>
      <c r="X912" s="84" t="str">
        <f t="shared" si="229"/>
        <v xml:space="preserve"> </v>
      </c>
      <c r="Y912" s="85" t="str">
        <f t="shared" si="222"/>
        <v/>
      </c>
      <c r="AA912" s="86" t="str">
        <f t="shared" ca="1" si="223"/>
        <v/>
      </c>
      <c r="AB912" s="121"/>
      <c r="AC912" s="87" t="str">
        <f t="shared" si="221"/>
        <v/>
      </c>
      <c r="AD912" s="88" t="str">
        <f t="shared" si="230"/>
        <v/>
      </c>
      <c r="AE912" s="89" t="str">
        <f>IF(C912&lt;&gt;"",IF(VLOOKUP(C912,T_UO[#All],3,FALSE)="J",AF912+AG912,VLOOKUP(C912,T_UO[#All],4,FALSE)*G912),"")</f>
        <v/>
      </c>
      <c r="AF912" s="89" t="str">
        <f t="shared" si="224"/>
        <v/>
      </c>
      <c r="AG912" s="6"/>
      <c r="AH912" s="8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J912" s="46"/>
      <c r="CK912" s="46"/>
      <c r="CL912" s="46"/>
      <c r="CN912" s="46">
        <f t="shared" ca="1" si="231"/>
        <v>0</v>
      </c>
      <c r="CO912" s="46">
        <f t="shared" si="225"/>
        <v>0</v>
      </c>
      <c r="CP912" s="46"/>
      <c r="CQ912" s="46">
        <f t="shared" si="226"/>
        <v>0</v>
      </c>
      <c r="CR912" s="46"/>
      <c r="CS912" s="46">
        <f>IF(C912&lt;&gt;"",IF(VLOOKUP(C912,T_UO[#All],3,FALSE)="PTS",IF(ISBLANK(G912),1,0),IF(ISBLANK(G912),0,1)),0)</f>
        <v>0</v>
      </c>
      <c r="CT912" s="46">
        <f t="shared" si="232"/>
        <v>0</v>
      </c>
      <c r="CU912" s="46"/>
      <c r="CV912" s="46"/>
      <c r="CW912" s="46"/>
      <c r="CX912" s="46"/>
      <c r="CY912" s="46"/>
      <c r="CZ912" s="46"/>
      <c r="DA912" s="46"/>
      <c r="DB912" s="46">
        <f t="shared" si="233"/>
        <v>0</v>
      </c>
      <c r="DC912" s="46">
        <f t="shared" ca="1" si="227"/>
        <v>0</v>
      </c>
      <c r="DD912" s="46"/>
      <c r="DE912" s="46">
        <f t="shared" si="234"/>
        <v>0</v>
      </c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>
        <f t="array" ref="DS912">IF(MAX(IF($AI912:$CH912&lt;&gt;0,$AI$7:$CH$7))&gt;$S912,1,0)</f>
        <v>0</v>
      </c>
    </row>
    <row r="913" spans="1:123" x14ac:dyDescent="0.25">
      <c r="A913" s="78">
        <v>906</v>
      </c>
      <c r="B913" s="79" t="str">
        <f t="shared" si="228"/>
        <v>K_LE MUT_2023_906</v>
      </c>
      <c r="C913" s="2"/>
      <c r="D913" s="3"/>
      <c r="E913" s="3"/>
      <c r="F913" s="4"/>
      <c r="G913" s="4"/>
      <c r="H913" s="4"/>
      <c r="I913" s="3"/>
      <c r="J913" s="1"/>
      <c r="K913" s="7"/>
      <c r="L913" s="90"/>
      <c r="M913" s="5"/>
      <c r="N913" s="91"/>
      <c r="O913" s="92"/>
      <c r="P913" s="5"/>
      <c r="Q913" s="5"/>
      <c r="R913" s="8"/>
      <c r="S913" s="5"/>
      <c r="T913" s="93"/>
      <c r="U913" s="80"/>
      <c r="V913" s="82"/>
      <c r="W913" s="83"/>
      <c r="X913" s="84" t="str">
        <f t="shared" si="229"/>
        <v xml:space="preserve"> </v>
      </c>
      <c r="Y913" s="85" t="str">
        <f t="shared" si="222"/>
        <v/>
      </c>
      <c r="AA913" s="86" t="str">
        <f t="shared" ca="1" si="223"/>
        <v/>
      </c>
      <c r="AB913" s="121"/>
      <c r="AC913" s="87" t="str">
        <f t="shared" si="221"/>
        <v/>
      </c>
      <c r="AD913" s="88" t="str">
        <f t="shared" si="230"/>
        <v/>
      </c>
      <c r="AE913" s="89" t="str">
        <f>IF(C913&lt;&gt;"",IF(VLOOKUP(C913,T_UO[#All],3,FALSE)="J",AF913+AG913,VLOOKUP(C913,T_UO[#All],4,FALSE)*G913),"")</f>
        <v/>
      </c>
      <c r="AF913" s="89" t="str">
        <f t="shared" si="224"/>
        <v/>
      </c>
      <c r="AG913" s="6"/>
      <c r="AH913" s="8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J913" s="46"/>
      <c r="CK913" s="46"/>
      <c r="CL913" s="46"/>
      <c r="CN913" s="46">
        <f t="shared" ca="1" si="231"/>
        <v>0</v>
      </c>
      <c r="CO913" s="46">
        <f t="shared" si="225"/>
        <v>0</v>
      </c>
      <c r="CP913" s="46"/>
      <c r="CQ913" s="46">
        <f t="shared" si="226"/>
        <v>0</v>
      </c>
      <c r="CR913" s="46"/>
      <c r="CS913" s="46">
        <f>IF(C913&lt;&gt;"",IF(VLOOKUP(C913,T_UO[#All],3,FALSE)="PTS",IF(ISBLANK(G913),1,0),IF(ISBLANK(G913),0,1)),0)</f>
        <v>0</v>
      </c>
      <c r="CT913" s="46">
        <f t="shared" si="232"/>
        <v>0</v>
      </c>
      <c r="CU913" s="46"/>
      <c r="CV913" s="46"/>
      <c r="CW913" s="46"/>
      <c r="CX913" s="46"/>
      <c r="CY913" s="46"/>
      <c r="CZ913" s="46"/>
      <c r="DA913" s="46"/>
      <c r="DB913" s="46">
        <f t="shared" si="233"/>
        <v>0</v>
      </c>
      <c r="DC913" s="46">
        <f t="shared" ca="1" si="227"/>
        <v>0</v>
      </c>
      <c r="DD913" s="46"/>
      <c r="DE913" s="46">
        <f t="shared" si="234"/>
        <v>0</v>
      </c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>
        <f t="array" ref="DS913">IF(MAX(IF($AI913:$CH913&lt;&gt;0,$AI$7:$CH$7))&gt;$S913,1,0)</f>
        <v>0</v>
      </c>
    </row>
    <row r="914" spans="1:123" x14ac:dyDescent="0.25">
      <c r="A914" s="78">
        <v>907</v>
      </c>
      <c r="B914" s="79" t="str">
        <f t="shared" si="228"/>
        <v>K_LE MUT_2023_907</v>
      </c>
      <c r="C914" s="2"/>
      <c r="D914" s="3"/>
      <c r="E914" s="3"/>
      <c r="F914" s="4"/>
      <c r="G914" s="4"/>
      <c r="H914" s="4"/>
      <c r="I914" s="3"/>
      <c r="J914" s="1"/>
      <c r="K914" s="7"/>
      <c r="L914" s="90"/>
      <c r="M914" s="5"/>
      <c r="N914" s="91"/>
      <c r="O914" s="92"/>
      <c r="P914" s="5"/>
      <c r="Q914" s="5"/>
      <c r="R914" s="8"/>
      <c r="S914" s="5"/>
      <c r="T914" s="93"/>
      <c r="U914" s="80"/>
      <c r="V914" s="82"/>
      <c r="W914" s="83"/>
      <c r="X914" s="84" t="str">
        <f t="shared" si="229"/>
        <v xml:space="preserve"> </v>
      </c>
      <c r="Y914" s="85" t="str">
        <f t="shared" si="222"/>
        <v/>
      </c>
      <c r="AA914" s="86" t="str">
        <f t="shared" ca="1" si="223"/>
        <v/>
      </c>
      <c r="AB914" s="121"/>
      <c r="AC914" s="87" t="str">
        <f t="shared" si="221"/>
        <v/>
      </c>
      <c r="AD914" s="88" t="str">
        <f t="shared" si="230"/>
        <v/>
      </c>
      <c r="AE914" s="89" t="str">
        <f>IF(C914&lt;&gt;"",IF(VLOOKUP(C914,T_UO[#All],3,FALSE)="J",AF914+AG914,VLOOKUP(C914,T_UO[#All],4,FALSE)*G914),"")</f>
        <v/>
      </c>
      <c r="AF914" s="89" t="str">
        <f t="shared" si="224"/>
        <v/>
      </c>
      <c r="AG914" s="6"/>
      <c r="AH914" s="8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J914" s="46"/>
      <c r="CK914" s="46"/>
      <c r="CL914" s="46"/>
      <c r="CN914" s="46">
        <f t="shared" ca="1" si="231"/>
        <v>0</v>
      </c>
      <c r="CO914" s="46">
        <f t="shared" si="225"/>
        <v>0</v>
      </c>
      <c r="CP914" s="46"/>
      <c r="CQ914" s="46">
        <f t="shared" si="226"/>
        <v>0</v>
      </c>
      <c r="CR914" s="46"/>
      <c r="CS914" s="46">
        <f>IF(C914&lt;&gt;"",IF(VLOOKUP(C914,T_UO[#All],3,FALSE)="PTS",IF(ISBLANK(G914),1,0),IF(ISBLANK(G914),0,1)),0)</f>
        <v>0</v>
      </c>
      <c r="CT914" s="46">
        <f t="shared" si="232"/>
        <v>0</v>
      </c>
      <c r="CU914" s="46"/>
      <c r="CV914" s="46"/>
      <c r="CW914" s="46"/>
      <c r="CX914" s="46"/>
      <c r="CY914" s="46"/>
      <c r="CZ914" s="46"/>
      <c r="DA914" s="46"/>
      <c r="DB914" s="46">
        <f t="shared" si="233"/>
        <v>0</v>
      </c>
      <c r="DC914" s="46">
        <f t="shared" ca="1" si="227"/>
        <v>0</v>
      </c>
      <c r="DD914" s="46"/>
      <c r="DE914" s="46">
        <f t="shared" si="234"/>
        <v>0</v>
      </c>
      <c r="DF914" s="46"/>
      <c r="DG914" s="46"/>
      <c r="DH914" s="46"/>
      <c r="DI914" s="46"/>
      <c r="DJ914" s="46"/>
      <c r="DK914" s="46"/>
      <c r="DL914" s="46"/>
      <c r="DM914" s="46"/>
      <c r="DN914" s="46"/>
      <c r="DO914" s="46"/>
      <c r="DP914" s="46"/>
      <c r="DQ914" s="46"/>
      <c r="DR914" s="46"/>
      <c r="DS914" s="46">
        <f t="array" ref="DS914">IF(MAX(IF($AI914:$CH914&lt;&gt;0,$AI$7:$CH$7))&gt;$S914,1,0)</f>
        <v>0</v>
      </c>
    </row>
    <row r="915" spans="1:123" x14ac:dyDescent="0.25">
      <c r="A915" s="78">
        <v>908</v>
      </c>
      <c r="B915" s="79" t="str">
        <f t="shared" si="228"/>
        <v>K_LE MUT_2023_908</v>
      </c>
      <c r="C915" s="2"/>
      <c r="D915" s="3"/>
      <c r="E915" s="3"/>
      <c r="F915" s="4"/>
      <c r="G915" s="4"/>
      <c r="H915" s="4"/>
      <c r="I915" s="3"/>
      <c r="J915" s="1"/>
      <c r="K915" s="7"/>
      <c r="L915" s="90"/>
      <c r="M915" s="5"/>
      <c r="N915" s="91"/>
      <c r="O915" s="92"/>
      <c r="P915" s="5"/>
      <c r="Q915" s="5"/>
      <c r="R915" s="8"/>
      <c r="S915" s="5"/>
      <c r="T915" s="93"/>
      <c r="U915" s="80"/>
      <c r="V915" s="82"/>
      <c r="W915" s="83"/>
      <c r="X915" s="84" t="str">
        <f t="shared" si="229"/>
        <v xml:space="preserve"> </v>
      </c>
      <c r="Y915" s="85" t="str">
        <f t="shared" si="222"/>
        <v/>
      </c>
      <c r="AA915" s="86" t="str">
        <f t="shared" ca="1" si="223"/>
        <v/>
      </c>
      <c r="AB915" s="121"/>
      <c r="AC915" s="87" t="str">
        <f t="shared" si="221"/>
        <v/>
      </c>
      <c r="AD915" s="88" t="str">
        <f t="shared" si="230"/>
        <v/>
      </c>
      <c r="AE915" s="89" t="str">
        <f>IF(C915&lt;&gt;"",IF(VLOOKUP(C915,T_UO[#All],3,FALSE)="J",AF915+AG915,VLOOKUP(C915,T_UO[#All],4,FALSE)*G915),"")</f>
        <v/>
      </c>
      <c r="AF915" s="89" t="str">
        <f t="shared" si="224"/>
        <v/>
      </c>
      <c r="AG915" s="6"/>
      <c r="AH915" s="8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J915" s="46"/>
      <c r="CK915" s="46"/>
      <c r="CL915" s="46"/>
      <c r="CN915" s="46">
        <f t="shared" ca="1" si="231"/>
        <v>0</v>
      </c>
      <c r="CO915" s="46">
        <f t="shared" si="225"/>
        <v>0</v>
      </c>
      <c r="CP915" s="46"/>
      <c r="CQ915" s="46">
        <f t="shared" si="226"/>
        <v>0</v>
      </c>
      <c r="CR915" s="46"/>
      <c r="CS915" s="46">
        <f>IF(C915&lt;&gt;"",IF(VLOOKUP(C915,T_UO[#All],3,FALSE)="PTS",IF(ISBLANK(G915),1,0),IF(ISBLANK(G915),0,1)),0)</f>
        <v>0</v>
      </c>
      <c r="CT915" s="46">
        <f t="shared" si="232"/>
        <v>0</v>
      </c>
      <c r="CU915" s="46"/>
      <c r="CV915" s="46"/>
      <c r="CW915" s="46"/>
      <c r="CX915" s="46"/>
      <c r="CY915" s="46"/>
      <c r="CZ915" s="46"/>
      <c r="DA915" s="46"/>
      <c r="DB915" s="46">
        <f t="shared" si="233"/>
        <v>0</v>
      </c>
      <c r="DC915" s="46">
        <f t="shared" ca="1" si="227"/>
        <v>0</v>
      </c>
      <c r="DD915" s="46"/>
      <c r="DE915" s="46">
        <f t="shared" si="234"/>
        <v>0</v>
      </c>
      <c r="DF915" s="46"/>
      <c r="DG915" s="46"/>
      <c r="DH915" s="46"/>
      <c r="DI915" s="46"/>
      <c r="DJ915" s="46"/>
      <c r="DK915" s="46"/>
      <c r="DL915" s="46"/>
      <c r="DM915" s="46"/>
      <c r="DN915" s="46"/>
      <c r="DO915" s="46"/>
      <c r="DP915" s="46"/>
      <c r="DQ915" s="46"/>
      <c r="DR915" s="46"/>
      <c r="DS915" s="46">
        <f t="array" ref="DS915">IF(MAX(IF($AI915:$CH915&lt;&gt;0,$AI$7:$CH$7))&gt;$S915,1,0)</f>
        <v>0</v>
      </c>
    </row>
    <row r="916" spans="1:123" x14ac:dyDescent="0.25">
      <c r="A916" s="78">
        <v>909</v>
      </c>
      <c r="B916" s="79" t="str">
        <f t="shared" si="228"/>
        <v>K_LE MUT_2023_909</v>
      </c>
      <c r="C916" s="2"/>
      <c r="D916" s="3"/>
      <c r="E916" s="3"/>
      <c r="F916" s="4"/>
      <c r="G916" s="4"/>
      <c r="H916" s="4"/>
      <c r="I916" s="3"/>
      <c r="J916" s="1"/>
      <c r="K916" s="7"/>
      <c r="L916" s="90"/>
      <c r="M916" s="5"/>
      <c r="N916" s="91"/>
      <c r="O916" s="92"/>
      <c r="P916" s="5"/>
      <c r="Q916" s="5"/>
      <c r="R916" s="8"/>
      <c r="S916" s="5"/>
      <c r="T916" s="93"/>
      <c r="U916" s="80"/>
      <c r="V916" s="82"/>
      <c r="W916" s="83"/>
      <c r="X916" s="84" t="str">
        <f t="shared" si="229"/>
        <v xml:space="preserve"> </v>
      </c>
      <c r="Y916" s="85" t="str">
        <f t="shared" si="222"/>
        <v/>
      </c>
      <c r="AA916" s="86" t="str">
        <f t="shared" ca="1" si="223"/>
        <v/>
      </c>
      <c r="AB916" s="121"/>
      <c r="AC916" s="87" t="str">
        <f t="shared" si="221"/>
        <v/>
      </c>
      <c r="AD916" s="88" t="str">
        <f t="shared" si="230"/>
        <v/>
      </c>
      <c r="AE916" s="89" t="str">
        <f>IF(C916&lt;&gt;"",IF(VLOOKUP(C916,T_UO[#All],3,FALSE)="J",AF916+AG916,VLOOKUP(C916,T_UO[#All],4,FALSE)*G916),"")</f>
        <v/>
      </c>
      <c r="AF916" s="89" t="str">
        <f t="shared" si="224"/>
        <v/>
      </c>
      <c r="AG916" s="6"/>
      <c r="AH916" s="8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J916" s="46"/>
      <c r="CK916" s="46"/>
      <c r="CL916" s="46"/>
      <c r="CN916" s="46">
        <f t="shared" ca="1" si="231"/>
        <v>0</v>
      </c>
      <c r="CO916" s="46">
        <f t="shared" si="225"/>
        <v>0</v>
      </c>
      <c r="CP916" s="46"/>
      <c r="CQ916" s="46">
        <f t="shared" si="226"/>
        <v>0</v>
      </c>
      <c r="CR916" s="46"/>
      <c r="CS916" s="46">
        <f>IF(C916&lt;&gt;"",IF(VLOOKUP(C916,T_UO[#All],3,FALSE)="PTS",IF(ISBLANK(G916),1,0),IF(ISBLANK(G916),0,1)),0)</f>
        <v>0</v>
      </c>
      <c r="CT916" s="46">
        <f t="shared" si="232"/>
        <v>0</v>
      </c>
      <c r="CU916" s="46"/>
      <c r="CV916" s="46"/>
      <c r="CW916" s="46"/>
      <c r="CX916" s="46"/>
      <c r="CY916" s="46"/>
      <c r="CZ916" s="46"/>
      <c r="DA916" s="46"/>
      <c r="DB916" s="46">
        <f t="shared" si="233"/>
        <v>0</v>
      </c>
      <c r="DC916" s="46">
        <f t="shared" ca="1" si="227"/>
        <v>0</v>
      </c>
      <c r="DD916" s="46"/>
      <c r="DE916" s="46">
        <f t="shared" si="234"/>
        <v>0</v>
      </c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>
        <f t="array" ref="DS916">IF(MAX(IF($AI916:$CH916&lt;&gt;0,$AI$7:$CH$7))&gt;$S916,1,0)</f>
        <v>0</v>
      </c>
    </row>
    <row r="917" spans="1:123" x14ac:dyDescent="0.25">
      <c r="A917" s="78">
        <v>910</v>
      </c>
      <c r="B917" s="79" t="str">
        <f t="shared" si="228"/>
        <v>K_LE MUT_2023_910</v>
      </c>
      <c r="C917" s="2"/>
      <c r="D917" s="3"/>
      <c r="E917" s="3"/>
      <c r="F917" s="4"/>
      <c r="G917" s="4"/>
      <c r="H917" s="4"/>
      <c r="I917" s="3"/>
      <c r="J917" s="1"/>
      <c r="K917" s="7"/>
      <c r="L917" s="90"/>
      <c r="M917" s="5"/>
      <c r="N917" s="91"/>
      <c r="O917" s="92"/>
      <c r="P917" s="5"/>
      <c r="Q917" s="5"/>
      <c r="R917" s="8"/>
      <c r="S917" s="5"/>
      <c r="T917" s="93"/>
      <c r="U917" s="80"/>
      <c r="V917" s="82"/>
      <c r="W917" s="83"/>
      <c r="X917" s="84" t="str">
        <f t="shared" si="229"/>
        <v xml:space="preserve"> </v>
      </c>
      <c r="Y917" s="85" t="str">
        <f t="shared" si="222"/>
        <v/>
      </c>
      <c r="AA917" s="86" t="str">
        <f t="shared" ca="1" si="223"/>
        <v/>
      </c>
      <c r="AB917" s="121"/>
      <c r="AC917" s="87" t="str">
        <f t="shared" si="221"/>
        <v/>
      </c>
      <c r="AD917" s="88" t="str">
        <f t="shared" si="230"/>
        <v/>
      </c>
      <c r="AE917" s="89" t="str">
        <f>IF(C917&lt;&gt;"",IF(VLOOKUP(C917,T_UO[#All],3,FALSE)="J",AF917+AG917,VLOOKUP(C917,T_UO[#All],4,FALSE)*G917),"")</f>
        <v/>
      </c>
      <c r="AF917" s="89" t="str">
        <f t="shared" si="224"/>
        <v/>
      </c>
      <c r="AG917" s="6"/>
      <c r="AH917" s="8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J917" s="46"/>
      <c r="CK917" s="46"/>
      <c r="CL917" s="46"/>
      <c r="CN917" s="46">
        <f t="shared" ca="1" si="231"/>
        <v>0</v>
      </c>
      <c r="CO917" s="46">
        <f t="shared" si="225"/>
        <v>0</v>
      </c>
      <c r="CP917" s="46"/>
      <c r="CQ917" s="46">
        <f t="shared" si="226"/>
        <v>0</v>
      </c>
      <c r="CR917" s="46"/>
      <c r="CS917" s="46">
        <f>IF(C917&lt;&gt;"",IF(VLOOKUP(C917,T_UO[#All],3,FALSE)="PTS",IF(ISBLANK(G917),1,0),IF(ISBLANK(G917),0,1)),0)</f>
        <v>0</v>
      </c>
      <c r="CT917" s="46">
        <f t="shared" si="232"/>
        <v>0</v>
      </c>
      <c r="CU917" s="46"/>
      <c r="CV917" s="46"/>
      <c r="CW917" s="46"/>
      <c r="CX917" s="46"/>
      <c r="CY917" s="46"/>
      <c r="CZ917" s="46"/>
      <c r="DA917" s="46"/>
      <c r="DB917" s="46">
        <f t="shared" si="233"/>
        <v>0</v>
      </c>
      <c r="DC917" s="46">
        <f t="shared" ca="1" si="227"/>
        <v>0</v>
      </c>
      <c r="DD917" s="46"/>
      <c r="DE917" s="46">
        <f t="shared" si="234"/>
        <v>0</v>
      </c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>
        <f t="array" ref="DS917">IF(MAX(IF($AI917:$CH917&lt;&gt;0,$AI$7:$CH$7))&gt;$S917,1,0)</f>
        <v>0</v>
      </c>
    </row>
    <row r="918" spans="1:123" x14ac:dyDescent="0.25">
      <c r="A918" s="78">
        <v>911</v>
      </c>
      <c r="B918" s="79" t="str">
        <f t="shared" si="228"/>
        <v>K_LE MUT_2023_911</v>
      </c>
      <c r="C918" s="2"/>
      <c r="D918" s="3"/>
      <c r="E918" s="3"/>
      <c r="F918" s="4"/>
      <c r="G918" s="4"/>
      <c r="H918" s="4"/>
      <c r="I918" s="3"/>
      <c r="J918" s="1"/>
      <c r="K918" s="7"/>
      <c r="L918" s="90"/>
      <c r="M918" s="5"/>
      <c r="N918" s="91"/>
      <c r="O918" s="92"/>
      <c r="P918" s="5"/>
      <c r="Q918" s="5"/>
      <c r="R918" s="8"/>
      <c r="S918" s="5"/>
      <c r="T918" s="93"/>
      <c r="U918" s="80"/>
      <c r="V918" s="82"/>
      <c r="W918" s="83"/>
      <c r="X918" s="84" t="str">
        <f t="shared" si="229"/>
        <v xml:space="preserve"> </v>
      </c>
      <c r="Y918" s="85" t="str">
        <f t="shared" si="222"/>
        <v/>
      </c>
      <c r="AA918" s="86" t="str">
        <f t="shared" ca="1" si="223"/>
        <v/>
      </c>
      <c r="AB918" s="121"/>
      <c r="AC918" s="87" t="str">
        <f t="shared" si="221"/>
        <v/>
      </c>
      <c r="AD918" s="88" t="str">
        <f t="shared" si="230"/>
        <v/>
      </c>
      <c r="AE918" s="89" t="str">
        <f>IF(C918&lt;&gt;"",IF(VLOOKUP(C918,T_UO[#All],3,FALSE)="J",AF918+AG918,VLOOKUP(C918,T_UO[#All],4,FALSE)*G918),"")</f>
        <v/>
      </c>
      <c r="AF918" s="89" t="str">
        <f t="shared" si="224"/>
        <v/>
      </c>
      <c r="AG918" s="6"/>
      <c r="AH918" s="8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J918" s="46"/>
      <c r="CK918" s="46"/>
      <c r="CL918" s="46"/>
      <c r="CN918" s="46">
        <f t="shared" ca="1" si="231"/>
        <v>0</v>
      </c>
      <c r="CO918" s="46">
        <f t="shared" si="225"/>
        <v>0</v>
      </c>
      <c r="CP918" s="46"/>
      <c r="CQ918" s="46">
        <f t="shared" si="226"/>
        <v>0</v>
      </c>
      <c r="CR918" s="46"/>
      <c r="CS918" s="46">
        <f>IF(C918&lt;&gt;"",IF(VLOOKUP(C918,T_UO[#All],3,FALSE)="PTS",IF(ISBLANK(G918),1,0),IF(ISBLANK(G918),0,1)),0)</f>
        <v>0</v>
      </c>
      <c r="CT918" s="46">
        <f t="shared" si="232"/>
        <v>0</v>
      </c>
      <c r="CU918" s="46"/>
      <c r="CV918" s="46"/>
      <c r="CW918" s="46"/>
      <c r="CX918" s="46"/>
      <c r="CY918" s="46"/>
      <c r="CZ918" s="46"/>
      <c r="DA918" s="46"/>
      <c r="DB918" s="46">
        <f t="shared" si="233"/>
        <v>0</v>
      </c>
      <c r="DC918" s="46">
        <f t="shared" ca="1" si="227"/>
        <v>0</v>
      </c>
      <c r="DD918" s="46"/>
      <c r="DE918" s="46">
        <f t="shared" si="234"/>
        <v>0</v>
      </c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>
        <f t="array" ref="DS918">IF(MAX(IF($AI918:$CH918&lt;&gt;0,$AI$7:$CH$7))&gt;$S918,1,0)</f>
        <v>0</v>
      </c>
    </row>
    <row r="919" spans="1:123" x14ac:dyDescent="0.25">
      <c r="A919" s="78">
        <v>912</v>
      </c>
      <c r="B919" s="79" t="str">
        <f t="shared" si="228"/>
        <v>K_LE MUT_2023_912</v>
      </c>
      <c r="C919" s="2"/>
      <c r="D919" s="3"/>
      <c r="E919" s="3"/>
      <c r="F919" s="4"/>
      <c r="G919" s="4"/>
      <c r="H919" s="4"/>
      <c r="I919" s="3"/>
      <c r="J919" s="1"/>
      <c r="K919" s="7"/>
      <c r="L919" s="90"/>
      <c r="M919" s="5"/>
      <c r="N919" s="91"/>
      <c r="O919" s="92"/>
      <c r="P919" s="5"/>
      <c r="Q919" s="5"/>
      <c r="R919" s="8"/>
      <c r="S919" s="5"/>
      <c r="T919" s="93"/>
      <c r="U919" s="80"/>
      <c r="V919" s="82"/>
      <c r="W919" s="83"/>
      <c r="X919" s="84" t="str">
        <f t="shared" si="229"/>
        <v xml:space="preserve"> </v>
      </c>
      <c r="Y919" s="85" t="str">
        <f t="shared" si="222"/>
        <v/>
      </c>
      <c r="AA919" s="86" t="str">
        <f t="shared" ca="1" si="223"/>
        <v/>
      </c>
      <c r="AB919" s="121"/>
      <c r="AC919" s="87" t="str">
        <f t="shared" si="221"/>
        <v/>
      </c>
      <c r="AD919" s="88" t="str">
        <f t="shared" si="230"/>
        <v/>
      </c>
      <c r="AE919" s="89" t="str">
        <f>IF(C919&lt;&gt;"",IF(VLOOKUP(C919,T_UO[#All],3,FALSE)="J",AF919+AG919,VLOOKUP(C919,T_UO[#All],4,FALSE)*G919),"")</f>
        <v/>
      </c>
      <c r="AF919" s="89" t="str">
        <f t="shared" si="224"/>
        <v/>
      </c>
      <c r="AG919" s="6"/>
      <c r="AH919" s="8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J919" s="46"/>
      <c r="CK919" s="46"/>
      <c r="CL919" s="46"/>
      <c r="CN919" s="46">
        <f t="shared" ca="1" si="231"/>
        <v>0</v>
      </c>
      <c r="CO919" s="46">
        <f t="shared" si="225"/>
        <v>0</v>
      </c>
      <c r="CP919" s="46"/>
      <c r="CQ919" s="46">
        <f t="shared" si="226"/>
        <v>0</v>
      </c>
      <c r="CR919" s="46"/>
      <c r="CS919" s="46">
        <f>IF(C919&lt;&gt;"",IF(VLOOKUP(C919,T_UO[#All],3,FALSE)="PTS",IF(ISBLANK(G919),1,0),IF(ISBLANK(G919),0,1)),0)</f>
        <v>0</v>
      </c>
      <c r="CT919" s="46">
        <f t="shared" si="232"/>
        <v>0</v>
      </c>
      <c r="CU919" s="46"/>
      <c r="CV919" s="46"/>
      <c r="CW919" s="46"/>
      <c r="CX919" s="46"/>
      <c r="CY919" s="46"/>
      <c r="CZ919" s="46"/>
      <c r="DA919" s="46"/>
      <c r="DB919" s="46">
        <f t="shared" si="233"/>
        <v>0</v>
      </c>
      <c r="DC919" s="46">
        <f t="shared" ca="1" si="227"/>
        <v>0</v>
      </c>
      <c r="DD919" s="46"/>
      <c r="DE919" s="46">
        <f t="shared" si="234"/>
        <v>0</v>
      </c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>
        <f t="array" ref="DS919">IF(MAX(IF($AI919:$CH919&lt;&gt;0,$AI$7:$CH$7))&gt;$S919,1,0)</f>
        <v>0</v>
      </c>
    </row>
    <row r="920" spans="1:123" x14ac:dyDescent="0.25">
      <c r="A920" s="78">
        <v>913</v>
      </c>
      <c r="B920" s="79" t="str">
        <f t="shared" si="228"/>
        <v>K_LE MUT_2023_913</v>
      </c>
      <c r="C920" s="2"/>
      <c r="D920" s="3"/>
      <c r="E920" s="3"/>
      <c r="F920" s="4"/>
      <c r="G920" s="4"/>
      <c r="H920" s="4"/>
      <c r="I920" s="3"/>
      <c r="J920" s="1"/>
      <c r="K920" s="7"/>
      <c r="L920" s="90"/>
      <c r="M920" s="5"/>
      <c r="N920" s="91"/>
      <c r="O920" s="92"/>
      <c r="P920" s="5"/>
      <c r="Q920" s="5"/>
      <c r="R920" s="8"/>
      <c r="S920" s="5"/>
      <c r="T920" s="93"/>
      <c r="U920" s="80"/>
      <c r="V920" s="82"/>
      <c r="W920" s="83"/>
      <c r="X920" s="84" t="str">
        <f t="shared" si="229"/>
        <v xml:space="preserve"> </v>
      </c>
      <c r="Y920" s="85" t="str">
        <f t="shared" si="222"/>
        <v/>
      </c>
      <c r="AA920" s="86" t="str">
        <f t="shared" ca="1" si="223"/>
        <v/>
      </c>
      <c r="AB920" s="121"/>
      <c r="AC920" s="87" t="str">
        <f t="shared" si="221"/>
        <v/>
      </c>
      <c r="AD920" s="88" t="str">
        <f t="shared" si="230"/>
        <v/>
      </c>
      <c r="AE920" s="89" t="str">
        <f>IF(C920&lt;&gt;"",IF(VLOOKUP(C920,T_UO[#All],3,FALSE)="J",AF920+AG920,VLOOKUP(C920,T_UO[#All],4,FALSE)*G920),"")</f>
        <v/>
      </c>
      <c r="AF920" s="89" t="str">
        <f t="shared" si="224"/>
        <v/>
      </c>
      <c r="AG920" s="6"/>
      <c r="AH920" s="8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J920" s="46"/>
      <c r="CK920" s="46"/>
      <c r="CL920" s="46"/>
      <c r="CN920" s="46">
        <f t="shared" ca="1" si="231"/>
        <v>0</v>
      </c>
      <c r="CO920" s="46">
        <f t="shared" si="225"/>
        <v>0</v>
      </c>
      <c r="CP920" s="46"/>
      <c r="CQ920" s="46">
        <f t="shared" si="226"/>
        <v>0</v>
      </c>
      <c r="CR920" s="46"/>
      <c r="CS920" s="46">
        <f>IF(C920&lt;&gt;"",IF(VLOOKUP(C920,T_UO[#All],3,FALSE)="PTS",IF(ISBLANK(G920),1,0),IF(ISBLANK(G920),0,1)),0)</f>
        <v>0</v>
      </c>
      <c r="CT920" s="46">
        <f t="shared" si="232"/>
        <v>0</v>
      </c>
      <c r="CU920" s="46"/>
      <c r="CV920" s="46"/>
      <c r="CW920" s="46"/>
      <c r="CX920" s="46"/>
      <c r="CY920" s="46"/>
      <c r="CZ920" s="46"/>
      <c r="DA920" s="46"/>
      <c r="DB920" s="46">
        <f t="shared" si="233"/>
        <v>0</v>
      </c>
      <c r="DC920" s="46">
        <f t="shared" ca="1" si="227"/>
        <v>0</v>
      </c>
      <c r="DD920" s="46"/>
      <c r="DE920" s="46">
        <f t="shared" si="234"/>
        <v>0</v>
      </c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>
        <f t="array" ref="DS920">IF(MAX(IF($AI920:$CH920&lt;&gt;0,$AI$7:$CH$7))&gt;$S920,1,0)</f>
        <v>0</v>
      </c>
    </row>
    <row r="921" spans="1:123" x14ac:dyDescent="0.25">
      <c r="A921" s="78">
        <v>914</v>
      </c>
      <c r="B921" s="79" t="str">
        <f t="shared" si="228"/>
        <v>K_LE MUT_2023_914</v>
      </c>
      <c r="C921" s="2"/>
      <c r="D921" s="3"/>
      <c r="E921" s="3"/>
      <c r="F921" s="4"/>
      <c r="G921" s="4"/>
      <c r="H921" s="4"/>
      <c r="I921" s="3"/>
      <c r="J921" s="1"/>
      <c r="K921" s="7"/>
      <c r="L921" s="90"/>
      <c r="M921" s="5"/>
      <c r="N921" s="91"/>
      <c r="O921" s="92"/>
      <c r="P921" s="5"/>
      <c r="Q921" s="5"/>
      <c r="R921" s="8"/>
      <c r="S921" s="5"/>
      <c r="T921" s="93"/>
      <c r="U921" s="80"/>
      <c r="V921" s="82"/>
      <c r="W921" s="83"/>
      <c r="X921" s="84" t="str">
        <f t="shared" si="229"/>
        <v xml:space="preserve"> </v>
      </c>
      <c r="Y921" s="85" t="str">
        <f t="shared" si="222"/>
        <v/>
      </c>
      <c r="AA921" s="86" t="str">
        <f t="shared" ca="1" si="223"/>
        <v/>
      </c>
      <c r="AB921" s="121"/>
      <c r="AC921" s="87" t="str">
        <f t="shared" si="221"/>
        <v/>
      </c>
      <c r="AD921" s="88" t="str">
        <f t="shared" si="230"/>
        <v/>
      </c>
      <c r="AE921" s="89" t="str">
        <f>IF(C921&lt;&gt;"",IF(VLOOKUP(C921,T_UO[#All],3,FALSE)="J",AF921+AG921,VLOOKUP(C921,T_UO[#All],4,FALSE)*G921),"")</f>
        <v/>
      </c>
      <c r="AF921" s="89" t="str">
        <f t="shared" si="224"/>
        <v/>
      </c>
      <c r="AG921" s="6"/>
      <c r="AH921" s="8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J921" s="46"/>
      <c r="CK921" s="46"/>
      <c r="CL921" s="46"/>
      <c r="CN921" s="46">
        <f t="shared" ca="1" si="231"/>
        <v>0</v>
      </c>
      <c r="CO921" s="46">
        <f t="shared" si="225"/>
        <v>0</v>
      </c>
      <c r="CP921" s="46"/>
      <c r="CQ921" s="46">
        <f t="shared" si="226"/>
        <v>0</v>
      </c>
      <c r="CR921" s="46"/>
      <c r="CS921" s="46">
        <f>IF(C921&lt;&gt;"",IF(VLOOKUP(C921,T_UO[#All],3,FALSE)="PTS",IF(ISBLANK(G921),1,0),IF(ISBLANK(G921),0,1)),0)</f>
        <v>0</v>
      </c>
      <c r="CT921" s="46">
        <f t="shared" si="232"/>
        <v>0</v>
      </c>
      <c r="CU921" s="46"/>
      <c r="CV921" s="46"/>
      <c r="CW921" s="46"/>
      <c r="CX921" s="46"/>
      <c r="CY921" s="46"/>
      <c r="CZ921" s="46"/>
      <c r="DA921" s="46"/>
      <c r="DB921" s="46">
        <f t="shared" si="233"/>
        <v>0</v>
      </c>
      <c r="DC921" s="46">
        <f t="shared" ca="1" si="227"/>
        <v>0</v>
      </c>
      <c r="DD921" s="46"/>
      <c r="DE921" s="46">
        <f t="shared" si="234"/>
        <v>0</v>
      </c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>
        <f t="array" ref="DS921">IF(MAX(IF($AI921:$CH921&lt;&gt;0,$AI$7:$CH$7))&gt;$S921,1,0)</f>
        <v>0</v>
      </c>
    </row>
    <row r="922" spans="1:123" x14ac:dyDescent="0.25">
      <c r="A922" s="78">
        <v>915</v>
      </c>
      <c r="B922" s="79" t="str">
        <f t="shared" si="228"/>
        <v>K_LE MUT_2023_915</v>
      </c>
      <c r="C922" s="2"/>
      <c r="D922" s="3"/>
      <c r="E922" s="3"/>
      <c r="F922" s="4"/>
      <c r="G922" s="4"/>
      <c r="H922" s="4"/>
      <c r="I922" s="3"/>
      <c r="J922" s="1"/>
      <c r="K922" s="7"/>
      <c r="L922" s="90"/>
      <c r="M922" s="5"/>
      <c r="N922" s="91"/>
      <c r="O922" s="92"/>
      <c r="P922" s="5"/>
      <c r="Q922" s="5"/>
      <c r="R922" s="8"/>
      <c r="S922" s="5"/>
      <c r="T922" s="93"/>
      <c r="U922" s="80"/>
      <c r="V922" s="82"/>
      <c r="W922" s="83"/>
      <c r="X922" s="84" t="str">
        <f t="shared" si="229"/>
        <v xml:space="preserve"> </v>
      </c>
      <c r="Y922" s="85" t="str">
        <f t="shared" si="222"/>
        <v/>
      </c>
      <c r="AA922" s="86" t="str">
        <f t="shared" ca="1" si="223"/>
        <v/>
      </c>
      <c r="AB922" s="121"/>
      <c r="AC922" s="87" t="str">
        <f t="shared" si="221"/>
        <v/>
      </c>
      <c r="AD922" s="88" t="str">
        <f t="shared" si="230"/>
        <v/>
      </c>
      <c r="AE922" s="89" t="str">
        <f>IF(C922&lt;&gt;"",IF(VLOOKUP(C922,T_UO[#All],3,FALSE)="J",AF922+AG922,VLOOKUP(C922,T_UO[#All],4,FALSE)*G922),"")</f>
        <v/>
      </c>
      <c r="AF922" s="89" t="str">
        <f t="shared" si="224"/>
        <v/>
      </c>
      <c r="AG922" s="6"/>
      <c r="AH922" s="8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J922" s="46"/>
      <c r="CK922" s="46"/>
      <c r="CL922" s="46"/>
      <c r="CN922" s="46">
        <f t="shared" ca="1" si="231"/>
        <v>0</v>
      </c>
      <c r="CO922" s="46">
        <f t="shared" si="225"/>
        <v>0</v>
      </c>
      <c r="CP922" s="46"/>
      <c r="CQ922" s="46">
        <f t="shared" si="226"/>
        <v>0</v>
      </c>
      <c r="CR922" s="46"/>
      <c r="CS922" s="46">
        <f>IF(C922&lt;&gt;"",IF(VLOOKUP(C922,T_UO[#All],3,FALSE)="PTS",IF(ISBLANK(G922),1,0),IF(ISBLANK(G922),0,1)),0)</f>
        <v>0</v>
      </c>
      <c r="CT922" s="46">
        <f t="shared" si="232"/>
        <v>0</v>
      </c>
      <c r="CU922" s="46"/>
      <c r="CV922" s="46"/>
      <c r="CW922" s="46"/>
      <c r="CX922" s="46"/>
      <c r="CY922" s="46"/>
      <c r="CZ922" s="46"/>
      <c r="DA922" s="46"/>
      <c r="DB922" s="46">
        <f t="shared" si="233"/>
        <v>0</v>
      </c>
      <c r="DC922" s="46">
        <f t="shared" ca="1" si="227"/>
        <v>0</v>
      </c>
      <c r="DD922" s="46"/>
      <c r="DE922" s="46">
        <f t="shared" si="234"/>
        <v>0</v>
      </c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>
        <f t="array" ref="DS922">IF(MAX(IF($AI922:$CH922&lt;&gt;0,$AI$7:$CH$7))&gt;$S922,1,0)</f>
        <v>0</v>
      </c>
    </row>
    <row r="923" spans="1:123" x14ac:dyDescent="0.25">
      <c r="A923" s="78">
        <v>916</v>
      </c>
      <c r="B923" s="79" t="str">
        <f t="shared" si="228"/>
        <v>K_LE MUT_2023_916</v>
      </c>
      <c r="C923" s="2"/>
      <c r="D923" s="3"/>
      <c r="E923" s="3"/>
      <c r="F923" s="4"/>
      <c r="G923" s="4"/>
      <c r="H923" s="4"/>
      <c r="I923" s="3"/>
      <c r="J923" s="1"/>
      <c r="K923" s="7"/>
      <c r="L923" s="90"/>
      <c r="M923" s="5"/>
      <c r="N923" s="91"/>
      <c r="O923" s="92"/>
      <c r="P923" s="5"/>
      <c r="Q923" s="5"/>
      <c r="R923" s="8"/>
      <c r="S923" s="5"/>
      <c r="T923" s="93"/>
      <c r="U923" s="80"/>
      <c r="V923" s="82"/>
      <c r="W923" s="83"/>
      <c r="X923" s="84" t="str">
        <f t="shared" si="229"/>
        <v xml:space="preserve"> </v>
      </c>
      <c r="Y923" s="85" t="str">
        <f t="shared" si="222"/>
        <v/>
      </c>
      <c r="AA923" s="86" t="str">
        <f t="shared" ca="1" si="223"/>
        <v/>
      </c>
      <c r="AB923" s="121"/>
      <c r="AC923" s="87" t="str">
        <f t="shared" si="221"/>
        <v/>
      </c>
      <c r="AD923" s="88" t="str">
        <f t="shared" si="230"/>
        <v/>
      </c>
      <c r="AE923" s="89" t="str">
        <f>IF(C923&lt;&gt;"",IF(VLOOKUP(C923,T_UO[#All],3,FALSE)="J",AF923+AG923,VLOOKUP(C923,T_UO[#All],4,FALSE)*G923),"")</f>
        <v/>
      </c>
      <c r="AF923" s="89" t="str">
        <f t="shared" si="224"/>
        <v/>
      </c>
      <c r="AG923" s="6"/>
      <c r="AH923" s="8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J923" s="46"/>
      <c r="CK923" s="46"/>
      <c r="CL923" s="46"/>
      <c r="CN923" s="46">
        <f t="shared" ca="1" si="231"/>
        <v>0</v>
      </c>
      <c r="CO923" s="46">
        <f t="shared" si="225"/>
        <v>0</v>
      </c>
      <c r="CP923" s="46"/>
      <c r="CQ923" s="46">
        <f t="shared" si="226"/>
        <v>0</v>
      </c>
      <c r="CR923" s="46"/>
      <c r="CS923" s="46">
        <f>IF(C923&lt;&gt;"",IF(VLOOKUP(C923,T_UO[#All],3,FALSE)="PTS",IF(ISBLANK(G923),1,0),IF(ISBLANK(G923),0,1)),0)</f>
        <v>0</v>
      </c>
      <c r="CT923" s="46">
        <f t="shared" si="232"/>
        <v>0</v>
      </c>
      <c r="CU923" s="46"/>
      <c r="CV923" s="46"/>
      <c r="CW923" s="46"/>
      <c r="CX923" s="46"/>
      <c r="CY923" s="46"/>
      <c r="CZ923" s="46"/>
      <c r="DA923" s="46"/>
      <c r="DB923" s="46">
        <f t="shared" si="233"/>
        <v>0</v>
      </c>
      <c r="DC923" s="46">
        <f t="shared" ca="1" si="227"/>
        <v>0</v>
      </c>
      <c r="DD923" s="46"/>
      <c r="DE923" s="46">
        <f t="shared" si="234"/>
        <v>0</v>
      </c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>
        <f t="array" ref="DS923">IF(MAX(IF($AI923:$CH923&lt;&gt;0,$AI$7:$CH$7))&gt;$S923,1,0)</f>
        <v>0</v>
      </c>
    </row>
    <row r="924" spans="1:123" x14ac:dyDescent="0.25">
      <c r="A924" s="78">
        <v>917</v>
      </c>
      <c r="B924" s="79" t="str">
        <f t="shared" si="228"/>
        <v>K_LE MUT_2023_917</v>
      </c>
      <c r="C924" s="2"/>
      <c r="D924" s="3"/>
      <c r="E924" s="3"/>
      <c r="F924" s="4"/>
      <c r="G924" s="4"/>
      <c r="H924" s="4"/>
      <c r="I924" s="3"/>
      <c r="J924" s="1"/>
      <c r="K924" s="7"/>
      <c r="L924" s="90"/>
      <c r="M924" s="5"/>
      <c r="N924" s="91"/>
      <c r="O924" s="92"/>
      <c r="P924" s="5"/>
      <c r="Q924" s="5"/>
      <c r="R924" s="8"/>
      <c r="S924" s="5"/>
      <c r="T924" s="93"/>
      <c r="U924" s="80"/>
      <c r="V924" s="82"/>
      <c r="W924" s="83"/>
      <c r="X924" s="84" t="str">
        <f t="shared" si="229"/>
        <v xml:space="preserve"> </v>
      </c>
      <c r="Y924" s="85" t="str">
        <f t="shared" si="222"/>
        <v/>
      </c>
      <c r="AA924" s="86" t="str">
        <f t="shared" ca="1" si="223"/>
        <v/>
      </c>
      <c r="AB924" s="121"/>
      <c r="AC924" s="87" t="str">
        <f t="shared" si="221"/>
        <v/>
      </c>
      <c r="AD924" s="88" t="str">
        <f t="shared" si="230"/>
        <v/>
      </c>
      <c r="AE924" s="89" t="str">
        <f>IF(C924&lt;&gt;"",IF(VLOOKUP(C924,T_UO[#All],3,FALSE)="J",AF924+AG924,VLOOKUP(C924,T_UO[#All],4,FALSE)*G924),"")</f>
        <v/>
      </c>
      <c r="AF924" s="89" t="str">
        <f t="shared" si="224"/>
        <v/>
      </c>
      <c r="AG924" s="6"/>
      <c r="AH924" s="8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J924" s="46"/>
      <c r="CK924" s="46"/>
      <c r="CL924" s="46"/>
      <c r="CN924" s="46">
        <f t="shared" ca="1" si="231"/>
        <v>0</v>
      </c>
      <c r="CO924" s="46">
        <f t="shared" si="225"/>
        <v>0</v>
      </c>
      <c r="CP924" s="46"/>
      <c r="CQ924" s="46">
        <f t="shared" si="226"/>
        <v>0</v>
      </c>
      <c r="CR924" s="46"/>
      <c r="CS924" s="46">
        <f>IF(C924&lt;&gt;"",IF(VLOOKUP(C924,T_UO[#All],3,FALSE)="PTS",IF(ISBLANK(G924),1,0),IF(ISBLANK(G924),0,1)),0)</f>
        <v>0</v>
      </c>
      <c r="CT924" s="46">
        <f t="shared" si="232"/>
        <v>0</v>
      </c>
      <c r="CU924" s="46"/>
      <c r="CV924" s="46"/>
      <c r="CW924" s="46"/>
      <c r="CX924" s="46"/>
      <c r="CY924" s="46"/>
      <c r="CZ924" s="46"/>
      <c r="DA924" s="46"/>
      <c r="DB924" s="46">
        <f t="shared" si="233"/>
        <v>0</v>
      </c>
      <c r="DC924" s="46">
        <f t="shared" ca="1" si="227"/>
        <v>0</v>
      </c>
      <c r="DD924" s="46"/>
      <c r="DE924" s="46">
        <f t="shared" si="234"/>
        <v>0</v>
      </c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>
        <f t="array" ref="DS924">IF(MAX(IF($AI924:$CH924&lt;&gt;0,$AI$7:$CH$7))&gt;$S924,1,0)</f>
        <v>0</v>
      </c>
    </row>
    <row r="925" spans="1:123" x14ac:dyDescent="0.25">
      <c r="A925" s="78">
        <v>918</v>
      </c>
      <c r="B925" s="79" t="str">
        <f t="shared" si="228"/>
        <v>K_LE MUT_2023_918</v>
      </c>
      <c r="C925" s="2"/>
      <c r="D925" s="3"/>
      <c r="E925" s="3"/>
      <c r="F925" s="4"/>
      <c r="G925" s="4"/>
      <c r="H925" s="4"/>
      <c r="I925" s="3"/>
      <c r="J925" s="1"/>
      <c r="K925" s="7"/>
      <c r="L925" s="90"/>
      <c r="M925" s="5"/>
      <c r="N925" s="91"/>
      <c r="O925" s="92"/>
      <c r="P925" s="5"/>
      <c r="Q925" s="5"/>
      <c r="R925" s="8"/>
      <c r="S925" s="5"/>
      <c r="T925" s="93"/>
      <c r="U925" s="80"/>
      <c r="V925" s="82"/>
      <c r="W925" s="83"/>
      <c r="X925" s="84" t="str">
        <f t="shared" si="229"/>
        <v xml:space="preserve"> </v>
      </c>
      <c r="Y925" s="85" t="str">
        <f t="shared" si="222"/>
        <v/>
      </c>
      <c r="AA925" s="86" t="str">
        <f t="shared" ca="1" si="223"/>
        <v/>
      </c>
      <c r="AB925" s="121"/>
      <c r="AC925" s="87" t="str">
        <f t="shared" si="221"/>
        <v/>
      </c>
      <c r="AD925" s="88" t="str">
        <f t="shared" si="230"/>
        <v/>
      </c>
      <c r="AE925" s="89" t="str">
        <f>IF(C925&lt;&gt;"",IF(VLOOKUP(C925,T_UO[#All],3,FALSE)="J",AF925+AG925,VLOOKUP(C925,T_UO[#All],4,FALSE)*G925),"")</f>
        <v/>
      </c>
      <c r="AF925" s="89" t="str">
        <f t="shared" si="224"/>
        <v/>
      </c>
      <c r="AG925" s="6"/>
      <c r="AH925" s="8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J925" s="46"/>
      <c r="CK925" s="46"/>
      <c r="CL925" s="46"/>
      <c r="CN925" s="46">
        <f t="shared" ca="1" si="231"/>
        <v>0</v>
      </c>
      <c r="CO925" s="46">
        <f t="shared" si="225"/>
        <v>0</v>
      </c>
      <c r="CP925" s="46"/>
      <c r="CQ925" s="46">
        <f t="shared" si="226"/>
        <v>0</v>
      </c>
      <c r="CR925" s="46"/>
      <c r="CS925" s="46">
        <f>IF(C925&lt;&gt;"",IF(VLOOKUP(C925,T_UO[#All],3,FALSE)="PTS",IF(ISBLANK(G925),1,0),IF(ISBLANK(G925),0,1)),0)</f>
        <v>0</v>
      </c>
      <c r="CT925" s="46">
        <f t="shared" si="232"/>
        <v>0</v>
      </c>
      <c r="CU925" s="46"/>
      <c r="CV925" s="46"/>
      <c r="CW925" s="46"/>
      <c r="CX925" s="46"/>
      <c r="CY925" s="46"/>
      <c r="CZ925" s="46"/>
      <c r="DA925" s="46"/>
      <c r="DB925" s="46">
        <f t="shared" si="233"/>
        <v>0</v>
      </c>
      <c r="DC925" s="46">
        <f t="shared" ca="1" si="227"/>
        <v>0</v>
      </c>
      <c r="DD925" s="46"/>
      <c r="DE925" s="46">
        <f t="shared" si="234"/>
        <v>0</v>
      </c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>
        <f t="array" ref="DS925">IF(MAX(IF($AI925:$CH925&lt;&gt;0,$AI$7:$CH$7))&gt;$S925,1,0)</f>
        <v>0</v>
      </c>
    </row>
    <row r="926" spans="1:123" x14ac:dyDescent="0.25">
      <c r="A926" s="78">
        <v>919</v>
      </c>
      <c r="B926" s="79" t="str">
        <f t="shared" si="228"/>
        <v>K_LE MUT_2023_919</v>
      </c>
      <c r="C926" s="2"/>
      <c r="D926" s="3"/>
      <c r="E926" s="3"/>
      <c r="F926" s="4"/>
      <c r="G926" s="4"/>
      <c r="H926" s="4"/>
      <c r="I926" s="3"/>
      <c r="J926" s="1"/>
      <c r="K926" s="7"/>
      <c r="L926" s="90"/>
      <c r="M926" s="5"/>
      <c r="N926" s="91"/>
      <c r="O926" s="92"/>
      <c r="P926" s="5"/>
      <c r="Q926" s="5"/>
      <c r="R926" s="8"/>
      <c r="S926" s="5"/>
      <c r="T926" s="93"/>
      <c r="U926" s="80"/>
      <c r="V926" s="82"/>
      <c r="W926" s="83"/>
      <c r="X926" s="84" t="str">
        <f t="shared" si="229"/>
        <v xml:space="preserve"> </v>
      </c>
      <c r="Y926" s="85" t="str">
        <f t="shared" si="222"/>
        <v/>
      </c>
      <c r="AA926" s="86" t="str">
        <f t="shared" ca="1" si="223"/>
        <v/>
      </c>
      <c r="AB926" s="121"/>
      <c r="AC926" s="87" t="str">
        <f t="shared" si="221"/>
        <v/>
      </c>
      <c r="AD926" s="88" t="str">
        <f t="shared" si="230"/>
        <v/>
      </c>
      <c r="AE926" s="89" t="str">
        <f>IF(C926&lt;&gt;"",IF(VLOOKUP(C926,T_UO[#All],3,FALSE)="J",AF926+AG926,VLOOKUP(C926,T_UO[#All],4,FALSE)*G926),"")</f>
        <v/>
      </c>
      <c r="AF926" s="89" t="str">
        <f t="shared" si="224"/>
        <v/>
      </c>
      <c r="AG926" s="6"/>
      <c r="AH926" s="8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J926" s="46"/>
      <c r="CK926" s="46"/>
      <c r="CL926" s="46"/>
      <c r="CN926" s="46">
        <f t="shared" ca="1" si="231"/>
        <v>0</v>
      </c>
      <c r="CO926" s="46">
        <f t="shared" si="225"/>
        <v>0</v>
      </c>
      <c r="CP926" s="46"/>
      <c r="CQ926" s="46">
        <f t="shared" si="226"/>
        <v>0</v>
      </c>
      <c r="CR926" s="46"/>
      <c r="CS926" s="46">
        <f>IF(C926&lt;&gt;"",IF(VLOOKUP(C926,T_UO[#All],3,FALSE)="PTS",IF(ISBLANK(G926),1,0),IF(ISBLANK(G926),0,1)),0)</f>
        <v>0</v>
      </c>
      <c r="CT926" s="46">
        <f t="shared" si="232"/>
        <v>0</v>
      </c>
      <c r="CU926" s="46"/>
      <c r="CV926" s="46"/>
      <c r="CW926" s="46"/>
      <c r="CX926" s="46"/>
      <c r="CY926" s="46"/>
      <c r="CZ926" s="46"/>
      <c r="DA926" s="46"/>
      <c r="DB926" s="46">
        <f t="shared" si="233"/>
        <v>0</v>
      </c>
      <c r="DC926" s="46">
        <f t="shared" ca="1" si="227"/>
        <v>0</v>
      </c>
      <c r="DD926" s="46"/>
      <c r="DE926" s="46">
        <f t="shared" si="234"/>
        <v>0</v>
      </c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>
        <f t="array" ref="DS926">IF(MAX(IF($AI926:$CH926&lt;&gt;0,$AI$7:$CH$7))&gt;$S926,1,0)</f>
        <v>0</v>
      </c>
    </row>
    <row r="927" spans="1:123" x14ac:dyDescent="0.25">
      <c r="A927" s="78">
        <v>920</v>
      </c>
      <c r="B927" s="79" t="str">
        <f t="shared" si="228"/>
        <v>K_LE MUT_2023_920</v>
      </c>
      <c r="C927" s="2"/>
      <c r="D927" s="3"/>
      <c r="E927" s="3"/>
      <c r="F927" s="4"/>
      <c r="G927" s="4"/>
      <c r="H927" s="4"/>
      <c r="I927" s="3"/>
      <c r="J927" s="1"/>
      <c r="K927" s="7"/>
      <c r="L927" s="90"/>
      <c r="M927" s="5"/>
      <c r="N927" s="91"/>
      <c r="O927" s="92"/>
      <c r="P927" s="5"/>
      <c r="Q927" s="5"/>
      <c r="R927" s="8"/>
      <c r="S927" s="5"/>
      <c r="T927" s="93"/>
      <c r="U927" s="80"/>
      <c r="V927" s="82"/>
      <c r="W927" s="83"/>
      <c r="X927" s="84" t="str">
        <f t="shared" si="229"/>
        <v xml:space="preserve"> </v>
      </c>
      <c r="Y927" s="85" t="str">
        <f t="shared" si="222"/>
        <v/>
      </c>
      <c r="AA927" s="86" t="str">
        <f t="shared" ca="1" si="223"/>
        <v/>
      </c>
      <c r="AB927" s="121"/>
      <c r="AC927" s="87" t="str">
        <f t="shared" si="221"/>
        <v/>
      </c>
      <c r="AD927" s="88" t="str">
        <f t="shared" si="230"/>
        <v/>
      </c>
      <c r="AE927" s="89" t="str">
        <f>IF(C927&lt;&gt;"",IF(VLOOKUP(C927,T_UO[#All],3,FALSE)="J",AF927+AG927,VLOOKUP(C927,T_UO[#All],4,FALSE)*G927),"")</f>
        <v/>
      </c>
      <c r="AF927" s="89" t="str">
        <f t="shared" si="224"/>
        <v/>
      </c>
      <c r="AG927" s="6"/>
      <c r="AH927" s="8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J927" s="46"/>
      <c r="CK927" s="46"/>
      <c r="CL927" s="46"/>
      <c r="CN927" s="46">
        <f t="shared" ca="1" si="231"/>
        <v>0</v>
      </c>
      <c r="CO927" s="46">
        <f t="shared" si="225"/>
        <v>0</v>
      </c>
      <c r="CP927" s="46"/>
      <c r="CQ927" s="46">
        <f t="shared" si="226"/>
        <v>0</v>
      </c>
      <c r="CR927" s="46"/>
      <c r="CS927" s="46">
        <f>IF(C927&lt;&gt;"",IF(VLOOKUP(C927,T_UO[#All],3,FALSE)="PTS",IF(ISBLANK(G927),1,0),IF(ISBLANK(G927),0,1)),0)</f>
        <v>0</v>
      </c>
      <c r="CT927" s="46">
        <f t="shared" si="232"/>
        <v>0</v>
      </c>
      <c r="CU927" s="46"/>
      <c r="CV927" s="46"/>
      <c r="CW927" s="46"/>
      <c r="CX927" s="46"/>
      <c r="CY927" s="46"/>
      <c r="CZ927" s="46"/>
      <c r="DA927" s="46"/>
      <c r="DB927" s="46">
        <f t="shared" si="233"/>
        <v>0</v>
      </c>
      <c r="DC927" s="46">
        <f t="shared" ca="1" si="227"/>
        <v>0</v>
      </c>
      <c r="DD927" s="46"/>
      <c r="DE927" s="46">
        <f t="shared" si="234"/>
        <v>0</v>
      </c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>
        <f t="array" ref="DS927">IF(MAX(IF($AI927:$CH927&lt;&gt;0,$AI$7:$CH$7))&gt;$S927,1,0)</f>
        <v>0</v>
      </c>
    </row>
    <row r="928" spans="1:123" x14ac:dyDescent="0.25">
      <c r="A928" s="78">
        <v>921</v>
      </c>
      <c r="B928" s="79" t="str">
        <f t="shared" si="228"/>
        <v>K_LE MUT_2023_921</v>
      </c>
      <c r="C928" s="2"/>
      <c r="D928" s="3"/>
      <c r="E928" s="3"/>
      <c r="F928" s="4"/>
      <c r="G928" s="4"/>
      <c r="H928" s="4"/>
      <c r="I928" s="3"/>
      <c r="J928" s="1"/>
      <c r="K928" s="7"/>
      <c r="L928" s="90"/>
      <c r="M928" s="5"/>
      <c r="N928" s="91"/>
      <c r="O928" s="92"/>
      <c r="P928" s="5"/>
      <c r="Q928" s="5"/>
      <c r="R928" s="8"/>
      <c r="S928" s="5"/>
      <c r="T928" s="93"/>
      <c r="U928" s="80"/>
      <c r="V928" s="82"/>
      <c r="W928" s="83"/>
      <c r="X928" s="84" t="str">
        <f t="shared" si="229"/>
        <v xml:space="preserve"> </v>
      </c>
      <c r="Y928" s="85" t="str">
        <f t="shared" si="222"/>
        <v/>
      </c>
      <c r="AA928" s="86" t="str">
        <f t="shared" ca="1" si="223"/>
        <v/>
      </c>
      <c r="AB928" s="121"/>
      <c r="AC928" s="87" t="str">
        <f t="shared" si="221"/>
        <v/>
      </c>
      <c r="AD928" s="88" t="str">
        <f t="shared" si="230"/>
        <v/>
      </c>
      <c r="AE928" s="89" t="str">
        <f>IF(C928&lt;&gt;"",IF(VLOOKUP(C928,T_UO[#All],3,FALSE)="J",AF928+AG928,VLOOKUP(C928,T_UO[#All],4,FALSE)*G928),"")</f>
        <v/>
      </c>
      <c r="AF928" s="89" t="str">
        <f t="shared" si="224"/>
        <v/>
      </c>
      <c r="AG928" s="6"/>
      <c r="AH928" s="8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J928" s="46"/>
      <c r="CK928" s="46"/>
      <c r="CL928" s="46"/>
      <c r="CN928" s="46">
        <f t="shared" ca="1" si="231"/>
        <v>0</v>
      </c>
      <c r="CO928" s="46">
        <f t="shared" si="225"/>
        <v>0</v>
      </c>
      <c r="CP928" s="46"/>
      <c r="CQ928" s="46">
        <f t="shared" si="226"/>
        <v>0</v>
      </c>
      <c r="CR928" s="46"/>
      <c r="CS928" s="46">
        <f>IF(C928&lt;&gt;"",IF(VLOOKUP(C928,T_UO[#All],3,FALSE)="PTS",IF(ISBLANK(G928),1,0),IF(ISBLANK(G928),0,1)),0)</f>
        <v>0</v>
      </c>
      <c r="CT928" s="46">
        <f t="shared" si="232"/>
        <v>0</v>
      </c>
      <c r="CU928" s="46"/>
      <c r="CV928" s="46"/>
      <c r="CW928" s="46"/>
      <c r="CX928" s="46"/>
      <c r="CY928" s="46"/>
      <c r="CZ928" s="46"/>
      <c r="DA928" s="46"/>
      <c r="DB928" s="46">
        <f t="shared" si="233"/>
        <v>0</v>
      </c>
      <c r="DC928" s="46">
        <f t="shared" ca="1" si="227"/>
        <v>0</v>
      </c>
      <c r="DD928" s="46"/>
      <c r="DE928" s="46">
        <f t="shared" si="234"/>
        <v>0</v>
      </c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>
        <f t="array" ref="DS928">IF(MAX(IF($AI928:$CH928&lt;&gt;0,$AI$7:$CH$7))&gt;$S928,1,0)</f>
        <v>0</v>
      </c>
    </row>
    <row r="929" spans="1:123" x14ac:dyDescent="0.25">
      <c r="A929" s="78">
        <v>922</v>
      </c>
      <c r="B929" s="79" t="str">
        <f t="shared" si="228"/>
        <v>K_LE MUT_2023_922</v>
      </c>
      <c r="C929" s="2"/>
      <c r="D929" s="3"/>
      <c r="E929" s="3"/>
      <c r="F929" s="4"/>
      <c r="G929" s="4"/>
      <c r="H929" s="4"/>
      <c r="I929" s="3"/>
      <c r="J929" s="1"/>
      <c r="K929" s="7"/>
      <c r="L929" s="90"/>
      <c r="M929" s="5"/>
      <c r="N929" s="91"/>
      <c r="O929" s="92"/>
      <c r="P929" s="5"/>
      <c r="Q929" s="5"/>
      <c r="R929" s="8"/>
      <c r="S929" s="5"/>
      <c r="T929" s="93"/>
      <c r="U929" s="80"/>
      <c r="V929" s="82"/>
      <c r="W929" s="83"/>
      <c r="X929" s="84" t="str">
        <f t="shared" si="229"/>
        <v xml:space="preserve"> </v>
      </c>
      <c r="Y929" s="85" t="str">
        <f t="shared" si="222"/>
        <v/>
      </c>
      <c r="AA929" s="86" t="str">
        <f t="shared" ca="1" si="223"/>
        <v/>
      </c>
      <c r="AB929" s="121"/>
      <c r="AC929" s="87" t="str">
        <f t="shared" si="221"/>
        <v/>
      </c>
      <c r="AD929" s="88" t="str">
        <f t="shared" si="230"/>
        <v/>
      </c>
      <c r="AE929" s="89" t="str">
        <f>IF(C929&lt;&gt;"",IF(VLOOKUP(C929,T_UO[#All],3,FALSE)="J",AF929+AG929,VLOOKUP(C929,T_UO[#All],4,FALSE)*G929),"")</f>
        <v/>
      </c>
      <c r="AF929" s="89" t="str">
        <f t="shared" si="224"/>
        <v/>
      </c>
      <c r="AG929" s="6"/>
      <c r="AH929" s="8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J929" s="46"/>
      <c r="CK929" s="46"/>
      <c r="CL929" s="46"/>
      <c r="CN929" s="46">
        <f t="shared" ca="1" si="231"/>
        <v>0</v>
      </c>
      <c r="CO929" s="46">
        <f t="shared" si="225"/>
        <v>0</v>
      </c>
      <c r="CP929" s="46"/>
      <c r="CQ929" s="46">
        <f t="shared" si="226"/>
        <v>0</v>
      </c>
      <c r="CR929" s="46"/>
      <c r="CS929" s="46">
        <f>IF(C929&lt;&gt;"",IF(VLOOKUP(C929,T_UO[#All],3,FALSE)="PTS",IF(ISBLANK(G929),1,0),IF(ISBLANK(G929),0,1)),0)</f>
        <v>0</v>
      </c>
      <c r="CT929" s="46">
        <f t="shared" si="232"/>
        <v>0</v>
      </c>
      <c r="CU929" s="46"/>
      <c r="CV929" s="46"/>
      <c r="CW929" s="46"/>
      <c r="CX929" s="46"/>
      <c r="CY929" s="46"/>
      <c r="CZ929" s="46"/>
      <c r="DA929" s="46"/>
      <c r="DB929" s="46">
        <f t="shared" si="233"/>
        <v>0</v>
      </c>
      <c r="DC929" s="46">
        <f t="shared" ca="1" si="227"/>
        <v>0</v>
      </c>
      <c r="DD929" s="46"/>
      <c r="DE929" s="46">
        <f t="shared" si="234"/>
        <v>0</v>
      </c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>
        <f t="array" ref="DS929">IF(MAX(IF($AI929:$CH929&lt;&gt;0,$AI$7:$CH$7))&gt;$S929,1,0)</f>
        <v>0</v>
      </c>
    </row>
    <row r="930" spans="1:123" x14ac:dyDescent="0.25">
      <c r="A930" s="78">
        <v>923</v>
      </c>
      <c r="B930" s="79" t="str">
        <f t="shared" si="228"/>
        <v>K_LE MUT_2023_923</v>
      </c>
      <c r="C930" s="2"/>
      <c r="D930" s="3"/>
      <c r="E930" s="3"/>
      <c r="F930" s="4"/>
      <c r="G930" s="4"/>
      <c r="H930" s="4"/>
      <c r="I930" s="3"/>
      <c r="J930" s="1"/>
      <c r="K930" s="7"/>
      <c r="L930" s="90"/>
      <c r="M930" s="5"/>
      <c r="N930" s="91"/>
      <c r="O930" s="92"/>
      <c r="P930" s="5"/>
      <c r="Q930" s="5"/>
      <c r="R930" s="8"/>
      <c r="S930" s="5"/>
      <c r="T930" s="93"/>
      <c r="U930" s="80"/>
      <c r="V930" s="82"/>
      <c r="W930" s="83"/>
      <c r="X930" s="84" t="str">
        <f t="shared" si="229"/>
        <v xml:space="preserve"> </v>
      </c>
      <c r="Y930" s="85" t="str">
        <f t="shared" si="222"/>
        <v/>
      </c>
      <c r="AA930" s="86" t="str">
        <f t="shared" ca="1" si="223"/>
        <v/>
      </c>
      <c r="AB930" s="121"/>
      <c r="AC930" s="87" t="str">
        <f t="shared" si="221"/>
        <v/>
      </c>
      <c r="AD930" s="88" t="str">
        <f t="shared" si="230"/>
        <v/>
      </c>
      <c r="AE930" s="89" t="str">
        <f>IF(C930&lt;&gt;"",IF(VLOOKUP(C930,T_UO[#All],3,FALSE)="J",AF930+AG930,VLOOKUP(C930,T_UO[#All],4,FALSE)*G930),"")</f>
        <v/>
      </c>
      <c r="AF930" s="89" t="str">
        <f t="shared" si="224"/>
        <v/>
      </c>
      <c r="AG930" s="6"/>
      <c r="AH930" s="8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J930" s="46"/>
      <c r="CK930" s="46"/>
      <c r="CL930" s="46"/>
      <c r="CN930" s="46">
        <f t="shared" ca="1" si="231"/>
        <v>0</v>
      </c>
      <c r="CO930" s="46">
        <f t="shared" si="225"/>
        <v>0</v>
      </c>
      <c r="CP930" s="46"/>
      <c r="CQ930" s="46">
        <f t="shared" si="226"/>
        <v>0</v>
      </c>
      <c r="CR930" s="46"/>
      <c r="CS930" s="46">
        <f>IF(C930&lt;&gt;"",IF(VLOOKUP(C930,T_UO[#All],3,FALSE)="PTS",IF(ISBLANK(G930),1,0),IF(ISBLANK(G930),0,1)),0)</f>
        <v>0</v>
      </c>
      <c r="CT930" s="46">
        <f t="shared" si="232"/>
        <v>0</v>
      </c>
      <c r="CU930" s="46"/>
      <c r="CV930" s="46"/>
      <c r="CW930" s="46"/>
      <c r="CX930" s="46"/>
      <c r="CY930" s="46"/>
      <c r="CZ930" s="46"/>
      <c r="DA930" s="46"/>
      <c r="DB930" s="46">
        <f t="shared" si="233"/>
        <v>0</v>
      </c>
      <c r="DC930" s="46">
        <f t="shared" ca="1" si="227"/>
        <v>0</v>
      </c>
      <c r="DD930" s="46"/>
      <c r="DE930" s="46">
        <f t="shared" si="234"/>
        <v>0</v>
      </c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>
        <f t="array" ref="DS930">IF(MAX(IF($AI930:$CH930&lt;&gt;0,$AI$7:$CH$7))&gt;$S930,1,0)</f>
        <v>0</v>
      </c>
    </row>
    <row r="931" spans="1:123" x14ac:dyDescent="0.25">
      <c r="A931" s="78">
        <v>924</v>
      </c>
      <c r="B931" s="79" t="str">
        <f t="shared" si="228"/>
        <v>K_LE MUT_2023_924</v>
      </c>
      <c r="C931" s="2"/>
      <c r="D931" s="3"/>
      <c r="E931" s="3"/>
      <c r="F931" s="4"/>
      <c r="G931" s="4"/>
      <c r="H931" s="4"/>
      <c r="I931" s="3"/>
      <c r="J931" s="1"/>
      <c r="K931" s="7"/>
      <c r="L931" s="90"/>
      <c r="M931" s="5"/>
      <c r="N931" s="91"/>
      <c r="O931" s="92"/>
      <c r="P931" s="5"/>
      <c r="Q931" s="5"/>
      <c r="R931" s="8"/>
      <c r="S931" s="5"/>
      <c r="T931" s="93"/>
      <c r="U931" s="80"/>
      <c r="V931" s="82"/>
      <c r="W931" s="83"/>
      <c r="X931" s="84" t="str">
        <f t="shared" si="229"/>
        <v xml:space="preserve"> </v>
      </c>
      <c r="Y931" s="85" t="str">
        <f t="shared" si="222"/>
        <v/>
      </c>
      <c r="AA931" s="86" t="str">
        <f t="shared" ca="1" si="223"/>
        <v/>
      </c>
      <c r="AB931" s="121"/>
      <c r="AC931" s="87" t="str">
        <f t="shared" si="221"/>
        <v/>
      </c>
      <c r="AD931" s="88" t="str">
        <f t="shared" si="230"/>
        <v/>
      </c>
      <c r="AE931" s="89" t="str">
        <f>IF(C931&lt;&gt;"",IF(VLOOKUP(C931,T_UO[#All],3,FALSE)="J",AF931+AG931,VLOOKUP(C931,T_UO[#All],4,FALSE)*G931),"")</f>
        <v/>
      </c>
      <c r="AF931" s="89" t="str">
        <f t="shared" si="224"/>
        <v/>
      </c>
      <c r="AG931" s="6"/>
      <c r="AH931" s="8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J931" s="46"/>
      <c r="CK931" s="46"/>
      <c r="CL931" s="46"/>
      <c r="CN931" s="46">
        <f t="shared" ca="1" si="231"/>
        <v>0</v>
      </c>
      <c r="CO931" s="46">
        <f t="shared" si="225"/>
        <v>0</v>
      </c>
      <c r="CP931" s="46"/>
      <c r="CQ931" s="46">
        <f t="shared" si="226"/>
        <v>0</v>
      </c>
      <c r="CR931" s="46"/>
      <c r="CS931" s="46">
        <f>IF(C931&lt;&gt;"",IF(VLOOKUP(C931,T_UO[#All],3,FALSE)="PTS",IF(ISBLANK(G931),1,0),IF(ISBLANK(G931),0,1)),0)</f>
        <v>0</v>
      </c>
      <c r="CT931" s="46">
        <f t="shared" si="232"/>
        <v>0</v>
      </c>
      <c r="CU931" s="46"/>
      <c r="CV931" s="46"/>
      <c r="CW931" s="46"/>
      <c r="CX931" s="46"/>
      <c r="CY931" s="46"/>
      <c r="CZ931" s="46"/>
      <c r="DA931" s="46"/>
      <c r="DB931" s="46">
        <f t="shared" si="233"/>
        <v>0</v>
      </c>
      <c r="DC931" s="46">
        <f t="shared" ca="1" si="227"/>
        <v>0</v>
      </c>
      <c r="DD931" s="46"/>
      <c r="DE931" s="46">
        <f t="shared" si="234"/>
        <v>0</v>
      </c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>
        <f t="array" ref="DS931">IF(MAX(IF($AI931:$CH931&lt;&gt;0,$AI$7:$CH$7))&gt;$S931,1,0)</f>
        <v>0</v>
      </c>
    </row>
    <row r="932" spans="1:123" x14ac:dyDescent="0.25">
      <c r="A932" s="78">
        <v>925</v>
      </c>
      <c r="B932" s="79" t="str">
        <f t="shared" si="228"/>
        <v>K_LE MUT_2023_925</v>
      </c>
      <c r="C932" s="2"/>
      <c r="D932" s="3"/>
      <c r="E932" s="3"/>
      <c r="F932" s="4"/>
      <c r="G932" s="4"/>
      <c r="H932" s="4"/>
      <c r="I932" s="3"/>
      <c r="J932" s="1"/>
      <c r="K932" s="7"/>
      <c r="L932" s="90"/>
      <c r="M932" s="5"/>
      <c r="N932" s="91"/>
      <c r="O932" s="92"/>
      <c r="P932" s="5"/>
      <c r="Q932" s="5"/>
      <c r="R932" s="8"/>
      <c r="S932" s="5"/>
      <c r="T932" s="93"/>
      <c r="U932" s="80"/>
      <c r="V932" s="82"/>
      <c r="W932" s="83"/>
      <c r="X932" s="84" t="str">
        <f t="shared" si="229"/>
        <v xml:space="preserve"> </v>
      </c>
      <c r="Y932" s="85" t="str">
        <f t="shared" si="222"/>
        <v/>
      </c>
      <c r="AA932" s="86" t="str">
        <f t="shared" ca="1" si="223"/>
        <v/>
      </c>
      <c r="AB932" s="121"/>
      <c r="AC932" s="87" t="str">
        <f t="shared" si="221"/>
        <v/>
      </c>
      <c r="AD932" s="88" t="str">
        <f t="shared" si="230"/>
        <v/>
      </c>
      <c r="AE932" s="89" t="str">
        <f>IF(C932&lt;&gt;"",IF(VLOOKUP(C932,T_UO[#All],3,FALSE)="J",AF932+AG932,VLOOKUP(C932,T_UO[#All],4,FALSE)*G932),"")</f>
        <v/>
      </c>
      <c r="AF932" s="89" t="str">
        <f t="shared" si="224"/>
        <v/>
      </c>
      <c r="AG932" s="6"/>
      <c r="AH932" s="8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J932" s="46"/>
      <c r="CK932" s="46"/>
      <c r="CL932" s="46"/>
      <c r="CN932" s="46">
        <f t="shared" ca="1" si="231"/>
        <v>0</v>
      </c>
      <c r="CO932" s="46">
        <f t="shared" si="225"/>
        <v>0</v>
      </c>
      <c r="CP932" s="46"/>
      <c r="CQ932" s="46">
        <f t="shared" si="226"/>
        <v>0</v>
      </c>
      <c r="CR932" s="46"/>
      <c r="CS932" s="46">
        <f>IF(C932&lt;&gt;"",IF(VLOOKUP(C932,T_UO[#All],3,FALSE)="PTS",IF(ISBLANK(G932),1,0),IF(ISBLANK(G932),0,1)),0)</f>
        <v>0</v>
      </c>
      <c r="CT932" s="46">
        <f t="shared" si="232"/>
        <v>0</v>
      </c>
      <c r="CU932" s="46"/>
      <c r="CV932" s="46"/>
      <c r="CW932" s="46"/>
      <c r="CX932" s="46"/>
      <c r="CY932" s="46"/>
      <c r="CZ932" s="46"/>
      <c r="DA932" s="46"/>
      <c r="DB932" s="46">
        <f t="shared" si="233"/>
        <v>0</v>
      </c>
      <c r="DC932" s="46">
        <f t="shared" ca="1" si="227"/>
        <v>0</v>
      </c>
      <c r="DD932" s="46"/>
      <c r="DE932" s="46">
        <f t="shared" si="234"/>
        <v>0</v>
      </c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>
        <f t="array" ref="DS932">IF(MAX(IF($AI932:$CH932&lt;&gt;0,$AI$7:$CH$7))&gt;$S932,1,0)</f>
        <v>0</v>
      </c>
    </row>
    <row r="933" spans="1:123" x14ac:dyDescent="0.25">
      <c r="A933" s="78">
        <v>926</v>
      </c>
      <c r="B933" s="79" t="str">
        <f t="shared" si="228"/>
        <v>K_LE MUT_2023_926</v>
      </c>
      <c r="C933" s="2"/>
      <c r="D933" s="3"/>
      <c r="E933" s="3"/>
      <c r="F933" s="4"/>
      <c r="G933" s="4"/>
      <c r="H933" s="4"/>
      <c r="I933" s="3"/>
      <c r="J933" s="1"/>
      <c r="K933" s="7"/>
      <c r="L933" s="90"/>
      <c r="M933" s="5"/>
      <c r="N933" s="91"/>
      <c r="O933" s="92"/>
      <c r="P933" s="5"/>
      <c r="Q933" s="5"/>
      <c r="R933" s="8"/>
      <c r="S933" s="5"/>
      <c r="T933" s="93"/>
      <c r="U933" s="80"/>
      <c r="V933" s="82"/>
      <c r="W933" s="83"/>
      <c r="X933" s="84" t="str">
        <f t="shared" si="229"/>
        <v xml:space="preserve"> </v>
      </c>
      <c r="Y933" s="85" t="str">
        <f t="shared" si="222"/>
        <v/>
      </c>
      <c r="AA933" s="86" t="str">
        <f t="shared" ca="1" si="223"/>
        <v/>
      </c>
      <c r="AB933" s="121"/>
      <c r="AC933" s="87" t="str">
        <f t="shared" si="221"/>
        <v/>
      </c>
      <c r="AD933" s="88" t="str">
        <f t="shared" si="230"/>
        <v/>
      </c>
      <c r="AE933" s="89" t="str">
        <f>IF(C933&lt;&gt;"",IF(VLOOKUP(C933,T_UO[#All],3,FALSE)="J",AF933+AG933,VLOOKUP(C933,T_UO[#All],4,FALSE)*G933),"")</f>
        <v/>
      </c>
      <c r="AF933" s="89" t="str">
        <f t="shared" si="224"/>
        <v/>
      </c>
      <c r="AG933" s="6"/>
      <c r="AH933" s="8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J933" s="46"/>
      <c r="CK933" s="46"/>
      <c r="CL933" s="46"/>
      <c r="CN933" s="46">
        <f t="shared" ca="1" si="231"/>
        <v>0</v>
      </c>
      <c r="CO933" s="46">
        <f t="shared" si="225"/>
        <v>0</v>
      </c>
      <c r="CP933" s="46"/>
      <c r="CQ933" s="46">
        <f t="shared" si="226"/>
        <v>0</v>
      </c>
      <c r="CR933" s="46"/>
      <c r="CS933" s="46">
        <f>IF(C933&lt;&gt;"",IF(VLOOKUP(C933,T_UO[#All],3,FALSE)="PTS",IF(ISBLANK(G933),1,0),IF(ISBLANK(G933),0,1)),0)</f>
        <v>0</v>
      </c>
      <c r="CT933" s="46">
        <f t="shared" si="232"/>
        <v>0</v>
      </c>
      <c r="CU933" s="46"/>
      <c r="CV933" s="46"/>
      <c r="CW933" s="46"/>
      <c r="CX933" s="46"/>
      <c r="CY933" s="46"/>
      <c r="CZ933" s="46"/>
      <c r="DA933" s="46"/>
      <c r="DB933" s="46">
        <f t="shared" si="233"/>
        <v>0</v>
      </c>
      <c r="DC933" s="46">
        <f t="shared" ca="1" si="227"/>
        <v>0</v>
      </c>
      <c r="DD933" s="46"/>
      <c r="DE933" s="46">
        <f t="shared" si="234"/>
        <v>0</v>
      </c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>
        <f t="array" ref="DS933">IF(MAX(IF($AI933:$CH933&lt;&gt;0,$AI$7:$CH$7))&gt;$S933,1,0)</f>
        <v>0</v>
      </c>
    </row>
    <row r="934" spans="1:123" x14ac:dyDescent="0.25">
      <c r="A934" s="78">
        <v>927</v>
      </c>
      <c r="B934" s="79" t="str">
        <f t="shared" si="228"/>
        <v>K_LE MUT_2023_927</v>
      </c>
      <c r="C934" s="2"/>
      <c r="D934" s="3"/>
      <c r="E934" s="3"/>
      <c r="F934" s="4"/>
      <c r="G934" s="4"/>
      <c r="H934" s="4"/>
      <c r="I934" s="3"/>
      <c r="J934" s="1"/>
      <c r="K934" s="7"/>
      <c r="L934" s="90"/>
      <c r="M934" s="5"/>
      <c r="N934" s="91"/>
      <c r="O934" s="92"/>
      <c r="P934" s="5"/>
      <c r="Q934" s="5"/>
      <c r="R934" s="8"/>
      <c r="S934" s="5"/>
      <c r="T934" s="93"/>
      <c r="U934" s="80"/>
      <c r="V934" s="82"/>
      <c r="W934" s="83"/>
      <c r="X934" s="84" t="str">
        <f t="shared" si="229"/>
        <v xml:space="preserve"> </v>
      </c>
      <c r="Y934" s="85" t="str">
        <f t="shared" si="222"/>
        <v/>
      </c>
      <c r="AA934" s="86" t="str">
        <f t="shared" ca="1" si="223"/>
        <v/>
      </c>
      <c r="AB934" s="121"/>
      <c r="AC934" s="87" t="str">
        <f t="shared" si="221"/>
        <v/>
      </c>
      <c r="AD934" s="88" t="str">
        <f t="shared" si="230"/>
        <v/>
      </c>
      <c r="AE934" s="89" t="str">
        <f>IF(C934&lt;&gt;"",IF(VLOOKUP(C934,T_UO[#All],3,FALSE)="J",AF934+AG934,VLOOKUP(C934,T_UO[#All],4,FALSE)*G934),"")</f>
        <v/>
      </c>
      <c r="AF934" s="89" t="str">
        <f t="shared" si="224"/>
        <v/>
      </c>
      <c r="AG934" s="6"/>
      <c r="AH934" s="8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J934" s="46"/>
      <c r="CK934" s="46"/>
      <c r="CL934" s="46"/>
      <c r="CN934" s="46">
        <f t="shared" ca="1" si="231"/>
        <v>0</v>
      </c>
      <c r="CO934" s="46">
        <f t="shared" si="225"/>
        <v>0</v>
      </c>
      <c r="CP934" s="46"/>
      <c r="CQ934" s="46">
        <f t="shared" si="226"/>
        <v>0</v>
      </c>
      <c r="CR934" s="46"/>
      <c r="CS934" s="46">
        <f>IF(C934&lt;&gt;"",IF(VLOOKUP(C934,T_UO[#All],3,FALSE)="PTS",IF(ISBLANK(G934),1,0),IF(ISBLANK(G934),0,1)),0)</f>
        <v>0</v>
      </c>
      <c r="CT934" s="46">
        <f t="shared" si="232"/>
        <v>0</v>
      </c>
      <c r="CU934" s="46"/>
      <c r="CV934" s="46"/>
      <c r="CW934" s="46"/>
      <c r="CX934" s="46"/>
      <c r="CY934" s="46"/>
      <c r="CZ934" s="46"/>
      <c r="DA934" s="46"/>
      <c r="DB934" s="46">
        <f t="shared" si="233"/>
        <v>0</v>
      </c>
      <c r="DC934" s="46">
        <f t="shared" ca="1" si="227"/>
        <v>0</v>
      </c>
      <c r="DD934" s="46"/>
      <c r="DE934" s="46">
        <f t="shared" si="234"/>
        <v>0</v>
      </c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>
        <f t="array" ref="DS934">IF(MAX(IF($AI934:$CH934&lt;&gt;0,$AI$7:$CH$7))&gt;$S934,1,0)</f>
        <v>0</v>
      </c>
    </row>
    <row r="935" spans="1:123" x14ac:dyDescent="0.25">
      <c r="A935" s="78">
        <v>928</v>
      </c>
      <c r="B935" s="79" t="str">
        <f t="shared" si="228"/>
        <v>K_LE MUT_2023_928</v>
      </c>
      <c r="C935" s="2"/>
      <c r="D935" s="3"/>
      <c r="E935" s="3"/>
      <c r="F935" s="4"/>
      <c r="G935" s="4"/>
      <c r="H935" s="4"/>
      <c r="I935" s="3"/>
      <c r="J935" s="1"/>
      <c r="K935" s="7"/>
      <c r="L935" s="90"/>
      <c r="M935" s="5"/>
      <c r="N935" s="91"/>
      <c r="O935" s="92"/>
      <c r="P935" s="5"/>
      <c r="Q935" s="5"/>
      <c r="R935" s="8"/>
      <c r="S935" s="5"/>
      <c r="T935" s="93"/>
      <c r="U935" s="80"/>
      <c r="V935" s="82"/>
      <c r="W935" s="83"/>
      <c r="X935" s="84" t="str">
        <f t="shared" si="229"/>
        <v xml:space="preserve"> </v>
      </c>
      <c r="Y935" s="85" t="str">
        <f t="shared" si="222"/>
        <v/>
      </c>
      <c r="AA935" s="86" t="str">
        <f t="shared" ca="1" si="223"/>
        <v/>
      </c>
      <c r="AB935" s="121"/>
      <c r="AC935" s="87" t="str">
        <f t="shared" si="221"/>
        <v/>
      </c>
      <c r="AD935" s="88" t="str">
        <f t="shared" si="230"/>
        <v/>
      </c>
      <c r="AE935" s="89" t="str">
        <f>IF(C935&lt;&gt;"",IF(VLOOKUP(C935,T_UO[#All],3,FALSE)="J",AF935+AG935,VLOOKUP(C935,T_UO[#All],4,FALSE)*G935),"")</f>
        <v/>
      </c>
      <c r="AF935" s="89" t="str">
        <f t="shared" si="224"/>
        <v/>
      </c>
      <c r="AG935" s="6"/>
      <c r="AH935" s="8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J935" s="46"/>
      <c r="CK935" s="46"/>
      <c r="CL935" s="46"/>
      <c r="CN935" s="46">
        <f t="shared" ca="1" si="231"/>
        <v>0</v>
      </c>
      <c r="CO935" s="46">
        <f t="shared" si="225"/>
        <v>0</v>
      </c>
      <c r="CP935" s="46"/>
      <c r="CQ935" s="46">
        <f t="shared" si="226"/>
        <v>0</v>
      </c>
      <c r="CR935" s="46"/>
      <c r="CS935" s="46">
        <f>IF(C935&lt;&gt;"",IF(VLOOKUP(C935,T_UO[#All],3,FALSE)="PTS",IF(ISBLANK(G935),1,0),IF(ISBLANK(G935),0,1)),0)</f>
        <v>0</v>
      </c>
      <c r="CT935" s="46">
        <f t="shared" si="232"/>
        <v>0</v>
      </c>
      <c r="CU935" s="46"/>
      <c r="CV935" s="46"/>
      <c r="CW935" s="46"/>
      <c r="CX935" s="46"/>
      <c r="CY935" s="46"/>
      <c r="CZ935" s="46"/>
      <c r="DA935" s="46"/>
      <c r="DB935" s="46">
        <f t="shared" si="233"/>
        <v>0</v>
      </c>
      <c r="DC935" s="46">
        <f t="shared" ca="1" si="227"/>
        <v>0</v>
      </c>
      <c r="DD935" s="46"/>
      <c r="DE935" s="46">
        <f t="shared" si="234"/>
        <v>0</v>
      </c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>
        <f t="array" ref="DS935">IF(MAX(IF($AI935:$CH935&lt;&gt;0,$AI$7:$CH$7))&gt;$S935,1,0)</f>
        <v>0</v>
      </c>
    </row>
    <row r="936" spans="1:123" x14ac:dyDescent="0.25">
      <c r="A936" s="78">
        <v>929</v>
      </c>
      <c r="B936" s="79" t="str">
        <f t="shared" si="228"/>
        <v>K_LE MUT_2023_929</v>
      </c>
      <c r="C936" s="2"/>
      <c r="D936" s="3"/>
      <c r="E936" s="3"/>
      <c r="F936" s="4"/>
      <c r="G936" s="4"/>
      <c r="H936" s="4"/>
      <c r="I936" s="3"/>
      <c r="J936" s="1"/>
      <c r="K936" s="7"/>
      <c r="L936" s="90"/>
      <c r="M936" s="5"/>
      <c r="N936" s="91"/>
      <c r="O936" s="92"/>
      <c r="P936" s="5"/>
      <c r="Q936" s="5"/>
      <c r="R936" s="8"/>
      <c r="S936" s="5"/>
      <c r="T936" s="93"/>
      <c r="U936" s="80"/>
      <c r="V936" s="82"/>
      <c r="W936" s="83"/>
      <c r="X936" s="84" t="str">
        <f t="shared" si="229"/>
        <v xml:space="preserve"> </v>
      </c>
      <c r="Y936" s="85" t="str">
        <f t="shared" si="222"/>
        <v/>
      </c>
      <c r="AA936" s="86" t="str">
        <f t="shared" ca="1" si="223"/>
        <v/>
      </c>
      <c r="AB936" s="121"/>
      <c r="AC936" s="87" t="str">
        <f t="shared" si="221"/>
        <v/>
      </c>
      <c r="AD936" s="88" t="str">
        <f t="shared" si="230"/>
        <v/>
      </c>
      <c r="AE936" s="89" t="str">
        <f>IF(C936&lt;&gt;"",IF(VLOOKUP(C936,T_UO[#All],3,FALSE)="J",AF936+AG936,VLOOKUP(C936,T_UO[#All],4,FALSE)*G936),"")</f>
        <v/>
      </c>
      <c r="AF936" s="89" t="str">
        <f t="shared" si="224"/>
        <v/>
      </c>
      <c r="AG936" s="6"/>
      <c r="AH936" s="8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J936" s="46"/>
      <c r="CK936" s="46"/>
      <c r="CL936" s="46"/>
      <c r="CN936" s="46">
        <f t="shared" ca="1" si="231"/>
        <v>0</v>
      </c>
      <c r="CO936" s="46">
        <f t="shared" si="225"/>
        <v>0</v>
      </c>
      <c r="CP936" s="46"/>
      <c r="CQ936" s="46">
        <f t="shared" si="226"/>
        <v>0</v>
      </c>
      <c r="CR936" s="46"/>
      <c r="CS936" s="46">
        <f>IF(C936&lt;&gt;"",IF(VLOOKUP(C936,T_UO[#All],3,FALSE)="PTS",IF(ISBLANK(G936),1,0),IF(ISBLANK(G936),0,1)),0)</f>
        <v>0</v>
      </c>
      <c r="CT936" s="46">
        <f t="shared" si="232"/>
        <v>0</v>
      </c>
      <c r="CU936" s="46"/>
      <c r="CV936" s="46"/>
      <c r="CW936" s="46"/>
      <c r="CX936" s="46"/>
      <c r="CY936" s="46"/>
      <c r="CZ936" s="46"/>
      <c r="DA936" s="46"/>
      <c r="DB936" s="46">
        <f t="shared" si="233"/>
        <v>0</v>
      </c>
      <c r="DC936" s="46">
        <f t="shared" ca="1" si="227"/>
        <v>0</v>
      </c>
      <c r="DD936" s="46"/>
      <c r="DE936" s="46">
        <f t="shared" si="234"/>
        <v>0</v>
      </c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>
        <f t="array" ref="DS936">IF(MAX(IF($AI936:$CH936&lt;&gt;0,$AI$7:$CH$7))&gt;$S936,1,0)</f>
        <v>0</v>
      </c>
    </row>
    <row r="937" spans="1:123" x14ac:dyDescent="0.25">
      <c r="A937" s="78">
        <v>930</v>
      </c>
      <c r="B937" s="79" t="str">
        <f t="shared" si="228"/>
        <v>K_LE MUT_2023_930</v>
      </c>
      <c r="C937" s="2"/>
      <c r="D937" s="3"/>
      <c r="E937" s="3"/>
      <c r="F937" s="4"/>
      <c r="G937" s="4"/>
      <c r="H937" s="4"/>
      <c r="I937" s="3"/>
      <c r="J937" s="1"/>
      <c r="K937" s="7"/>
      <c r="L937" s="90"/>
      <c r="M937" s="5"/>
      <c r="N937" s="91"/>
      <c r="O937" s="92"/>
      <c r="P937" s="5"/>
      <c r="Q937" s="5"/>
      <c r="R937" s="8"/>
      <c r="S937" s="5"/>
      <c r="T937" s="93"/>
      <c r="U937" s="80"/>
      <c r="V937" s="82"/>
      <c r="W937" s="83"/>
      <c r="X937" s="84" t="str">
        <f t="shared" si="229"/>
        <v xml:space="preserve"> </v>
      </c>
      <c r="Y937" s="85" t="str">
        <f t="shared" si="222"/>
        <v/>
      </c>
      <c r="AA937" s="86" t="str">
        <f t="shared" ca="1" si="223"/>
        <v/>
      </c>
      <c r="AB937" s="121"/>
      <c r="AC937" s="87" t="str">
        <f t="shared" si="221"/>
        <v/>
      </c>
      <c r="AD937" s="88" t="str">
        <f t="shared" si="230"/>
        <v/>
      </c>
      <c r="AE937" s="89" t="str">
        <f>IF(C937&lt;&gt;"",IF(VLOOKUP(C937,T_UO[#All],3,FALSE)="J",AF937+AG937,VLOOKUP(C937,T_UO[#All],4,FALSE)*G937),"")</f>
        <v/>
      </c>
      <c r="AF937" s="89" t="str">
        <f t="shared" si="224"/>
        <v/>
      </c>
      <c r="AG937" s="6"/>
      <c r="AH937" s="8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J937" s="46"/>
      <c r="CK937" s="46"/>
      <c r="CL937" s="46"/>
      <c r="CN937" s="46">
        <f t="shared" ca="1" si="231"/>
        <v>0</v>
      </c>
      <c r="CO937" s="46">
        <f t="shared" si="225"/>
        <v>0</v>
      </c>
      <c r="CP937" s="46"/>
      <c r="CQ937" s="46">
        <f t="shared" si="226"/>
        <v>0</v>
      </c>
      <c r="CR937" s="46"/>
      <c r="CS937" s="46">
        <f>IF(C937&lt;&gt;"",IF(VLOOKUP(C937,T_UO[#All],3,FALSE)="PTS",IF(ISBLANK(G937),1,0),IF(ISBLANK(G937),0,1)),0)</f>
        <v>0</v>
      </c>
      <c r="CT937" s="46">
        <f t="shared" si="232"/>
        <v>0</v>
      </c>
      <c r="CU937" s="46"/>
      <c r="CV937" s="46"/>
      <c r="CW937" s="46"/>
      <c r="CX937" s="46"/>
      <c r="CY937" s="46"/>
      <c r="CZ937" s="46"/>
      <c r="DA937" s="46"/>
      <c r="DB937" s="46">
        <f t="shared" si="233"/>
        <v>0</v>
      </c>
      <c r="DC937" s="46">
        <f t="shared" ca="1" si="227"/>
        <v>0</v>
      </c>
      <c r="DD937" s="46"/>
      <c r="DE937" s="46">
        <f t="shared" si="234"/>
        <v>0</v>
      </c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>
        <f t="array" ref="DS937">IF(MAX(IF($AI937:$CH937&lt;&gt;0,$AI$7:$CH$7))&gt;$S937,1,0)</f>
        <v>0</v>
      </c>
    </row>
    <row r="938" spans="1:123" x14ac:dyDescent="0.25">
      <c r="A938" s="78">
        <v>931</v>
      </c>
      <c r="B938" s="79" t="str">
        <f t="shared" si="228"/>
        <v>K_LE MUT_2023_931</v>
      </c>
      <c r="C938" s="2"/>
      <c r="D938" s="3"/>
      <c r="E938" s="3"/>
      <c r="F938" s="4"/>
      <c r="G938" s="4"/>
      <c r="H938" s="4"/>
      <c r="I938" s="3"/>
      <c r="J938" s="1"/>
      <c r="K938" s="7"/>
      <c r="L938" s="90"/>
      <c r="M938" s="5"/>
      <c r="N938" s="91"/>
      <c r="O938" s="92"/>
      <c r="P938" s="5"/>
      <c r="Q938" s="5"/>
      <c r="R938" s="8"/>
      <c r="S938" s="5"/>
      <c r="T938" s="93"/>
      <c r="U938" s="80"/>
      <c r="V938" s="82"/>
      <c r="W938" s="83"/>
      <c r="X938" s="84" t="str">
        <f t="shared" si="229"/>
        <v xml:space="preserve"> </v>
      </c>
      <c r="Y938" s="85" t="str">
        <f t="shared" si="222"/>
        <v/>
      </c>
      <c r="AA938" s="86" t="str">
        <f t="shared" ca="1" si="223"/>
        <v/>
      </c>
      <c r="AB938" s="121"/>
      <c r="AC938" s="87" t="str">
        <f t="shared" si="221"/>
        <v/>
      </c>
      <c r="AD938" s="88" t="str">
        <f t="shared" si="230"/>
        <v/>
      </c>
      <c r="AE938" s="89" t="str">
        <f>IF(C938&lt;&gt;"",IF(VLOOKUP(C938,T_UO[#All],3,FALSE)="J",AF938+AG938,VLOOKUP(C938,T_UO[#All],4,FALSE)*G938),"")</f>
        <v/>
      </c>
      <c r="AF938" s="89" t="str">
        <f t="shared" si="224"/>
        <v/>
      </c>
      <c r="AG938" s="6"/>
      <c r="AH938" s="8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J938" s="46"/>
      <c r="CK938" s="46"/>
      <c r="CL938" s="46"/>
      <c r="CN938" s="46">
        <f t="shared" ca="1" si="231"/>
        <v>0</v>
      </c>
      <c r="CO938" s="46">
        <f t="shared" si="225"/>
        <v>0</v>
      </c>
      <c r="CP938" s="46"/>
      <c r="CQ938" s="46">
        <f t="shared" si="226"/>
        <v>0</v>
      </c>
      <c r="CR938" s="46"/>
      <c r="CS938" s="46">
        <f>IF(C938&lt;&gt;"",IF(VLOOKUP(C938,T_UO[#All],3,FALSE)="PTS",IF(ISBLANK(G938),1,0),IF(ISBLANK(G938),0,1)),0)</f>
        <v>0</v>
      </c>
      <c r="CT938" s="46">
        <f t="shared" si="232"/>
        <v>0</v>
      </c>
      <c r="CU938" s="46"/>
      <c r="CV938" s="46"/>
      <c r="CW938" s="46"/>
      <c r="CX938" s="46"/>
      <c r="CY938" s="46"/>
      <c r="CZ938" s="46"/>
      <c r="DA938" s="46"/>
      <c r="DB938" s="46">
        <f t="shared" si="233"/>
        <v>0</v>
      </c>
      <c r="DC938" s="46">
        <f t="shared" ca="1" si="227"/>
        <v>0</v>
      </c>
      <c r="DD938" s="46"/>
      <c r="DE938" s="46">
        <f t="shared" si="234"/>
        <v>0</v>
      </c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>
        <f t="array" ref="DS938">IF(MAX(IF($AI938:$CH938&lt;&gt;0,$AI$7:$CH$7))&gt;$S938,1,0)</f>
        <v>0</v>
      </c>
    </row>
    <row r="939" spans="1:123" x14ac:dyDescent="0.25">
      <c r="A939" s="78">
        <v>932</v>
      </c>
      <c r="B939" s="79" t="str">
        <f t="shared" si="228"/>
        <v>K_LE MUT_2023_932</v>
      </c>
      <c r="C939" s="2"/>
      <c r="D939" s="3"/>
      <c r="E939" s="3"/>
      <c r="F939" s="4"/>
      <c r="G939" s="4"/>
      <c r="H939" s="4"/>
      <c r="I939" s="3"/>
      <c r="J939" s="1"/>
      <c r="K939" s="7"/>
      <c r="L939" s="90"/>
      <c r="M939" s="5"/>
      <c r="N939" s="91"/>
      <c r="O939" s="92"/>
      <c r="P939" s="5"/>
      <c r="Q939" s="5"/>
      <c r="R939" s="8"/>
      <c r="S939" s="5"/>
      <c r="T939" s="93"/>
      <c r="U939" s="80"/>
      <c r="V939" s="82"/>
      <c r="W939" s="83"/>
      <c r="X939" s="84" t="str">
        <f t="shared" si="229"/>
        <v xml:space="preserve"> </v>
      </c>
      <c r="Y939" s="85" t="str">
        <f t="shared" si="222"/>
        <v/>
      </c>
      <c r="AA939" s="86" t="str">
        <f t="shared" ca="1" si="223"/>
        <v/>
      </c>
      <c r="AB939" s="121"/>
      <c r="AC939" s="87" t="str">
        <f t="shared" si="221"/>
        <v/>
      </c>
      <c r="AD939" s="88" t="str">
        <f t="shared" si="230"/>
        <v/>
      </c>
      <c r="AE939" s="89" t="str">
        <f>IF(C939&lt;&gt;"",IF(VLOOKUP(C939,T_UO[#All],3,FALSE)="J",AF939+AG939,VLOOKUP(C939,T_UO[#All],4,FALSE)*G939),"")</f>
        <v/>
      </c>
      <c r="AF939" s="89" t="str">
        <f t="shared" si="224"/>
        <v/>
      </c>
      <c r="AG939" s="6"/>
      <c r="AH939" s="8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J939" s="46"/>
      <c r="CK939" s="46"/>
      <c r="CL939" s="46"/>
      <c r="CN939" s="46">
        <f t="shared" ca="1" si="231"/>
        <v>0</v>
      </c>
      <c r="CO939" s="46">
        <f t="shared" si="225"/>
        <v>0</v>
      </c>
      <c r="CP939" s="46"/>
      <c r="CQ939" s="46">
        <f t="shared" si="226"/>
        <v>0</v>
      </c>
      <c r="CR939" s="46"/>
      <c r="CS939" s="46">
        <f>IF(C939&lt;&gt;"",IF(VLOOKUP(C939,T_UO[#All],3,FALSE)="PTS",IF(ISBLANK(G939),1,0),IF(ISBLANK(G939),0,1)),0)</f>
        <v>0</v>
      </c>
      <c r="CT939" s="46">
        <f t="shared" si="232"/>
        <v>0</v>
      </c>
      <c r="CU939" s="46"/>
      <c r="CV939" s="46"/>
      <c r="CW939" s="46"/>
      <c r="CX939" s="46"/>
      <c r="CY939" s="46"/>
      <c r="CZ939" s="46"/>
      <c r="DA939" s="46"/>
      <c r="DB939" s="46">
        <f t="shared" si="233"/>
        <v>0</v>
      </c>
      <c r="DC939" s="46">
        <f t="shared" ca="1" si="227"/>
        <v>0</v>
      </c>
      <c r="DD939" s="46"/>
      <c r="DE939" s="46">
        <f t="shared" si="234"/>
        <v>0</v>
      </c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>
        <f t="array" ref="DS939">IF(MAX(IF($AI939:$CH939&lt;&gt;0,$AI$7:$CH$7))&gt;$S939,1,0)</f>
        <v>0</v>
      </c>
    </row>
    <row r="940" spans="1:123" x14ac:dyDescent="0.25">
      <c r="A940" s="78">
        <v>933</v>
      </c>
      <c r="B940" s="79" t="str">
        <f t="shared" si="228"/>
        <v>K_LE MUT_2023_933</v>
      </c>
      <c r="C940" s="2"/>
      <c r="D940" s="3"/>
      <c r="E940" s="3"/>
      <c r="F940" s="4"/>
      <c r="G940" s="4"/>
      <c r="H940" s="4"/>
      <c r="I940" s="3"/>
      <c r="J940" s="1"/>
      <c r="K940" s="7"/>
      <c r="L940" s="90"/>
      <c r="M940" s="5"/>
      <c r="N940" s="91"/>
      <c r="O940" s="92"/>
      <c r="P940" s="5"/>
      <c r="Q940" s="5"/>
      <c r="R940" s="8"/>
      <c r="S940" s="5"/>
      <c r="T940" s="93"/>
      <c r="U940" s="80"/>
      <c r="V940" s="82"/>
      <c r="W940" s="83"/>
      <c r="X940" s="84" t="str">
        <f t="shared" si="229"/>
        <v xml:space="preserve"> </v>
      </c>
      <c r="Y940" s="85" t="str">
        <f t="shared" si="222"/>
        <v/>
      </c>
      <c r="AA940" s="86" t="str">
        <f t="shared" ca="1" si="223"/>
        <v/>
      </c>
      <c r="AB940" s="121"/>
      <c r="AC940" s="87" t="str">
        <f t="shared" si="221"/>
        <v/>
      </c>
      <c r="AD940" s="88" t="str">
        <f t="shared" si="230"/>
        <v/>
      </c>
      <c r="AE940" s="89" t="str">
        <f>IF(C940&lt;&gt;"",IF(VLOOKUP(C940,T_UO[#All],3,FALSE)="J",AF940+AG940,VLOOKUP(C940,T_UO[#All],4,FALSE)*G940),"")</f>
        <v/>
      </c>
      <c r="AF940" s="89" t="str">
        <f t="shared" si="224"/>
        <v/>
      </c>
      <c r="AG940" s="6"/>
      <c r="AH940" s="8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J940" s="46"/>
      <c r="CK940" s="46"/>
      <c r="CL940" s="46"/>
      <c r="CN940" s="46">
        <f t="shared" ca="1" si="231"/>
        <v>0</v>
      </c>
      <c r="CO940" s="46">
        <f t="shared" si="225"/>
        <v>0</v>
      </c>
      <c r="CP940" s="46"/>
      <c r="CQ940" s="46">
        <f t="shared" si="226"/>
        <v>0</v>
      </c>
      <c r="CR940" s="46"/>
      <c r="CS940" s="46">
        <f>IF(C940&lt;&gt;"",IF(VLOOKUP(C940,T_UO[#All],3,FALSE)="PTS",IF(ISBLANK(G940),1,0),IF(ISBLANK(G940),0,1)),0)</f>
        <v>0</v>
      </c>
      <c r="CT940" s="46">
        <f t="shared" si="232"/>
        <v>0</v>
      </c>
      <c r="CU940" s="46"/>
      <c r="CV940" s="46"/>
      <c r="CW940" s="46"/>
      <c r="CX940" s="46"/>
      <c r="CY940" s="46"/>
      <c r="CZ940" s="46"/>
      <c r="DA940" s="46"/>
      <c r="DB940" s="46">
        <f t="shared" si="233"/>
        <v>0</v>
      </c>
      <c r="DC940" s="46">
        <f t="shared" ca="1" si="227"/>
        <v>0</v>
      </c>
      <c r="DD940" s="46"/>
      <c r="DE940" s="46">
        <f t="shared" si="234"/>
        <v>0</v>
      </c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>
        <f t="array" ref="DS940">IF(MAX(IF($AI940:$CH940&lt;&gt;0,$AI$7:$CH$7))&gt;$S940,1,0)</f>
        <v>0</v>
      </c>
    </row>
    <row r="941" spans="1:123" x14ac:dyDescent="0.25">
      <c r="A941" s="78">
        <v>934</v>
      </c>
      <c r="B941" s="79" t="str">
        <f t="shared" si="228"/>
        <v>K_LE MUT_2023_934</v>
      </c>
      <c r="C941" s="2"/>
      <c r="D941" s="3"/>
      <c r="E941" s="3"/>
      <c r="F941" s="4"/>
      <c r="G941" s="4"/>
      <c r="H941" s="4"/>
      <c r="I941" s="3"/>
      <c r="J941" s="1"/>
      <c r="K941" s="7"/>
      <c r="L941" s="90"/>
      <c r="M941" s="5"/>
      <c r="N941" s="91"/>
      <c r="O941" s="92"/>
      <c r="P941" s="5"/>
      <c r="Q941" s="5"/>
      <c r="R941" s="8"/>
      <c r="S941" s="5"/>
      <c r="T941" s="93"/>
      <c r="U941" s="80"/>
      <c r="V941" s="82"/>
      <c r="W941" s="83"/>
      <c r="X941" s="84" t="str">
        <f t="shared" si="229"/>
        <v xml:space="preserve"> </v>
      </c>
      <c r="Y941" s="85" t="str">
        <f t="shared" si="222"/>
        <v/>
      </c>
      <c r="AA941" s="86" t="str">
        <f t="shared" ca="1" si="223"/>
        <v/>
      </c>
      <c r="AB941" s="121"/>
      <c r="AC941" s="87" t="str">
        <f t="shared" si="221"/>
        <v/>
      </c>
      <c r="AD941" s="88" t="str">
        <f t="shared" si="230"/>
        <v/>
      </c>
      <c r="AE941" s="89" t="str">
        <f>IF(C941&lt;&gt;"",IF(VLOOKUP(C941,T_UO[#All],3,FALSE)="J",AF941+AG941,VLOOKUP(C941,T_UO[#All],4,FALSE)*G941),"")</f>
        <v/>
      </c>
      <c r="AF941" s="89" t="str">
        <f t="shared" si="224"/>
        <v/>
      </c>
      <c r="AG941" s="6"/>
      <c r="AH941" s="8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J941" s="46"/>
      <c r="CK941" s="46"/>
      <c r="CL941" s="46"/>
      <c r="CN941" s="46">
        <f t="shared" ca="1" si="231"/>
        <v>0</v>
      </c>
      <c r="CO941" s="46">
        <f t="shared" si="225"/>
        <v>0</v>
      </c>
      <c r="CP941" s="46"/>
      <c r="CQ941" s="46">
        <f t="shared" si="226"/>
        <v>0</v>
      </c>
      <c r="CR941" s="46"/>
      <c r="CS941" s="46">
        <f>IF(C941&lt;&gt;"",IF(VLOOKUP(C941,T_UO[#All],3,FALSE)="PTS",IF(ISBLANK(G941),1,0),IF(ISBLANK(G941),0,1)),0)</f>
        <v>0</v>
      </c>
      <c r="CT941" s="46">
        <f t="shared" si="232"/>
        <v>0</v>
      </c>
      <c r="CU941" s="46"/>
      <c r="CV941" s="46"/>
      <c r="CW941" s="46"/>
      <c r="CX941" s="46"/>
      <c r="CY941" s="46"/>
      <c r="CZ941" s="46"/>
      <c r="DA941" s="46"/>
      <c r="DB941" s="46">
        <f t="shared" si="233"/>
        <v>0</v>
      </c>
      <c r="DC941" s="46">
        <f t="shared" ca="1" si="227"/>
        <v>0</v>
      </c>
      <c r="DD941" s="46"/>
      <c r="DE941" s="46">
        <f t="shared" si="234"/>
        <v>0</v>
      </c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>
        <f t="array" ref="DS941">IF(MAX(IF($AI941:$CH941&lt;&gt;0,$AI$7:$CH$7))&gt;$S941,1,0)</f>
        <v>0</v>
      </c>
    </row>
    <row r="942" spans="1:123" x14ac:dyDescent="0.25">
      <c r="A942" s="78">
        <v>935</v>
      </c>
      <c r="B942" s="79" t="str">
        <f t="shared" si="228"/>
        <v>K_LE MUT_2023_935</v>
      </c>
      <c r="C942" s="2"/>
      <c r="D942" s="3"/>
      <c r="E942" s="3"/>
      <c r="F942" s="4"/>
      <c r="G942" s="4"/>
      <c r="H942" s="4"/>
      <c r="I942" s="3"/>
      <c r="J942" s="1"/>
      <c r="K942" s="7"/>
      <c r="L942" s="90"/>
      <c r="M942" s="5"/>
      <c r="N942" s="91"/>
      <c r="O942" s="92"/>
      <c r="P942" s="5"/>
      <c r="Q942" s="5"/>
      <c r="R942" s="8"/>
      <c r="S942" s="5"/>
      <c r="T942" s="93"/>
      <c r="U942" s="80"/>
      <c r="V942" s="82"/>
      <c r="W942" s="83"/>
      <c r="X942" s="84" t="str">
        <f t="shared" si="229"/>
        <v xml:space="preserve"> </v>
      </c>
      <c r="Y942" s="85" t="str">
        <f t="shared" si="222"/>
        <v/>
      </c>
      <c r="AA942" s="86" t="str">
        <f t="shared" ca="1" si="223"/>
        <v/>
      </c>
      <c r="AB942" s="121"/>
      <c r="AC942" s="87" t="str">
        <f t="shared" si="221"/>
        <v/>
      </c>
      <c r="AD942" s="88" t="str">
        <f t="shared" si="230"/>
        <v/>
      </c>
      <c r="AE942" s="89" t="str">
        <f>IF(C942&lt;&gt;"",IF(VLOOKUP(C942,T_UO[#All],3,FALSE)="J",AF942+AG942,VLOOKUP(C942,T_UO[#All],4,FALSE)*G942),"")</f>
        <v/>
      </c>
      <c r="AF942" s="89" t="str">
        <f t="shared" si="224"/>
        <v/>
      </c>
      <c r="AG942" s="6"/>
      <c r="AH942" s="8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J942" s="46"/>
      <c r="CK942" s="46"/>
      <c r="CL942" s="46"/>
      <c r="CN942" s="46">
        <f t="shared" ca="1" si="231"/>
        <v>0</v>
      </c>
      <c r="CO942" s="46">
        <f t="shared" si="225"/>
        <v>0</v>
      </c>
      <c r="CP942" s="46"/>
      <c r="CQ942" s="46">
        <f t="shared" si="226"/>
        <v>0</v>
      </c>
      <c r="CR942" s="46"/>
      <c r="CS942" s="46">
        <f>IF(C942&lt;&gt;"",IF(VLOOKUP(C942,T_UO[#All],3,FALSE)="PTS",IF(ISBLANK(G942),1,0),IF(ISBLANK(G942),0,1)),0)</f>
        <v>0</v>
      </c>
      <c r="CT942" s="46">
        <f t="shared" si="232"/>
        <v>0</v>
      </c>
      <c r="CU942" s="46"/>
      <c r="CV942" s="46"/>
      <c r="CW942" s="46"/>
      <c r="CX942" s="46"/>
      <c r="CY942" s="46"/>
      <c r="CZ942" s="46"/>
      <c r="DA942" s="46"/>
      <c r="DB942" s="46">
        <f t="shared" si="233"/>
        <v>0</v>
      </c>
      <c r="DC942" s="46">
        <f t="shared" ca="1" si="227"/>
        <v>0</v>
      </c>
      <c r="DD942" s="46"/>
      <c r="DE942" s="46">
        <f t="shared" si="234"/>
        <v>0</v>
      </c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>
        <f t="array" ref="DS942">IF(MAX(IF($AI942:$CH942&lt;&gt;0,$AI$7:$CH$7))&gt;$S942,1,0)</f>
        <v>0</v>
      </c>
    </row>
    <row r="943" spans="1:123" x14ac:dyDescent="0.25">
      <c r="A943" s="78">
        <v>936</v>
      </c>
      <c r="B943" s="79" t="str">
        <f t="shared" si="228"/>
        <v>K_LE MUT_2023_936</v>
      </c>
      <c r="C943" s="2"/>
      <c r="D943" s="3"/>
      <c r="E943" s="3"/>
      <c r="F943" s="4"/>
      <c r="G943" s="4"/>
      <c r="H943" s="4"/>
      <c r="I943" s="3"/>
      <c r="J943" s="1"/>
      <c r="K943" s="7"/>
      <c r="L943" s="90"/>
      <c r="M943" s="5"/>
      <c r="N943" s="91"/>
      <c r="O943" s="92"/>
      <c r="P943" s="5"/>
      <c r="Q943" s="5"/>
      <c r="R943" s="8"/>
      <c r="S943" s="5"/>
      <c r="T943" s="93"/>
      <c r="U943" s="80"/>
      <c r="V943" s="82"/>
      <c r="W943" s="83"/>
      <c r="X943" s="84" t="str">
        <f t="shared" si="229"/>
        <v xml:space="preserve"> </v>
      </c>
      <c r="Y943" s="85" t="str">
        <f t="shared" si="222"/>
        <v/>
      </c>
      <c r="AA943" s="86" t="str">
        <f t="shared" ca="1" si="223"/>
        <v/>
      </c>
      <c r="AB943" s="121"/>
      <c r="AC943" s="87" t="str">
        <f t="shared" si="221"/>
        <v/>
      </c>
      <c r="AD943" s="88" t="str">
        <f t="shared" si="230"/>
        <v/>
      </c>
      <c r="AE943" s="89" t="str">
        <f>IF(C943&lt;&gt;"",IF(VLOOKUP(C943,T_UO[#All],3,FALSE)="J",AF943+AG943,VLOOKUP(C943,T_UO[#All],4,FALSE)*G943),"")</f>
        <v/>
      </c>
      <c r="AF943" s="89" t="str">
        <f t="shared" si="224"/>
        <v/>
      </c>
      <c r="AG943" s="6"/>
      <c r="AH943" s="8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J943" s="46"/>
      <c r="CK943" s="46"/>
      <c r="CL943" s="46"/>
      <c r="CN943" s="46">
        <f t="shared" ca="1" si="231"/>
        <v>0</v>
      </c>
      <c r="CO943" s="46">
        <f t="shared" si="225"/>
        <v>0</v>
      </c>
      <c r="CP943" s="46"/>
      <c r="CQ943" s="46">
        <f t="shared" si="226"/>
        <v>0</v>
      </c>
      <c r="CR943" s="46"/>
      <c r="CS943" s="46">
        <f>IF(C943&lt;&gt;"",IF(VLOOKUP(C943,T_UO[#All],3,FALSE)="PTS",IF(ISBLANK(G943),1,0),IF(ISBLANK(G943),0,1)),0)</f>
        <v>0</v>
      </c>
      <c r="CT943" s="46">
        <f t="shared" si="232"/>
        <v>0</v>
      </c>
      <c r="CU943" s="46"/>
      <c r="CV943" s="46"/>
      <c r="CW943" s="46"/>
      <c r="CX943" s="46"/>
      <c r="CY943" s="46"/>
      <c r="CZ943" s="46"/>
      <c r="DA943" s="46"/>
      <c r="DB943" s="46">
        <f t="shared" si="233"/>
        <v>0</v>
      </c>
      <c r="DC943" s="46">
        <f t="shared" ca="1" si="227"/>
        <v>0</v>
      </c>
      <c r="DD943" s="46"/>
      <c r="DE943" s="46">
        <f t="shared" si="234"/>
        <v>0</v>
      </c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>
        <f t="array" ref="DS943">IF(MAX(IF($AI943:$CH943&lt;&gt;0,$AI$7:$CH$7))&gt;$S943,1,0)</f>
        <v>0</v>
      </c>
    </row>
    <row r="944" spans="1:123" x14ac:dyDescent="0.25">
      <c r="A944" s="78">
        <v>937</v>
      </c>
      <c r="B944" s="79" t="str">
        <f t="shared" si="228"/>
        <v>K_LE MUT_2023_937</v>
      </c>
      <c r="C944" s="2"/>
      <c r="D944" s="3"/>
      <c r="E944" s="3"/>
      <c r="F944" s="4"/>
      <c r="G944" s="4"/>
      <c r="H944" s="4"/>
      <c r="I944" s="3"/>
      <c r="J944" s="1"/>
      <c r="K944" s="7"/>
      <c r="L944" s="90"/>
      <c r="M944" s="5"/>
      <c r="N944" s="91"/>
      <c r="O944" s="92"/>
      <c r="P944" s="5"/>
      <c r="Q944" s="5"/>
      <c r="R944" s="8"/>
      <c r="S944" s="5"/>
      <c r="T944" s="93"/>
      <c r="U944" s="80"/>
      <c r="V944" s="82"/>
      <c r="W944" s="83"/>
      <c r="X944" s="84" t="str">
        <f t="shared" si="229"/>
        <v xml:space="preserve"> </v>
      </c>
      <c r="Y944" s="85" t="str">
        <f t="shared" si="222"/>
        <v/>
      </c>
      <c r="AA944" s="86" t="str">
        <f t="shared" ca="1" si="223"/>
        <v/>
      </c>
      <c r="AB944" s="121"/>
      <c r="AC944" s="87" t="str">
        <f t="shared" si="221"/>
        <v/>
      </c>
      <c r="AD944" s="88" t="str">
        <f t="shared" si="230"/>
        <v/>
      </c>
      <c r="AE944" s="89" t="str">
        <f>IF(C944&lt;&gt;"",IF(VLOOKUP(C944,T_UO[#All],3,FALSE)="J",AF944+AG944,VLOOKUP(C944,T_UO[#All],4,FALSE)*G944),"")</f>
        <v/>
      </c>
      <c r="AF944" s="89" t="str">
        <f t="shared" si="224"/>
        <v/>
      </c>
      <c r="AG944" s="6"/>
      <c r="AH944" s="8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J944" s="46"/>
      <c r="CK944" s="46"/>
      <c r="CL944" s="46"/>
      <c r="CN944" s="46">
        <f t="shared" ca="1" si="231"/>
        <v>0</v>
      </c>
      <c r="CO944" s="46">
        <f t="shared" si="225"/>
        <v>0</v>
      </c>
      <c r="CP944" s="46"/>
      <c r="CQ944" s="46">
        <f t="shared" si="226"/>
        <v>0</v>
      </c>
      <c r="CR944" s="46"/>
      <c r="CS944" s="46">
        <f>IF(C944&lt;&gt;"",IF(VLOOKUP(C944,T_UO[#All],3,FALSE)="PTS",IF(ISBLANK(G944),1,0),IF(ISBLANK(G944),0,1)),0)</f>
        <v>0</v>
      </c>
      <c r="CT944" s="46">
        <f t="shared" si="232"/>
        <v>0</v>
      </c>
      <c r="CU944" s="46"/>
      <c r="CV944" s="46"/>
      <c r="CW944" s="46"/>
      <c r="CX944" s="46"/>
      <c r="CY944" s="46"/>
      <c r="CZ944" s="46"/>
      <c r="DA944" s="46"/>
      <c r="DB944" s="46">
        <f t="shared" si="233"/>
        <v>0</v>
      </c>
      <c r="DC944" s="46">
        <f t="shared" ca="1" si="227"/>
        <v>0</v>
      </c>
      <c r="DD944" s="46"/>
      <c r="DE944" s="46">
        <f t="shared" si="234"/>
        <v>0</v>
      </c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>
        <f t="array" ref="DS944">IF(MAX(IF($AI944:$CH944&lt;&gt;0,$AI$7:$CH$7))&gt;$S944,1,0)</f>
        <v>0</v>
      </c>
    </row>
    <row r="945" spans="1:123" x14ac:dyDescent="0.25">
      <c r="A945" s="78">
        <v>938</v>
      </c>
      <c r="B945" s="79" t="str">
        <f t="shared" si="228"/>
        <v>K_LE MUT_2023_938</v>
      </c>
      <c r="C945" s="2"/>
      <c r="D945" s="3"/>
      <c r="E945" s="3"/>
      <c r="F945" s="4"/>
      <c r="G945" s="4"/>
      <c r="H945" s="4"/>
      <c r="I945" s="3"/>
      <c r="J945" s="1"/>
      <c r="K945" s="7"/>
      <c r="L945" s="90"/>
      <c r="M945" s="5"/>
      <c r="N945" s="91"/>
      <c r="O945" s="92"/>
      <c r="P945" s="5"/>
      <c r="Q945" s="5"/>
      <c r="R945" s="8"/>
      <c r="S945" s="5"/>
      <c r="T945" s="93"/>
      <c r="U945" s="80"/>
      <c r="V945" s="82"/>
      <c r="W945" s="83"/>
      <c r="X945" s="84" t="str">
        <f t="shared" si="229"/>
        <v xml:space="preserve"> </v>
      </c>
      <c r="Y945" s="85" t="str">
        <f t="shared" si="222"/>
        <v/>
      </c>
      <c r="AA945" s="86" t="str">
        <f t="shared" ca="1" si="223"/>
        <v/>
      </c>
      <c r="AB945" s="121"/>
      <c r="AC945" s="87" t="str">
        <f t="shared" si="221"/>
        <v/>
      </c>
      <c r="AD945" s="88" t="str">
        <f t="shared" si="230"/>
        <v/>
      </c>
      <c r="AE945" s="89" t="str">
        <f>IF(C945&lt;&gt;"",IF(VLOOKUP(C945,T_UO[#All],3,FALSE)="J",AF945+AG945,VLOOKUP(C945,T_UO[#All],4,FALSE)*G945),"")</f>
        <v/>
      </c>
      <c r="AF945" s="89" t="str">
        <f t="shared" si="224"/>
        <v/>
      </c>
      <c r="AG945" s="6"/>
      <c r="AH945" s="8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J945" s="46"/>
      <c r="CK945" s="46"/>
      <c r="CL945" s="46"/>
      <c r="CN945" s="46">
        <f t="shared" ca="1" si="231"/>
        <v>0</v>
      </c>
      <c r="CO945" s="46">
        <f t="shared" si="225"/>
        <v>0</v>
      </c>
      <c r="CP945" s="46"/>
      <c r="CQ945" s="46">
        <f t="shared" si="226"/>
        <v>0</v>
      </c>
      <c r="CR945" s="46"/>
      <c r="CS945" s="46">
        <f>IF(C945&lt;&gt;"",IF(VLOOKUP(C945,T_UO[#All],3,FALSE)="PTS",IF(ISBLANK(G945),1,0),IF(ISBLANK(G945),0,1)),0)</f>
        <v>0</v>
      </c>
      <c r="CT945" s="46">
        <f t="shared" si="232"/>
        <v>0</v>
      </c>
      <c r="CU945" s="46"/>
      <c r="CV945" s="46"/>
      <c r="CW945" s="46"/>
      <c r="CX945" s="46"/>
      <c r="CY945" s="46"/>
      <c r="CZ945" s="46"/>
      <c r="DA945" s="46"/>
      <c r="DB945" s="46">
        <f t="shared" si="233"/>
        <v>0</v>
      </c>
      <c r="DC945" s="46">
        <f t="shared" ca="1" si="227"/>
        <v>0</v>
      </c>
      <c r="DD945" s="46"/>
      <c r="DE945" s="46">
        <f t="shared" si="234"/>
        <v>0</v>
      </c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>
        <f t="array" ref="DS945">IF(MAX(IF($AI945:$CH945&lt;&gt;0,$AI$7:$CH$7))&gt;$S945,1,0)</f>
        <v>0</v>
      </c>
    </row>
    <row r="946" spans="1:123" x14ac:dyDescent="0.25">
      <c r="A946" s="78">
        <v>939</v>
      </c>
      <c r="B946" s="79" t="str">
        <f t="shared" si="228"/>
        <v>K_LE MUT_2023_939</v>
      </c>
      <c r="C946" s="2"/>
      <c r="D946" s="3"/>
      <c r="E946" s="3"/>
      <c r="F946" s="4"/>
      <c r="G946" s="4"/>
      <c r="H946" s="4"/>
      <c r="I946" s="3"/>
      <c r="J946" s="1"/>
      <c r="K946" s="7"/>
      <c r="L946" s="90"/>
      <c r="M946" s="5"/>
      <c r="N946" s="91"/>
      <c r="O946" s="92"/>
      <c r="P946" s="5"/>
      <c r="Q946" s="5"/>
      <c r="R946" s="8"/>
      <c r="S946" s="5"/>
      <c r="T946" s="93"/>
      <c r="U946" s="80"/>
      <c r="V946" s="82"/>
      <c r="W946" s="83"/>
      <c r="X946" s="84" t="str">
        <f t="shared" si="229"/>
        <v xml:space="preserve"> </v>
      </c>
      <c r="Y946" s="85" t="str">
        <f t="shared" si="222"/>
        <v/>
      </c>
      <c r="AA946" s="86" t="str">
        <f t="shared" ca="1" si="223"/>
        <v/>
      </c>
      <c r="AB946" s="121"/>
      <c r="AC946" s="87" t="str">
        <f t="shared" ref="AC946:AC1009" si="235">IF(C946&lt;&gt;"",(AF946+AG946)/AE946,"")</f>
        <v/>
      </c>
      <c r="AD946" s="88" t="str">
        <f t="shared" si="230"/>
        <v/>
      </c>
      <c r="AE946" s="89" t="str">
        <f>IF(C946&lt;&gt;"",IF(VLOOKUP(C946,T_UO[#All],3,FALSE)="J",AF946+AG946,VLOOKUP(C946,T_UO[#All],4,FALSE)*G946),"")</f>
        <v/>
      </c>
      <c r="AF946" s="89" t="str">
        <f t="shared" si="224"/>
        <v/>
      </c>
      <c r="AG946" s="6"/>
      <c r="AH946" s="8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J946" s="46"/>
      <c r="CK946" s="46"/>
      <c r="CL946" s="46"/>
      <c r="CN946" s="46">
        <f t="shared" ca="1" si="231"/>
        <v>0</v>
      </c>
      <c r="CO946" s="46">
        <f t="shared" si="225"/>
        <v>0</v>
      </c>
      <c r="CP946" s="46"/>
      <c r="CQ946" s="46">
        <f t="shared" si="226"/>
        <v>0</v>
      </c>
      <c r="CR946" s="46"/>
      <c r="CS946" s="46">
        <f>IF(C946&lt;&gt;"",IF(VLOOKUP(C946,T_UO[#All],3,FALSE)="PTS",IF(ISBLANK(G946),1,0),IF(ISBLANK(G946),0,1)),0)</f>
        <v>0</v>
      </c>
      <c r="CT946" s="46">
        <f t="shared" si="232"/>
        <v>0</v>
      </c>
      <c r="CU946" s="46"/>
      <c r="CV946" s="46"/>
      <c r="CW946" s="46"/>
      <c r="CX946" s="46"/>
      <c r="CY946" s="46"/>
      <c r="CZ946" s="46"/>
      <c r="DA946" s="46"/>
      <c r="DB946" s="46">
        <f t="shared" si="233"/>
        <v>0</v>
      </c>
      <c r="DC946" s="46">
        <f t="shared" ca="1" si="227"/>
        <v>0</v>
      </c>
      <c r="DD946" s="46"/>
      <c r="DE946" s="46">
        <f t="shared" si="234"/>
        <v>0</v>
      </c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>
        <f t="array" ref="DS946">IF(MAX(IF($AI946:$CH946&lt;&gt;0,$AI$7:$CH$7))&gt;$S946,1,0)</f>
        <v>0</v>
      </c>
    </row>
    <row r="947" spans="1:123" x14ac:dyDescent="0.25">
      <c r="A947" s="78">
        <v>940</v>
      </c>
      <c r="B947" s="79" t="str">
        <f t="shared" si="228"/>
        <v>K_LE MUT_2023_940</v>
      </c>
      <c r="C947" s="2"/>
      <c r="D947" s="3"/>
      <c r="E947" s="3"/>
      <c r="F947" s="4"/>
      <c r="G947" s="4"/>
      <c r="H947" s="4"/>
      <c r="I947" s="3"/>
      <c r="J947" s="1"/>
      <c r="K947" s="7"/>
      <c r="L947" s="90"/>
      <c r="M947" s="5"/>
      <c r="N947" s="91"/>
      <c r="O947" s="92"/>
      <c r="P947" s="5"/>
      <c r="Q947" s="5"/>
      <c r="R947" s="8"/>
      <c r="S947" s="5"/>
      <c r="T947" s="93"/>
      <c r="U947" s="80"/>
      <c r="V947" s="82"/>
      <c r="W947" s="83"/>
      <c r="X947" s="84" t="str">
        <f t="shared" si="229"/>
        <v xml:space="preserve"> </v>
      </c>
      <c r="Y947" s="85" t="str">
        <f t="shared" si="222"/>
        <v/>
      </c>
      <c r="AA947" s="86" t="str">
        <f t="shared" ca="1" si="223"/>
        <v/>
      </c>
      <c r="AB947" s="121"/>
      <c r="AC947" s="87" t="str">
        <f t="shared" si="235"/>
        <v/>
      </c>
      <c r="AD947" s="88" t="str">
        <f t="shared" si="230"/>
        <v/>
      </c>
      <c r="AE947" s="89" t="str">
        <f>IF(C947&lt;&gt;"",IF(VLOOKUP(C947,T_UO[#All],3,FALSE)="J",AF947+AG947,VLOOKUP(C947,T_UO[#All],4,FALSE)*G947),"")</f>
        <v/>
      </c>
      <c r="AF947" s="89" t="str">
        <f t="shared" si="224"/>
        <v/>
      </c>
      <c r="AG947" s="6"/>
      <c r="AH947" s="8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J947" s="46"/>
      <c r="CK947" s="46"/>
      <c r="CL947" s="46"/>
      <c r="CN947" s="46">
        <f t="shared" ca="1" si="231"/>
        <v>0</v>
      </c>
      <c r="CO947" s="46">
        <f t="shared" si="225"/>
        <v>0</v>
      </c>
      <c r="CP947" s="46"/>
      <c r="CQ947" s="46">
        <f t="shared" si="226"/>
        <v>0</v>
      </c>
      <c r="CR947" s="46"/>
      <c r="CS947" s="46">
        <f>IF(C947&lt;&gt;"",IF(VLOOKUP(C947,T_UO[#All],3,FALSE)="PTS",IF(ISBLANK(G947),1,0),IF(ISBLANK(G947),0,1)),0)</f>
        <v>0</v>
      </c>
      <c r="CT947" s="46">
        <f t="shared" si="232"/>
        <v>0</v>
      </c>
      <c r="CU947" s="46"/>
      <c r="CV947" s="46"/>
      <c r="CW947" s="46"/>
      <c r="CX947" s="46"/>
      <c r="CY947" s="46"/>
      <c r="CZ947" s="46"/>
      <c r="DA947" s="46"/>
      <c r="DB947" s="46">
        <f t="shared" si="233"/>
        <v>0</v>
      </c>
      <c r="DC947" s="46">
        <f t="shared" ca="1" si="227"/>
        <v>0</v>
      </c>
      <c r="DD947" s="46"/>
      <c r="DE947" s="46">
        <f t="shared" si="234"/>
        <v>0</v>
      </c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>
        <f t="array" ref="DS947">IF(MAX(IF($AI947:$CH947&lt;&gt;0,$AI$7:$CH$7))&gt;$S947,1,0)</f>
        <v>0</v>
      </c>
    </row>
    <row r="948" spans="1:123" x14ac:dyDescent="0.25">
      <c r="A948" s="78">
        <v>941</v>
      </c>
      <c r="B948" s="79" t="str">
        <f t="shared" si="228"/>
        <v>K_LE MUT_2023_941</v>
      </c>
      <c r="C948" s="2"/>
      <c r="D948" s="3"/>
      <c r="E948" s="3"/>
      <c r="F948" s="4"/>
      <c r="G948" s="4"/>
      <c r="H948" s="4"/>
      <c r="I948" s="3"/>
      <c r="J948" s="1"/>
      <c r="K948" s="7"/>
      <c r="L948" s="90"/>
      <c r="M948" s="5"/>
      <c r="N948" s="91"/>
      <c r="O948" s="92"/>
      <c r="P948" s="5"/>
      <c r="Q948" s="5"/>
      <c r="R948" s="8"/>
      <c r="S948" s="5"/>
      <c r="T948" s="93"/>
      <c r="U948" s="80"/>
      <c r="V948" s="82"/>
      <c r="W948" s="83"/>
      <c r="X948" s="84" t="str">
        <f t="shared" si="229"/>
        <v xml:space="preserve"> </v>
      </c>
      <c r="Y948" s="85" t="str">
        <f t="shared" si="222"/>
        <v/>
      </c>
      <c r="AA948" s="86" t="str">
        <f t="shared" ca="1" si="223"/>
        <v/>
      </c>
      <c r="AB948" s="121"/>
      <c r="AC948" s="87" t="str">
        <f t="shared" si="235"/>
        <v/>
      </c>
      <c r="AD948" s="88" t="str">
        <f t="shared" si="230"/>
        <v/>
      </c>
      <c r="AE948" s="89" t="str">
        <f>IF(C948&lt;&gt;"",IF(VLOOKUP(C948,T_UO[#All],3,FALSE)="J",AF948+AG948,VLOOKUP(C948,T_UO[#All],4,FALSE)*G948),"")</f>
        <v/>
      </c>
      <c r="AF948" s="89" t="str">
        <f t="shared" si="224"/>
        <v/>
      </c>
      <c r="AG948" s="6"/>
      <c r="AH948" s="8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J948" s="46"/>
      <c r="CK948" s="46"/>
      <c r="CL948" s="46"/>
      <c r="CN948" s="46">
        <f t="shared" ca="1" si="231"/>
        <v>0</v>
      </c>
      <c r="CO948" s="46">
        <f t="shared" si="225"/>
        <v>0</v>
      </c>
      <c r="CP948" s="46"/>
      <c r="CQ948" s="46">
        <f t="shared" si="226"/>
        <v>0</v>
      </c>
      <c r="CR948" s="46"/>
      <c r="CS948" s="46">
        <f>IF(C948&lt;&gt;"",IF(VLOOKUP(C948,T_UO[#All],3,FALSE)="PTS",IF(ISBLANK(G948),1,0),IF(ISBLANK(G948),0,1)),0)</f>
        <v>0</v>
      </c>
      <c r="CT948" s="46">
        <f t="shared" si="232"/>
        <v>0</v>
      </c>
      <c r="CU948" s="46"/>
      <c r="CV948" s="46"/>
      <c r="CW948" s="46"/>
      <c r="CX948" s="46"/>
      <c r="CY948" s="46"/>
      <c r="CZ948" s="46"/>
      <c r="DA948" s="46"/>
      <c r="DB948" s="46">
        <f t="shared" si="233"/>
        <v>0</v>
      </c>
      <c r="DC948" s="46">
        <f t="shared" ca="1" si="227"/>
        <v>0</v>
      </c>
      <c r="DD948" s="46"/>
      <c r="DE948" s="46">
        <f t="shared" si="234"/>
        <v>0</v>
      </c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>
        <f t="array" ref="DS948">IF(MAX(IF($AI948:$CH948&lt;&gt;0,$AI$7:$CH$7))&gt;$S948,1,0)</f>
        <v>0</v>
      </c>
    </row>
    <row r="949" spans="1:123" x14ac:dyDescent="0.25">
      <c r="A949" s="78">
        <v>942</v>
      </c>
      <c r="B949" s="79" t="str">
        <f t="shared" si="228"/>
        <v>K_LE MUT_2023_942</v>
      </c>
      <c r="C949" s="2"/>
      <c r="D949" s="3"/>
      <c r="E949" s="3"/>
      <c r="F949" s="4"/>
      <c r="G949" s="4"/>
      <c r="H949" s="4"/>
      <c r="I949" s="3"/>
      <c r="J949" s="1"/>
      <c r="K949" s="7"/>
      <c r="L949" s="90"/>
      <c r="M949" s="5"/>
      <c r="N949" s="91"/>
      <c r="O949" s="92"/>
      <c r="P949" s="5"/>
      <c r="Q949" s="5"/>
      <c r="R949" s="8"/>
      <c r="S949" s="5"/>
      <c r="T949" s="93"/>
      <c r="U949" s="80"/>
      <c r="V949" s="82"/>
      <c r="W949" s="83"/>
      <c r="X949" s="84" t="str">
        <f t="shared" si="229"/>
        <v xml:space="preserve"> </v>
      </c>
      <c r="Y949" s="85" t="str">
        <f t="shared" si="222"/>
        <v/>
      </c>
      <c r="AA949" s="86" t="str">
        <f t="shared" ca="1" si="223"/>
        <v/>
      </c>
      <c r="AB949" s="121"/>
      <c r="AC949" s="87" t="str">
        <f t="shared" si="235"/>
        <v/>
      </c>
      <c r="AD949" s="88" t="str">
        <f t="shared" si="230"/>
        <v/>
      </c>
      <c r="AE949" s="89" t="str">
        <f>IF(C949&lt;&gt;"",IF(VLOOKUP(C949,T_UO[#All],3,FALSE)="J",AF949+AG949,VLOOKUP(C949,T_UO[#All],4,FALSE)*G949),"")</f>
        <v/>
      </c>
      <c r="AF949" s="89" t="str">
        <f t="shared" si="224"/>
        <v/>
      </c>
      <c r="AG949" s="6"/>
      <c r="AH949" s="8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J949" s="46"/>
      <c r="CK949" s="46"/>
      <c r="CL949" s="46"/>
      <c r="CN949" s="46">
        <f t="shared" ca="1" si="231"/>
        <v>0</v>
      </c>
      <c r="CO949" s="46">
        <f t="shared" si="225"/>
        <v>0</v>
      </c>
      <c r="CP949" s="46"/>
      <c r="CQ949" s="46">
        <f t="shared" si="226"/>
        <v>0</v>
      </c>
      <c r="CR949" s="46"/>
      <c r="CS949" s="46">
        <f>IF(C949&lt;&gt;"",IF(VLOOKUP(C949,T_UO[#All],3,FALSE)="PTS",IF(ISBLANK(G949),1,0),IF(ISBLANK(G949),0,1)),0)</f>
        <v>0</v>
      </c>
      <c r="CT949" s="46">
        <f t="shared" si="232"/>
        <v>0</v>
      </c>
      <c r="CU949" s="46"/>
      <c r="CV949" s="46"/>
      <c r="CW949" s="46"/>
      <c r="CX949" s="46"/>
      <c r="CY949" s="46"/>
      <c r="CZ949" s="46"/>
      <c r="DA949" s="46"/>
      <c r="DB949" s="46">
        <f t="shared" si="233"/>
        <v>0</v>
      </c>
      <c r="DC949" s="46">
        <f t="shared" ca="1" si="227"/>
        <v>0</v>
      </c>
      <c r="DD949" s="46"/>
      <c r="DE949" s="46">
        <f t="shared" si="234"/>
        <v>0</v>
      </c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>
        <f t="array" ref="DS949">IF(MAX(IF($AI949:$CH949&lt;&gt;0,$AI$7:$CH$7))&gt;$S949,1,0)</f>
        <v>0</v>
      </c>
    </row>
    <row r="950" spans="1:123" x14ac:dyDescent="0.25">
      <c r="A950" s="78">
        <v>943</v>
      </c>
      <c r="B950" s="79" t="str">
        <f t="shared" si="228"/>
        <v>K_LE MUT_2023_943</v>
      </c>
      <c r="C950" s="2"/>
      <c r="D950" s="3"/>
      <c r="E950" s="3"/>
      <c r="F950" s="4"/>
      <c r="G950" s="4"/>
      <c r="H950" s="4"/>
      <c r="I950" s="3"/>
      <c r="J950" s="1"/>
      <c r="K950" s="7"/>
      <c r="L950" s="90"/>
      <c r="M950" s="5"/>
      <c r="N950" s="91"/>
      <c r="O950" s="92"/>
      <c r="P950" s="5"/>
      <c r="Q950" s="5"/>
      <c r="R950" s="8"/>
      <c r="S950" s="5"/>
      <c r="T950" s="93"/>
      <c r="U950" s="80"/>
      <c r="V950" s="82"/>
      <c r="W950" s="83"/>
      <c r="X950" s="84" t="str">
        <f t="shared" si="229"/>
        <v xml:space="preserve"> </v>
      </c>
      <c r="Y950" s="85" t="str">
        <f t="shared" si="222"/>
        <v/>
      </c>
      <c r="AA950" s="86" t="str">
        <f t="shared" ca="1" si="223"/>
        <v/>
      </c>
      <c r="AB950" s="121"/>
      <c r="AC950" s="87" t="str">
        <f t="shared" si="235"/>
        <v/>
      </c>
      <c r="AD950" s="88" t="str">
        <f t="shared" si="230"/>
        <v/>
      </c>
      <c r="AE950" s="89" t="str">
        <f>IF(C950&lt;&gt;"",IF(VLOOKUP(C950,T_UO[#All],3,FALSE)="J",AF950+AG950,VLOOKUP(C950,T_UO[#All],4,FALSE)*G950),"")</f>
        <v/>
      </c>
      <c r="AF950" s="89" t="str">
        <f t="shared" si="224"/>
        <v/>
      </c>
      <c r="AG950" s="6"/>
      <c r="AH950" s="8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J950" s="46"/>
      <c r="CK950" s="46"/>
      <c r="CL950" s="46"/>
      <c r="CN950" s="46">
        <f t="shared" ca="1" si="231"/>
        <v>0</v>
      </c>
      <c r="CO950" s="46">
        <f t="shared" si="225"/>
        <v>0</v>
      </c>
      <c r="CP950" s="46"/>
      <c r="CQ950" s="46">
        <f t="shared" si="226"/>
        <v>0</v>
      </c>
      <c r="CR950" s="46"/>
      <c r="CS950" s="46">
        <f>IF(C950&lt;&gt;"",IF(VLOOKUP(C950,T_UO[#All],3,FALSE)="PTS",IF(ISBLANK(G950),1,0),IF(ISBLANK(G950),0,1)),0)</f>
        <v>0</v>
      </c>
      <c r="CT950" s="46">
        <f t="shared" si="232"/>
        <v>0</v>
      </c>
      <c r="CU950" s="46"/>
      <c r="CV950" s="46"/>
      <c r="CW950" s="46"/>
      <c r="CX950" s="46"/>
      <c r="CY950" s="46"/>
      <c r="CZ950" s="46"/>
      <c r="DA950" s="46"/>
      <c r="DB950" s="46">
        <f t="shared" si="233"/>
        <v>0</v>
      </c>
      <c r="DC950" s="46">
        <f t="shared" ca="1" si="227"/>
        <v>0</v>
      </c>
      <c r="DD950" s="46"/>
      <c r="DE950" s="46">
        <f t="shared" si="234"/>
        <v>0</v>
      </c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>
        <f t="array" ref="DS950">IF(MAX(IF($AI950:$CH950&lt;&gt;0,$AI$7:$CH$7))&gt;$S950,1,0)</f>
        <v>0</v>
      </c>
    </row>
    <row r="951" spans="1:123" x14ac:dyDescent="0.25">
      <c r="A951" s="78">
        <v>944</v>
      </c>
      <c r="B951" s="79" t="str">
        <f t="shared" si="228"/>
        <v>K_LE MUT_2023_944</v>
      </c>
      <c r="C951" s="2"/>
      <c r="D951" s="3"/>
      <c r="E951" s="3"/>
      <c r="F951" s="4"/>
      <c r="G951" s="4"/>
      <c r="H951" s="4"/>
      <c r="I951" s="3"/>
      <c r="J951" s="1"/>
      <c r="K951" s="7"/>
      <c r="L951" s="90"/>
      <c r="M951" s="5"/>
      <c r="N951" s="91"/>
      <c r="O951" s="92"/>
      <c r="P951" s="5"/>
      <c r="Q951" s="5"/>
      <c r="R951" s="8"/>
      <c r="S951" s="5"/>
      <c r="T951" s="93"/>
      <c r="U951" s="80"/>
      <c r="V951" s="82"/>
      <c r="W951" s="83"/>
      <c r="X951" s="84" t="str">
        <f t="shared" si="229"/>
        <v xml:space="preserve"> </v>
      </c>
      <c r="Y951" s="85" t="str">
        <f t="shared" si="222"/>
        <v/>
      </c>
      <c r="AA951" s="86" t="str">
        <f t="shared" ca="1" si="223"/>
        <v/>
      </c>
      <c r="AB951" s="121"/>
      <c r="AC951" s="87" t="str">
        <f t="shared" si="235"/>
        <v/>
      </c>
      <c r="AD951" s="88" t="str">
        <f t="shared" si="230"/>
        <v/>
      </c>
      <c r="AE951" s="89" t="str">
        <f>IF(C951&lt;&gt;"",IF(VLOOKUP(C951,T_UO[#All],3,FALSE)="J",AF951+AG951,VLOOKUP(C951,T_UO[#All],4,FALSE)*G951),"")</f>
        <v/>
      </c>
      <c r="AF951" s="89" t="str">
        <f t="shared" si="224"/>
        <v/>
      </c>
      <c r="AG951" s="6"/>
      <c r="AH951" s="8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J951" s="46"/>
      <c r="CK951" s="46"/>
      <c r="CL951" s="46"/>
      <c r="CN951" s="46">
        <f t="shared" ca="1" si="231"/>
        <v>0</v>
      </c>
      <c r="CO951" s="46">
        <f t="shared" si="225"/>
        <v>0</v>
      </c>
      <c r="CP951" s="46"/>
      <c r="CQ951" s="46">
        <f t="shared" si="226"/>
        <v>0</v>
      </c>
      <c r="CR951" s="46"/>
      <c r="CS951" s="46">
        <f>IF(C951&lt;&gt;"",IF(VLOOKUP(C951,T_UO[#All],3,FALSE)="PTS",IF(ISBLANK(G951),1,0),IF(ISBLANK(G951),0,1)),0)</f>
        <v>0</v>
      </c>
      <c r="CT951" s="46">
        <f t="shared" si="232"/>
        <v>0</v>
      </c>
      <c r="CU951" s="46"/>
      <c r="CV951" s="46"/>
      <c r="CW951" s="46"/>
      <c r="CX951" s="46"/>
      <c r="CY951" s="46"/>
      <c r="CZ951" s="46"/>
      <c r="DA951" s="46"/>
      <c r="DB951" s="46">
        <f t="shared" si="233"/>
        <v>0</v>
      </c>
      <c r="DC951" s="46">
        <f t="shared" ca="1" si="227"/>
        <v>0</v>
      </c>
      <c r="DD951" s="46"/>
      <c r="DE951" s="46">
        <f t="shared" si="234"/>
        <v>0</v>
      </c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>
        <f t="array" ref="DS951">IF(MAX(IF($AI951:$CH951&lt;&gt;0,$AI$7:$CH$7))&gt;$S951,1,0)</f>
        <v>0</v>
      </c>
    </row>
    <row r="952" spans="1:123" x14ac:dyDescent="0.25">
      <c r="A952" s="78">
        <v>945</v>
      </c>
      <c r="B952" s="79" t="str">
        <f t="shared" si="228"/>
        <v>K_LE MUT_2023_945</v>
      </c>
      <c r="C952" s="2"/>
      <c r="D952" s="3"/>
      <c r="E952" s="3"/>
      <c r="F952" s="4"/>
      <c r="G952" s="4"/>
      <c r="H952" s="4"/>
      <c r="I952" s="3"/>
      <c r="J952" s="1"/>
      <c r="K952" s="7"/>
      <c r="L952" s="90"/>
      <c r="M952" s="5"/>
      <c r="N952" s="91"/>
      <c r="O952" s="92"/>
      <c r="P952" s="5"/>
      <c r="Q952" s="5"/>
      <c r="R952" s="8"/>
      <c r="S952" s="5"/>
      <c r="T952" s="93"/>
      <c r="U952" s="80"/>
      <c r="V952" s="82"/>
      <c r="W952" s="83"/>
      <c r="X952" s="84" t="str">
        <f t="shared" si="229"/>
        <v xml:space="preserve"> </v>
      </c>
      <c r="Y952" s="85" t="str">
        <f t="shared" si="222"/>
        <v/>
      </c>
      <c r="AA952" s="86" t="str">
        <f t="shared" ca="1" si="223"/>
        <v/>
      </c>
      <c r="AB952" s="121"/>
      <c r="AC952" s="87" t="str">
        <f t="shared" si="235"/>
        <v/>
      </c>
      <c r="AD952" s="88" t="str">
        <f t="shared" si="230"/>
        <v/>
      </c>
      <c r="AE952" s="89" t="str">
        <f>IF(C952&lt;&gt;"",IF(VLOOKUP(C952,T_UO[#All],3,FALSE)="J",AF952+AG952,VLOOKUP(C952,T_UO[#All],4,FALSE)*G952),"")</f>
        <v/>
      </c>
      <c r="AF952" s="89" t="str">
        <f t="shared" si="224"/>
        <v/>
      </c>
      <c r="AG952" s="6"/>
      <c r="AH952" s="8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J952" s="46"/>
      <c r="CK952" s="46"/>
      <c r="CL952" s="46"/>
      <c r="CN952" s="46">
        <f t="shared" ca="1" si="231"/>
        <v>0</v>
      </c>
      <c r="CO952" s="46">
        <f t="shared" si="225"/>
        <v>0</v>
      </c>
      <c r="CP952" s="46"/>
      <c r="CQ952" s="46">
        <f t="shared" si="226"/>
        <v>0</v>
      </c>
      <c r="CR952" s="46"/>
      <c r="CS952" s="46">
        <f>IF(C952&lt;&gt;"",IF(VLOOKUP(C952,T_UO[#All],3,FALSE)="PTS",IF(ISBLANK(G952),1,0),IF(ISBLANK(G952),0,1)),0)</f>
        <v>0</v>
      </c>
      <c r="CT952" s="46">
        <f t="shared" si="232"/>
        <v>0</v>
      </c>
      <c r="CU952" s="46"/>
      <c r="CV952" s="46"/>
      <c r="CW952" s="46"/>
      <c r="CX952" s="46"/>
      <c r="CY952" s="46"/>
      <c r="CZ952" s="46"/>
      <c r="DA952" s="46"/>
      <c r="DB952" s="46">
        <f t="shared" si="233"/>
        <v>0</v>
      </c>
      <c r="DC952" s="46">
        <f t="shared" ca="1" si="227"/>
        <v>0</v>
      </c>
      <c r="DD952" s="46"/>
      <c r="DE952" s="46">
        <f t="shared" si="234"/>
        <v>0</v>
      </c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>
        <f t="array" ref="DS952">IF(MAX(IF($AI952:$CH952&lt;&gt;0,$AI$7:$CH$7))&gt;$S952,1,0)</f>
        <v>0</v>
      </c>
    </row>
    <row r="953" spans="1:123" x14ac:dyDescent="0.25">
      <c r="A953" s="78">
        <v>946</v>
      </c>
      <c r="B953" s="79" t="str">
        <f t="shared" si="228"/>
        <v>K_LE MUT_2023_946</v>
      </c>
      <c r="C953" s="2"/>
      <c r="D953" s="3"/>
      <c r="E953" s="3"/>
      <c r="F953" s="4"/>
      <c r="G953" s="4"/>
      <c r="H953" s="4"/>
      <c r="I953" s="3"/>
      <c r="J953" s="1"/>
      <c r="K953" s="7"/>
      <c r="L953" s="90"/>
      <c r="M953" s="5"/>
      <c r="N953" s="91"/>
      <c r="O953" s="92"/>
      <c r="P953" s="5"/>
      <c r="Q953" s="5"/>
      <c r="R953" s="8"/>
      <c r="S953" s="5"/>
      <c r="T953" s="93"/>
      <c r="U953" s="80"/>
      <c r="V953" s="82"/>
      <c r="W953" s="83"/>
      <c r="X953" s="84" t="str">
        <f t="shared" si="229"/>
        <v xml:space="preserve"> </v>
      </c>
      <c r="Y953" s="85" t="str">
        <f t="shared" si="222"/>
        <v/>
      </c>
      <c r="AA953" s="86" t="str">
        <f t="shared" ca="1" si="223"/>
        <v/>
      </c>
      <c r="AB953" s="121"/>
      <c r="AC953" s="87" t="str">
        <f t="shared" si="235"/>
        <v/>
      </c>
      <c r="AD953" s="88" t="str">
        <f t="shared" si="230"/>
        <v/>
      </c>
      <c r="AE953" s="89" t="str">
        <f>IF(C953&lt;&gt;"",IF(VLOOKUP(C953,T_UO[#All],3,FALSE)="J",AF953+AG953,VLOOKUP(C953,T_UO[#All],4,FALSE)*G953),"")</f>
        <v/>
      </c>
      <c r="AF953" s="89" t="str">
        <f t="shared" si="224"/>
        <v/>
      </c>
      <c r="AG953" s="6"/>
      <c r="AH953" s="8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J953" s="46"/>
      <c r="CK953" s="46"/>
      <c r="CL953" s="46"/>
      <c r="CN953" s="46">
        <f t="shared" ca="1" si="231"/>
        <v>0</v>
      </c>
      <c r="CO953" s="46">
        <f t="shared" si="225"/>
        <v>0</v>
      </c>
      <c r="CP953" s="46"/>
      <c r="CQ953" s="46">
        <f t="shared" si="226"/>
        <v>0</v>
      </c>
      <c r="CR953" s="46"/>
      <c r="CS953" s="46">
        <f>IF(C953&lt;&gt;"",IF(VLOOKUP(C953,T_UO[#All],3,FALSE)="PTS",IF(ISBLANK(G953),1,0),IF(ISBLANK(G953),0,1)),0)</f>
        <v>0</v>
      </c>
      <c r="CT953" s="46">
        <f t="shared" si="232"/>
        <v>0</v>
      </c>
      <c r="CU953" s="46"/>
      <c r="CV953" s="46"/>
      <c r="CW953" s="46"/>
      <c r="CX953" s="46"/>
      <c r="CY953" s="46"/>
      <c r="CZ953" s="46"/>
      <c r="DA953" s="46"/>
      <c r="DB953" s="46">
        <f t="shared" si="233"/>
        <v>0</v>
      </c>
      <c r="DC953" s="46">
        <f t="shared" ca="1" si="227"/>
        <v>0</v>
      </c>
      <c r="DD953" s="46"/>
      <c r="DE953" s="46">
        <f t="shared" si="234"/>
        <v>0</v>
      </c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>
        <f t="array" ref="DS953">IF(MAX(IF($AI953:$CH953&lt;&gt;0,$AI$7:$CH$7))&gt;$S953,1,0)</f>
        <v>0</v>
      </c>
    </row>
    <row r="954" spans="1:123" x14ac:dyDescent="0.25">
      <c r="A954" s="78">
        <v>947</v>
      </c>
      <c r="B954" s="79" t="str">
        <f t="shared" si="228"/>
        <v>K_LE MUT_2023_947</v>
      </c>
      <c r="C954" s="2"/>
      <c r="D954" s="3"/>
      <c r="E954" s="3"/>
      <c r="F954" s="4"/>
      <c r="G954" s="4"/>
      <c r="H954" s="4"/>
      <c r="I954" s="3"/>
      <c r="J954" s="1"/>
      <c r="K954" s="7"/>
      <c r="L954" s="90"/>
      <c r="M954" s="5"/>
      <c r="N954" s="91"/>
      <c r="O954" s="92"/>
      <c r="P954" s="5"/>
      <c r="Q954" s="5"/>
      <c r="R954" s="8"/>
      <c r="S954" s="5"/>
      <c r="T954" s="93"/>
      <c r="U954" s="80"/>
      <c r="V954" s="82"/>
      <c r="W954" s="83"/>
      <c r="X954" s="84" t="str">
        <f t="shared" si="229"/>
        <v xml:space="preserve"> </v>
      </c>
      <c r="Y954" s="85" t="str">
        <f t="shared" si="222"/>
        <v/>
      </c>
      <c r="AA954" s="86" t="str">
        <f t="shared" ca="1" si="223"/>
        <v/>
      </c>
      <c r="AB954" s="121"/>
      <c r="AC954" s="87" t="str">
        <f t="shared" si="235"/>
        <v/>
      </c>
      <c r="AD954" s="88" t="str">
        <f t="shared" si="230"/>
        <v/>
      </c>
      <c r="AE954" s="89" t="str">
        <f>IF(C954&lt;&gt;"",IF(VLOOKUP(C954,T_UO[#All],3,FALSE)="J",AF954+AG954,VLOOKUP(C954,T_UO[#All],4,FALSE)*G954),"")</f>
        <v/>
      </c>
      <c r="AF954" s="89" t="str">
        <f t="shared" si="224"/>
        <v/>
      </c>
      <c r="AG954" s="6"/>
      <c r="AH954" s="8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J954" s="46"/>
      <c r="CK954" s="46"/>
      <c r="CL954" s="46"/>
      <c r="CN954" s="46">
        <f t="shared" ca="1" si="231"/>
        <v>0</v>
      </c>
      <c r="CO954" s="46">
        <f t="shared" si="225"/>
        <v>0</v>
      </c>
      <c r="CP954" s="46"/>
      <c r="CQ954" s="46">
        <f t="shared" si="226"/>
        <v>0</v>
      </c>
      <c r="CR954" s="46"/>
      <c r="CS954" s="46">
        <f>IF(C954&lt;&gt;"",IF(VLOOKUP(C954,T_UO[#All],3,FALSE)="PTS",IF(ISBLANK(G954),1,0),IF(ISBLANK(G954),0,1)),0)</f>
        <v>0</v>
      </c>
      <c r="CT954" s="46">
        <f t="shared" si="232"/>
        <v>0</v>
      </c>
      <c r="CU954" s="46"/>
      <c r="CV954" s="46"/>
      <c r="CW954" s="46"/>
      <c r="CX954" s="46"/>
      <c r="CY954" s="46"/>
      <c r="CZ954" s="46"/>
      <c r="DA954" s="46"/>
      <c r="DB954" s="46">
        <f t="shared" si="233"/>
        <v>0</v>
      </c>
      <c r="DC954" s="46">
        <f t="shared" ca="1" si="227"/>
        <v>0</v>
      </c>
      <c r="DD954" s="46"/>
      <c r="DE954" s="46">
        <f t="shared" si="234"/>
        <v>0</v>
      </c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>
        <f t="array" ref="DS954">IF(MAX(IF($AI954:$CH954&lt;&gt;0,$AI$7:$CH$7))&gt;$S954,1,0)</f>
        <v>0</v>
      </c>
    </row>
    <row r="955" spans="1:123" x14ac:dyDescent="0.25">
      <c r="A955" s="78">
        <v>948</v>
      </c>
      <c r="B955" s="79" t="str">
        <f t="shared" si="228"/>
        <v>K_LE MUT_2023_948</v>
      </c>
      <c r="C955" s="2"/>
      <c r="D955" s="3"/>
      <c r="E955" s="3"/>
      <c r="F955" s="4"/>
      <c r="G955" s="4"/>
      <c r="H955" s="4"/>
      <c r="I955" s="3"/>
      <c r="J955" s="1"/>
      <c r="K955" s="7"/>
      <c r="L955" s="90"/>
      <c r="M955" s="5"/>
      <c r="N955" s="91"/>
      <c r="O955" s="92"/>
      <c r="P955" s="5"/>
      <c r="Q955" s="5"/>
      <c r="R955" s="8"/>
      <c r="S955" s="5"/>
      <c r="T955" s="93"/>
      <c r="U955" s="80"/>
      <c r="V955" s="82"/>
      <c r="W955" s="83"/>
      <c r="X955" s="84" t="str">
        <f t="shared" si="229"/>
        <v xml:space="preserve"> </v>
      </c>
      <c r="Y955" s="85" t="str">
        <f t="shared" si="222"/>
        <v/>
      </c>
      <c r="AA955" s="86" t="str">
        <f t="shared" ca="1" si="223"/>
        <v/>
      </c>
      <c r="AB955" s="121"/>
      <c r="AC955" s="87" t="str">
        <f t="shared" si="235"/>
        <v/>
      </c>
      <c r="AD955" s="88" t="str">
        <f t="shared" si="230"/>
        <v/>
      </c>
      <c r="AE955" s="89" t="str">
        <f>IF(C955&lt;&gt;"",IF(VLOOKUP(C955,T_UO[#All],3,FALSE)="J",AF955+AG955,VLOOKUP(C955,T_UO[#All],4,FALSE)*G955),"")</f>
        <v/>
      </c>
      <c r="AF955" s="89" t="str">
        <f t="shared" si="224"/>
        <v/>
      </c>
      <c r="AG955" s="6"/>
      <c r="AH955" s="8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J955" s="46"/>
      <c r="CK955" s="46"/>
      <c r="CL955" s="46"/>
      <c r="CN955" s="46">
        <f t="shared" ca="1" si="231"/>
        <v>0</v>
      </c>
      <c r="CO955" s="46">
        <f t="shared" si="225"/>
        <v>0</v>
      </c>
      <c r="CP955" s="46"/>
      <c r="CQ955" s="46">
        <f t="shared" si="226"/>
        <v>0</v>
      </c>
      <c r="CR955" s="46"/>
      <c r="CS955" s="46">
        <f>IF(C955&lt;&gt;"",IF(VLOOKUP(C955,T_UO[#All],3,FALSE)="PTS",IF(ISBLANK(G955),1,0),IF(ISBLANK(G955),0,1)),0)</f>
        <v>0</v>
      </c>
      <c r="CT955" s="46">
        <f t="shared" si="232"/>
        <v>0</v>
      </c>
      <c r="CU955" s="46"/>
      <c r="CV955" s="46"/>
      <c r="CW955" s="46"/>
      <c r="CX955" s="46"/>
      <c r="CY955" s="46"/>
      <c r="CZ955" s="46"/>
      <c r="DA955" s="46"/>
      <c r="DB955" s="46">
        <f t="shared" si="233"/>
        <v>0</v>
      </c>
      <c r="DC955" s="46">
        <f t="shared" ca="1" si="227"/>
        <v>0</v>
      </c>
      <c r="DD955" s="46"/>
      <c r="DE955" s="46">
        <f t="shared" si="234"/>
        <v>0</v>
      </c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>
        <f t="array" ref="DS955">IF(MAX(IF($AI955:$CH955&lt;&gt;0,$AI$7:$CH$7))&gt;$S955,1,0)</f>
        <v>0</v>
      </c>
    </row>
    <row r="956" spans="1:123" x14ac:dyDescent="0.25">
      <c r="A956" s="78">
        <v>949</v>
      </c>
      <c r="B956" s="79" t="str">
        <f t="shared" si="228"/>
        <v>K_LE MUT_2023_949</v>
      </c>
      <c r="C956" s="2"/>
      <c r="D956" s="3"/>
      <c r="E956" s="3"/>
      <c r="F956" s="4"/>
      <c r="G956" s="4"/>
      <c r="H956" s="4"/>
      <c r="I956" s="3"/>
      <c r="J956" s="1"/>
      <c r="K956" s="7"/>
      <c r="L956" s="90"/>
      <c r="M956" s="5"/>
      <c r="N956" s="91"/>
      <c r="O956" s="92"/>
      <c r="P956" s="5"/>
      <c r="Q956" s="5"/>
      <c r="R956" s="8"/>
      <c r="S956" s="5"/>
      <c r="T956" s="93"/>
      <c r="U956" s="80"/>
      <c r="V956" s="82"/>
      <c r="W956" s="83"/>
      <c r="X956" s="84" t="str">
        <f t="shared" si="229"/>
        <v xml:space="preserve"> </v>
      </c>
      <c r="Y956" s="85" t="str">
        <f t="shared" si="222"/>
        <v/>
      </c>
      <c r="AA956" s="86" t="str">
        <f t="shared" ca="1" si="223"/>
        <v/>
      </c>
      <c r="AB956" s="121"/>
      <c r="AC956" s="87" t="str">
        <f t="shared" si="235"/>
        <v/>
      </c>
      <c r="AD956" s="88" t="str">
        <f t="shared" si="230"/>
        <v/>
      </c>
      <c r="AE956" s="89" t="str">
        <f>IF(C956&lt;&gt;"",IF(VLOOKUP(C956,T_UO[#All],3,FALSE)="J",AF956+AG956,VLOOKUP(C956,T_UO[#All],4,FALSE)*G956),"")</f>
        <v/>
      </c>
      <c r="AF956" s="89" t="str">
        <f t="shared" si="224"/>
        <v/>
      </c>
      <c r="AG956" s="6"/>
      <c r="AH956" s="8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J956" s="46"/>
      <c r="CK956" s="46"/>
      <c r="CL956" s="46"/>
      <c r="CN956" s="46">
        <f t="shared" ca="1" si="231"/>
        <v>0</v>
      </c>
      <c r="CO956" s="46">
        <f t="shared" si="225"/>
        <v>0</v>
      </c>
      <c r="CP956" s="46"/>
      <c r="CQ956" s="46">
        <f t="shared" si="226"/>
        <v>0</v>
      </c>
      <c r="CR956" s="46"/>
      <c r="CS956" s="46">
        <f>IF(C956&lt;&gt;"",IF(VLOOKUP(C956,T_UO[#All],3,FALSE)="PTS",IF(ISBLANK(G956),1,0),IF(ISBLANK(G956),0,1)),0)</f>
        <v>0</v>
      </c>
      <c r="CT956" s="46">
        <f t="shared" si="232"/>
        <v>0</v>
      </c>
      <c r="CU956" s="46"/>
      <c r="CV956" s="46"/>
      <c r="CW956" s="46"/>
      <c r="CX956" s="46"/>
      <c r="CY956" s="46"/>
      <c r="CZ956" s="46"/>
      <c r="DA956" s="46"/>
      <c r="DB956" s="46">
        <f t="shared" si="233"/>
        <v>0</v>
      </c>
      <c r="DC956" s="46">
        <f t="shared" ca="1" si="227"/>
        <v>0</v>
      </c>
      <c r="DD956" s="46"/>
      <c r="DE956" s="46">
        <f t="shared" si="234"/>
        <v>0</v>
      </c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>
        <f t="array" ref="DS956">IF(MAX(IF($AI956:$CH956&lt;&gt;0,$AI$7:$CH$7))&gt;$S956,1,0)</f>
        <v>0</v>
      </c>
    </row>
    <row r="957" spans="1:123" x14ac:dyDescent="0.25">
      <c r="A957" s="78">
        <v>950</v>
      </c>
      <c r="B957" s="79" t="str">
        <f t="shared" si="228"/>
        <v>K_LE MUT_2023_950</v>
      </c>
      <c r="C957" s="2"/>
      <c r="D957" s="3"/>
      <c r="E957" s="3"/>
      <c r="F957" s="4"/>
      <c r="G957" s="4"/>
      <c r="H957" s="4"/>
      <c r="I957" s="3"/>
      <c r="J957" s="1"/>
      <c r="K957" s="7"/>
      <c r="L957" s="90"/>
      <c r="M957" s="5"/>
      <c r="N957" s="91"/>
      <c r="O957" s="92"/>
      <c r="P957" s="5"/>
      <c r="Q957" s="5"/>
      <c r="R957" s="8"/>
      <c r="S957" s="5"/>
      <c r="T957" s="93"/>
      <c r="U957" s="80"/>
      <c r="V957" s="82"/>
      <c r="W957" s="83"/>
      <c r="X957" s="84" t="str">
        <f t="shared" si="229"/>
        <v xml:space="preserve"> </v>
      </c>
      <c r="Y957" s="85" t="str">
        <f t="shared" si="222"/>
        <v/>
      </c>
      <c r="AA957" s="86" t="str">
        <f t="shared" ca="1" si="223"/>
        <v/>
      </c>
      <c r="AB957" s="121"/>
      <c r="AC957" s="87" t="str">
        <f t="shared" si="235"/>
        <v/>
      </c>
      <c r="AD957" s="88" t="str">
        <f t="shared" si="230"/>
        <v/>
      </c>
      <c r="AE957" s="89" t="str">
        <f>IF(C957&lt;&gt;"",IF(VLOOKUP(C957,T_UO[#All],3,FALSE)="J",AF957+AG957,VLOOKUP(C957,T_UO[#All],4,FALSE)*G957),"")</f>
        <v/>
      </c>
      <c r="AF957" s="89" t="str">
        <f t="shared" si="224"/>
        <v/>
      </c>
      <c r="AG957" s="6"/>
      <c r="AH957" s="8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J957" s="46"/>
      <c r="CK957" s="46"/>
      <c r="CL957" s="46"/>
      <c r="CN957" s="46">
        <f t="shared" ca="1" si="231"/>
        <v>0</v>
      </c>
      <c r="CO957" s="46">
        <f t="shared" si="225"/>
        <v>0</v>
      </c>
      <c r="CP957" s="46"/>
      <c r="CQ957" s="46">
        <f t="shared" si="226"/>
        <v>0</v>
      </c>
      <c r="CR957" s="46"/>
      <c r="CS957" s="46">
        <f>IF(C957&lt;&gt;"",IF(VLOOKUP(C957,T_UO[#All],3,FALSE)="PTS",IF(ISBLANK(G957),1,0),IF(ISBLANK(G957),0,1)),0)</f>
        <v>0</v>
      </c>
      <c r="CT957" s="46">
        <f t="shared" si="232"/>
        <v>0</v>
      </c>
      <c r="CU957" s="46"/>
      <c r="CV957" s="46"/>
      <c r="CW957" s="46"/>
      <c r="CX957" s="46"/>
      <c r="CY957" s="46"/>
      <c r="CZ957" s="46"/>
      <c r="DA957" s="46"/>
      <c r="DB957" s="46">
        <f t="shared" si="233"/>
        <v>0</v>
      </c>
      <c r="DC957" s="46">
        <f t="shared" ca="1" si="227"/>
        <v>0</v>
      </c>
      <c r="DD957" s="46"/>
      <c r="DE957" s="46">
        <f t="shared" si="234"/>
        <v>0</v>
      </c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>
        <f t="array" ref="DS957">IF(MAX(IF($AI957:$CH957&lt;&gt;0,$AI$7:$CH$7))&gt;$S957,1,0)</f>
        <v>0</v>
      </c>
    </row>
    <row r="958" spans="1:123" x14ac:dyDescent="0.25">
      <c r="A958" s="78">
        <v>951</v>
      </c>
      <c r="B958" s="79" t="str">
        <f t="shared" si="228"/>
        <v>K_LE MUT_2023_951</v>
      </c>
      <c r="C958" s="2"/>
      <c r="D958" s="3"/>
      <c r="E958" s="3"/>
      <c r="F958" s="4"/>
      <c r="G958" s="4"/>
      <c r="H958" s="4"/>
      <c r="I958" s="3"/>
      <c r="J958" s="1"/>
      <c r="K958" s="7"/>
      <c r="L958" s="90"/>
      <c r="M958" s="5"/>
      <c r="N958" s="91"/>
      <c r="O958" s="92"/>
      <c r="P958" s="5"/>
      <c r="Q958" s="5"/>
      <c r="R958" s="8"/>
      <c r="S958" s="5"/>
      <c r="T958" s="93"/>
      <c r="U958" s="80"/>
      <c r="V958" s="82"/>
      <c r="W958" s="83"/>
      <c r="X958" s="84" t="str">
        <f t="shared" si="229"/>
        <v xml:space="preserve"> </v>
      </c>
      <c r="Y958" s="85" t="str">
        <f t="shared" si="222"/>
        <v/>
      </c>
      <c r="AA958" s="86" t="str">
        <f t="shared" ca="1" si="223"/>
        <v/>
      </c>
      <c r="AB958" s="121"/>
      <c r="AC958" s="87" t="str">
        <f t="shared" si="235"/>
        <v/>
      </c>
      <c r="AD958" s="88" t="str">
        <f t="shared" si="230"/>
        <v/>
      </c>
      <c r="AE958" s="89" t="str">
        <f>IF(C958&lt;&gt;"",IF(VLOOKUP(C958,T_UO[#All],3,FALSE)="J",AF958+AG958,VLOOKUP(C958,T_UO[#All],4,FALSE)*G958),"")</f>
        <v/>
      </c>
      <c r="AF958" s="89" t="str">
        <f t="shared" si="224"/>
        <v/>
      </c>
      <c r="AG958" s="6"/>
      <c r="AH958" s="8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J958" s="46"/>
      <c r="CK958" s="46"/>
      <c r="CL958" s="46"/>
      <c r="CN958" s="46">
        <f t="shared" ca="1" si="231"/>
        <v>0</v>
      </c>
      <c r="CO958" s="46">
        <f t="shared" si="225"/>
        <v>0</v>
      </c>
      <c r="CP958" s="46"/>
      <c r="CQ958" s="46">
        <f t="shared" si="226"/>
        <v>0</v>
      </c>
      <c r="CR958" s="46"/>
      <c r="CS958" s="46">
        <f>IF(C958&lt;&gt;"",IF(VLOOKUP(C958,T_UO[#All],3,FALSE)="PTS",IF(ISBLANK(G958),1,0),IF(ISBLANK(G958),0,1)),0)</f>
        <v>0</v>
      </c>
      <c r="CT958" s="46">
        <f t="shared" si="232"/>
        <v>0</v>
      </c>
      <c r="CU958" s="46"/>
      <c r="CV958" s="46"/>
      <c r="CW958" s="46"/>
      <c r="CX958" s="46"/>
      <c r="CY958" s="46"/>
      <c r="CZ958" s="46"/>
      <c r="DA958" s="46"/>
      <c r="DB958" s="46">
        <f t="shared" si="233"/>
        <v>0</v>
      </c>
      <c r="DC958" s="46">
        <f t="shared" ca="1" si="227"/>
        <v>0</v>
      </c>
      <c r="DD958" s="46"/>
      <c r="DE958" s="46">
        <f t="shared" si="234"/>
        <v>0</v>
      </c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>
        <f t="array" ref="DS958">IF(MAX(IF($AI958:$CH958&lt;&gt;0,$AI$7:$CH$7))&gt;$S958,1,0)</f>
        <v>0</v>
      </c>
    </row>
    <row r="959" spans="1:123" x14ac:dyDescent="0.25">
      <c r="A959" s="78">
        <v>952</v>
      </c>
      <c r="B959" s="79" t="str">
        <f t="shared" si="228"/>
        <v>K_LE MUT_2023_952</v>
      </c>
      <c r="C959" s="2"/>
      <c r="D959" s="3"/>
      <c r="E959" s="3"/>
      <c r="F959" s="4"/>
      <c r="G959" s="4"/>
      <c r="H959" s="4"/>
      <c r="I959" s="3"/>
      <c r="J959" s="1"/>
      <c r="K959" s="7"/>
      <c r="L959" s="90"/>
      <c r="M959" s="5"/>
      <c r="N959" s="91"/>
      <c r="O959" s="92"/>
      <c r="P959" s="5"/>
      <c r="Q959" s="5"/>
      <c r="R959" s="8"/>
      <c r="S959" s="5"/>
      <c r="T959" s="93"/>
      <c r="U959" s="80"/>
      <c r="V959" s="82"/>
      <c r="W959" s="83"/>
      <c r="X959" s="84" t="str">
        <f t="shared" si="229"/>
        <v xml:space="preserve"> </v>
      </c>
      <c r="Y959" s="85" t="str">
        <f t="shared" si="222"/>
        <v/>
      </c>
      <c r="AA959" s="86" t="str">
        <f t="shared" ca="1" si="223"/>
        <v/>
      </c>
      <c r="AB959" s="121"/>
      <c r="AC959" s="87" t="str">
        <f t="shared" si="235"/>
        <v/>
      </c>
      <c r="AD959" s="88" t="str">
        <f t="shared" si="230"/>
        <v/>
      </c>
      <c r="AE959" s="89" t="str">
        <f>IF(C959&lt;&gt;"",IF(VLOOKUP(C959,T_UO[#All],3,FALSE)="J",AF959+AG959,VLOOKUP(C959,T_UO[#All],4,FALSE)*G959),"")</f>
        <v/>
      </c>
      <c r="AF959" s="89" t="str">
        <f t="shared" si="224"/>
        <v/>
      </c>
      <c r="AG959" s="6"/>
      <c r="AH959" s="8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J959" s="46"/>
      <c r="CK959" s="46"/>
      <c r="CL959" s="46"/>
      <c r="CN959" s="46">
        <f t="shared" ca="1" si="231"/>
        <v>0</v>
      </c>
      <c r="CO959" s="46">
        <f t="shared" si="225"/>
        <v>0</v>
      </c>
      <c r="CP959" s="46"/>
      <c r="CQ959" s="46">
        <f t="shared" si="226"/>
        <v>0</v>
      </c>
      <c r="CR959" s="46"/>
      <c r="CS959" s="46">
        <f>IF(C959&lt;&gt;"",IF(VLOOKUP(C959,T_UO[#All],3,FALSE)="PTS",IF(ISBLANK(G959),1,0),IF(ISBLANK(G959),0,1)),0)</f>
        <v>0</v>
      </c>
      <c r="CT959" s="46">
        <f t="shared" si="232"/>
        <v>0</v>
      </c>
      <c r="CU959" s="46"/>
      <c r="CV959" s="46"/>
      <c r="CW959" s="46"/>
      <c r="CX959" s="46"/>
      <c r="CY959" s="46"/>
      <c r="CZ959" s="46"/>
      <c r="DA959" s="46"/>
      <c r="DB959" s="46">
        <f t="shared" si="233"/>
        <v>0</v>
      </c>
      <c r="DC959" s="46">
        <f t="shared" ca="1" si="227"/>
        <v>0</v>
      </c>
      <c r="DD959" s="46"/>
      <c r="DE959" s="46">
        <f t="shared" si="234"/>
        <v>0</v>
      </c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>
        <f t="array" ref="DS959">IF(MAX(IF($AI959:$CH959&lt;&gt;0,$AI$7:$CH$7))&gt;$S959,1,0)</f>
        <v>0</v>
      </c>
    </row>
    <row r="960" spans="1:123" x14ac:dyDescent="0.25">
      <c r="A960" s="78">
        <v>953</v>
      </c>
      <c r="B960" s="79" t="str">
        <f t="shared" si="228"/>
        <v>K_LE MUT_2023_953</v>
      </c>
      <c r="C960" s="2"/>
      <c r="D960" s="3"/>
      <c r="E960" s="3"/>
      <c r="F960" s="4"/>
      <c r="G960" s="4"/>
      <c r="H960" s="4"/>
      <c r="I960" s="3"/>
      <c r="J960" s="1"/>
      <c r="K960" s="7"/>
      <c r="L960" s="90"/>
      <c r="M960" s="5"/>
      <c r="N960" s="91"/>
      <c r="O960" s="92"/>
      <c r="P960" s="5"/>
      <c r="Q960" s="5"/>
      <c r="R960" s="8"/>
      <c r="S960" s="5"/>
      <c r="T960" s="93"/>
      <c r="U960" s="80"/>
      <c r="V960" s="82"/>
      <c r="W960" s="83"/>
      <c r="X960" s="84" t="str">
        <f t="shared" si="229"/>
        <v xml:space="preserve"> </v>
      </c>
      <c r="Y960" s="85" t="str">
        <f t="shared" si="222"/>
        <v/>
      </c>
      <c r="AA960" s="86" t="str">
        <f t="shared" ca="1" si="223"/>
        <v/>
      </c>
      <c r="AB960" s="121"/>
      <c r="AC960" s="87" t="str">
        <f t="shared" si="235"/>
        <v/>
      </c>
      <c r="AD960" s="88" t="str">
        <f t="shared" si="230"/>
        <v/>
      </c>
      <c r="AE960" s="89" t="str">
        <f>IF(C960&lt;&gt;"",IF(VLOOKUP(C960,T_UO[#All],3,FALSE)="J",AF960+AG960,VLOOKUP(C960,T_UO[#All],4,FALSE)*G960),"")</f>
        <v/>
      </c>
      <c r="AF960" s="89" t="str">
        <f t="shared" si="224"/>
        <v/>
      </c>
      <c r="AG960" s="6"/>
      <c r="AH960" s="8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J960" s="46"/>
      <c r="CK960" s="46"/>
      <c r="CL960" s="46"/>
      <c r="CN960" s="46">
        <f t="shared" ca="1" si="231"/>
        <v>0</v>
      </c>
      <c r="CO960" s="46">
        <f t="shared" si="225"/>
        <v>0</v>
      </c>
      <c r="CP960" s="46"/>
      <c r="CQ960" s="46">
        <f t="shared" si="226"/>
        <v>0</v>
      </c>
      <c r="CR960" s="46"/>
      <c r="CS960" s="46">
        <f>IF(C960&lt;&gt;"",IF(VLOOKUP(C960,T_UO[#All],3,FALSE)="PTS",IF(ISBLANK(G960),1,0),IF(ISBLANK(G960),0,1)),0)</f>
        <v>0</v>
      </c>
      <c r="CT960" s="46">
        <f t="shared" si="232"/>
        <v>0</v>
      </c>
      <c r="CU960" s="46"/>
      <c r="CV960" s="46"/>
      <c r="CW960" s="46"/>
      <c r="CX960" s="46"/>
      <c r="CY960" s="46"/>
      <c r="CZ960" s="46"/>
      <c r="DA960" s="46"/>
      <c r="DB960" s="46">
        <f t="shared" si="233"/>
        <v>0</v>
      </c>
      <c r="DC960" s="46">
        <f t="shared" ca="1" si="227"/>
        <v>0</v>
      </c>
      <c r="DD960" s="46"/>
      <c r="DE960" s="46">
        <f t="shared" si="234"/>
        <v>0</v>
      </c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>
        <f t="array" ref="DS960">IF(MAX(IF($AI960:$CH960&lt;&gt;0,$AI$7:$CH$7))&gt;$S960,1,0)</f>
        <v>0</v>
      </c>
    </row>
    <row r="961" spans="1:123" x14ac:dyDescent="0.25">
      <c r="A961" s="78">
        <v>954</v>
      </c>
      <c r="B961" s="79" t="str">
        <f t="shared" si="228"/>
        <v>K_LE MUT_2023_954</v>
      </c>
      <c r="C961" s="2"/>
      <c r="D961" s="3"/>
      <c r="E961" s="3"/>
      <c r="F961" s="4"/>
      <c r="G961" s="4"/>
      <c r="H961" s="4"/>
      <c r="I961" s="3"/>
      <c r="J961" s="1"/>
      <c r="K961" s="7"/>
      <c r="L961" s="90"/>
      <c r="M961" s="5"/>
      <c r="N961" s="91"/>
      <c r="O961" s="92"/>
      <c r="P961" s="5"/>
      <c r="Q961" s="5"/>
      <c r="R961" s="8"/>
      <c r="S961" s="5"/>
      <c r="T961" s="93"/>
      <c r="U961" s="80"/>
      <c r="V961" s="82"/>
      <c r="W961" s="83"/>
      <c r="X961" s="84" t="str">
        <f t="shared" si="229"/>
        <v xml:space="preserve"> </v>
      </c>
      <c r="Y961" s="85" t="str">
        <f t="shared" si="222"/>
        <v/>
      </c>
      <c r="AA961" s="86" t="str">
        <f t="shared" ca="1" si="223"/>
        <v/>
      </c>
      <c r="AB961" s="121"/>
      <c r="AC961" s="87" t="str">
        <f t="shared" si="235"/>
        <v/>
      </c>
      <c r="AD961" s="88" t="str">
        <f t="shared" si="230"/>
        <v/>
      </c>
      <c r="AE961" s="89" t="str">
        <f>IF(C961&lt;&gt;"",IF(VLOOKUP(C961,T_UO[#All],3,FALSE)="J",AF961+AG961,VLOOKUP(C961,T_UO[#All],4,FALSE)*G961),"")</f>
        <v/>
      </c>
      <c r="AF961" s="89" t="str">
        <f t="shared" si="224"/>
        <v/>
      </c>
      <c r="AG961" s="6"/>
      <c r="AH961" s="8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J961" s="46"/>
      <c r="CK961" s="46"/>
      <c r="CL961" s="46"/>
      <c r="CN961" s="46">
        <f t="shared" ca="1" si="231"/>
        <v>0</v>
      </c>
      <c r="CO961" s="46">
        <f t="shared" si="225"/>
        <v>0</v>
      </c>
      <c r="CP961" s="46"/>
      <c r="CQ961" s="46">
        <f t="shared" si="226"/>
        <v>0</v>
      </c>
      <c r="CR961" s="46"/>
      <c r="CS961" s="46">
        <f>IF(C961&lt;&gt;"",IF(VLOOKUP(C961,T_UO[#All],3,FALSE)="PTS",IF(ISBLANK(G961),1,0),IF(ISBLANK(G961),0,1)),0)</f>
        <v>0</v>
      </c>
      <c r="CT961" s="46">
        <f t="shared" si="232"/>
        <v>0</v>
      </c>
      <c r="CU961" s="46"/>
      <c r="CV961" s="46"/>
      <c r="CW961" s="46"/>
      <c r="CX961" s="46"/>
      <c r="CY961" s="46"/>
      <c r="CZ961" s="46"/>
      <c r="DA961" s="46"/>
      <c r="DB961" s="46">
        <f t="shared" si="233"/>
        <v>0</v>
      </c>
      <c r="DC961" s="46">
        <f t="shared" ca="1" si="227"/>
        <v>0</v>
      </c>
      <c r="DD961" s="46"/>
      <c r="DE961" s="46">
        <f t="shared" si="234"/>
        <v>0</v>
      </c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>
        <f t="array" ref="DS961">IF(MAX(IF($AI961:$CH961&lt;&gt;0,$AI$7:$CH$7))&gt;$S961,1,0)</f>
        <v>0</v>
      </c>
    </row>
    <row r="962" spans="1:123" x14ac:dyDescent="0.25">
      <c r="A962" s="78">
        <v>955</v>
      </c>
      <c r="B962" s="79" t="str">
        <f t="shared" si="228"/>
        <v>K_LE MUT_2023_955</v>
      </c>
      <c r="C962" s="2"/>
      <c r="D962" s="3"/>
      <c r="E962" s="3"/>
      <c r="F962" s="4"/>
      <c r="G962" s="4"/>
      <c r="H962" s="4"/>
      <c r="I962" s="3"/>
      <c r="J962" s="1"/>
      <c r="K962" s="7"/>
      <c r="L962" s="90"/>
      <c r="M962" s="5"/>
      <c r="N962" s="91"/>
      <c r="O962" s="92"/>
      <c r="P962" s="5"/>
      <c r="Q962" s="5"/>
      <c r="R962" s="8"/>
      <c r="S962" s="5"/>
      <c r="T962" s="93"/>
      <c r="U962" s="80"/>
      <c r="V962" s="82"/>
      <c r="W962" s="83"/>
      <c r="X962" s="84" t="str">
        <f t="shared" si="229"/>
        <v xml:space="preserve"> </v>
      </c>
      <c r="Y962" s="85" t="str">
        <f t="shared" si="222"/>
        <v/>
      </c>
      <c r="AA962" s="86" t="str">
        <f t="shared" ca="1" si="223"/>
        <v/>
      </c>
      <c r="AB962" s="121"/>
      <c r="AC962" s="87" t="str">
        <f t="shared" si="235"/>
        <v/>
      </c>
      <c r="AD962" s="88" t="str">
        <f t="shared" si="230"/>
        <v/>
      </c>
      <c r="AE962" s="89" t="str">
        <f>IF(C962&lt;&gt;"",IF(VLOOKUP(C962,T_UO[#All],3,FALSE)="J",AF962+AG962,VLOOKUP(C962,T_UO[#All],4,FALSE)*G962),"")</f>
        <v/>
      </c>
      <c r="AF962" s="89" t="str">
        <f t="shared" si="224"/>
        <v/>
      </c>
      <c r="AG962" s="6"/>
      <c r="AH962" s="8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J962" s="46"/>
      <c r="CK962" s="46"/>
      <c r="CL962" s="46"/>
      <c r="CN962" s="46">
        <f t="shared" ca="1" si="231"/>
        <v>0</v>
      </c>
      <c r="CO962" s="46">
        <f t="shared" si="225"/>
        <v>0</v>
      </c>
      <c r="CP962" s="46"/>
      <c r="CQ962" s="46">
        <f t="shared" si="226"/>
        <v>0</v>
      </c>
      <c r="CR962" s="46"/>
      <c r="CS962" s="46">
        <f>IF(C962&lt;&gt;"",IF(VLOOKUP(C962,T_UO[#All],3,FALSE)="PTS",IF(ISBLANK(G962),1,0),IF(ISBLANK(G962),0,1)),0)</f>
        <v>0</v>
      </c>
      <c r="CT962" s="46">
        <f t="shared" si="232"/>
        <v>0</v>
      </c>
      <c r="CU962" s="46"/>
      <c r="CV962" s="46"/>
      <c r="CW962" s="46"/>
      <c r="CX962" s="46"/>
      <c r="CY962" s="46"/>
      <c r="CZ962" s="46"/>
      <c r="DA962" s="46"/>
      <c r="DB962" s="46">
        <f t="shared" si="233"/>
        <v>0</v>
      </c>
      <c r="DC962" s="46">
        <f t="shared" ca="1" si="227"/>
        <v>0</v>
      </c>
      <c r="DD962" s="46"/>
      <c r="DE962" s="46">
        <f t="shared" si="234"/>
        <v>0</v>
      </c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>
        <f t="array" ref="DS962">IF(MAX(IF($AI962:$CH962&lt;&gt;0,$AI$7:$CH$7))&gt;$S962,1,0)</f>
        <v>0</v>
      </c>
    </row>
    <row r="963" spans="1:123" x14ac:dyDescent="0.25">
      <c r="A963" s="78">
        <v>956</v>
      </c>
      <c r="B963" s="79" t="str">
        <f t="shared" si="228"/>
        <v>K_LE MUT_2023_956</v>
      </c>
      <c r="C963" s="2"/>
      <c r="D963" s="3"/>
      <c r="E963" s="3"/>
      <c r="F963" s="4"/>
      <c r="G963" s="4"/>
      <c r="H963" s="4"/>
      <c r="I963" s="3"/>
      <c r="J963" s="1"/>
      <c r="K963" s="7"/>
      <c r="L963" s="90"/>
      <c r="M963" s="5"/>
      <c r="N963" s="91"/>
      <c r="O963" s="92"/>
      <c r="P963" s="5"/>
      <c r="Q963" s="5"/>
      <c r="R963" s="8"/>
      <c r="S963" s="5"/>
      <c r="T963" s="93"/>
      <c r="U963" s="80"/>
      <c r="V963" s="82"/>
      <c r="W963" s="83"/>
      <c r="X963" s="84" t="str">
        <f t="shared" si="229"/>
        <v xml:space="preserve"> </v>
      </c>
      <c r="Y963" s="85" t="str">
        <f t="shared" si="222"/>
        <v/>
      </c>
      <c r="AA963" s="86" t="str">
        <f t="shared" ca="1" si="223"/>
        <v/>
      </c>
      <c r="AB963" s="121"/>
      <c r="AC963" s="87" t="str">
        <f t="shared" si="235"/>
        <v/>
      </c>
      <c r="AD963" s="88" t="str">
        <f t="shared" si="230"/>
        <v/>
      </c>
      <c r="AE963" s="89" t="str">
        <f>IF(C963&lt;&gt;"",IF(VLOOKUP(C963,T_UO[#All],3,FALSE)="J",AF963+AG963,VLOOKUP(C963,T_UO[#All],4,FALSE)*G963),"")</f>
        <v/>
      </c>
      <c r="AF963" s="89" t="str">
        <f t="shared" si="224"/>
        <v/>
      </c>
      <c r="AG963" s="6"/>
      <c r="AH963" s="8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J963" s="46"/>
      <c r="CK963" s="46"/>
      <c r="CL963" s="46"/>
      <c r="CN963" s="46">
        <f t="shared" ca="1" si="231"/>
        <v>0</v>
      </c>
      <c r="CO963" s="46">
        <f t="shared" si="225"/>
        <v>0</v>
      </c>
      <c r="CP963" s="46"/>
      <c r="CQ963" s="46">
        <f t="shared" si="226"/>
        <v>0</v>
      </c>
      <c r="CR963" s="46"/>
      <c r="CS963" s="46">
        <f>IF(C963&lt;&gt;"",IF(VLOOKUP(C963,T_UO[#All],3,FALSE)="PTS",IF(ISBLANK(G963),1,0),IF(ISBLANK(G963),0,1)),0)</f>
        <v>0</v>
      </c>
      <c r="CT963" s="46">
        <f t="shared" si="232"/>
        <v>0</v>
      </c>
      <c r="CU963" s="46"/>
      <c r="CV963" s="46"/>
      <c r="CW963" s="46"/>
      <c r="CX963" s="46"/>
      <c r="CY963" s="46"/>
      <c r="CZ963" s="46"/>
      <c r="DA963" s="46"/>
      <c r="DB963" s="46">
        <f t="shared" si="233"/>
        <v>0</v>
      </c>
      <c r="DC963" s="46">
        <f t="shared" ca="1" si="227"/>
        <v>0</v>
      </c>
      <c r="DD963" s="46"/>
      <c r="DE963" s="46">
        <f t="shared" si="234"/>
        <v>0</v>
      </c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>
        <f t="array" ref="DS963">IF(MAX(IF($AI963:$CH963&lt;&gt;0,$AI$7:$CH$7))&gt;$S963,1,0)</f>
        <v>0</v>
      </c>
    </row>
    <row r="964" spans="1:123" x14ac:dyDescent="0.25">
      <c r="A964" s="78">
        <v>957</v>
      </c>
      <c r="B964" s="79" t="str">
        <f t="shared" si="228"/>
        <v>K_LE MUT_2023_957</v>
      </c>
      <c r="C964" s="2"/>
      <c r="D964" s="3"/>
      <c r="E964" s="3"/>
      <c r="F964" s="4"/>
      <c r="G964" s="4"/>
      <c r="H964" s="4"/>
      <c r="I964" s="3"/>
      <c r="J964" s="1"/>
      <c r="K964" s="7"/>
      <c r="L964" s="90"/>
      <c r="M964" s="5"/>
      <c r="N964" s="91"/>
      <c r="O964" s="92"/>
      <c r="P964" s="5"/>
      <c r="Q964" s="5"/>
      <c r="R964" s="8"/>
      <c r="S964" s="5"/>
      <c r="T964" s="93"/>
      <c r="U964" s="80"/>
      <c r="V964" s="82"/>
      <c r="W964" s="83"/>
      <c r="X964" s="84" t="str">
        <f t="shared" si="229"/>
        <v xml:space="preserve"> </v>
      </c>
      <c r="Y964" s="85" t="str">
        <f t="shared" si="222"/>
        <v/>
      </c>
      <c r="AA964" s="86" t="str">
        <f t="shared" ca="1" si="223"/>
        <v/>
      </c>
      <c r="AB964" s="121"/>
      <c r="AC964" s="87" t="str">
        <f t="shared" si="235"/>
        <v/>
      </c>
      <c r="AD964" s="88" t="str">
        <f t="shared" si="230"/>
        <v/>
      </c>
      <c r="AE964" s="89" t="str">
        <f>IF(C964&lt;&gt;"",IF(VLOOKUP(C964,T_UO[#All],3,FALSE)="J",AF964+AG964,VLOOKUP(C964,T_UO[#All],4,FALSE)*G964),"")</f>
        <v/>
      </c>
      <c r="AF964" s="89" t="str">
        <f t="shared" si="224"/>
        <v/>
      </c>
      <c r="AG964" s="6"/>
      <c r="AH964" s="8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J964" s="46"/>
      <c r="CK964" s="46"/>
      <c r="CL964" s="46"/>
      <c r="CN964" s="46">
        <f t="shared" ca="1" si="231"/>
        <v>0</v>
      </c>
      <c r="CO964" s="46">
        <f t="shared" si="225"/>
        <v>0</v>
      </c>
      <c r="CP964" s="46"/>
      <c r="CQ964" s="46">
        <f t="shared" si="226"/>
        <v>0</v>
      </c>
      <c r="CR964" s="46"/>
      <c r="CS964" s="46">
        <f>IF(C964&lt;&gt;"",IF(VLOOKUP(C964,T_UO[#All],3,FALSE)="PTS",IF(ISBLANK(G964),1,0),IF(ISBLANK(G964),0,1)),0)</f>
        <v>0</v>
      </c>
      <c r="CT964" s="46">
        <f t="shared" si="232"/>
        <v>0</v>
      </c>
      <c r="CU964" s="46"/>
      <c r="CV964" s="46"/>
      <c r="CW964" s="46"/>
      <c r="CX964" s="46"/>
      <c r="CY964" s="46"/>
      <c r="CZ964" s="46"/>
      <c r="DA964" s="46"/>
      <c r="DB964" s="46">
        <f t="shared" si="233"/>
        <v>0</v>
      </c>
      <c r="DC964" s="46">
        <f t="shared" ca="1" si="227"/>
        <v>0</v>
      </c>
      <c r="DD964" s="46"/>
      <c r="DE964" s="46">
        <f t="shared" si="234"/>
        <v>0</v>
      </c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>
        <f t="array" ref="DS964">IF(MAX(IF($AI964:$CH964&lt;&gt;0,$AI$7:$CH$7))&gt;$S964,1,0)</f>
        <v>0</v>
      </c>
    </row>
    <row r="965" spans="1:123" x14ac:dyDescent="0.25">
      <c r="A965" s="78">
        <v>958</v>
      </c>
      <c r="B965" s="79" t="str">
        <f t="shared" si="228"/>
        <v>K_LE MUT_2023_958</v>
      </c>
      <c r="C965" s="2"/>
      <c r="D965" s="3"/>
      <c r="E965" s="3"/>
      <c r="F965" s="4"/>
      <c r="G965" s="4"/>
      <c r="H965" s="4"/>
      <c r="I965" s="3"/>
      <c r="J965" s="1"/>
      <c r="K965" s="7"/>
      <c r="L965" s="90"/>
      <c r="M965" s="5"/>
      <c r="N965" s="91"/>
      <c r="O965" s="92"/>
      <c r="P965" s="5"/>
      <c r="Q965" s="5"/>
      <c r="R965" s="8"/>
      <c r="S965" s="5"/>
      <c r="T965" s="93"/>
      <c r="U965" s="80"/>
      <c r="V965" s="82"/>
      <c r="W965" s="83"/>
      <c r="X965" s="84" t="str">
        <f t="shared" si="229"/>
        <v xml:space="preserve"> </v>
      </c>
      <c r="Y965" s="85" t="str">
        <f t="shared" si="222"/>
        <v/>
      </c>
      <c r="AA965" s="86" t="str">
        <f t="shared" ca="1" si="223"/>
        <v/>
      </c>
      <c r="AB965" s="121"/>
      <c r="AC965" s="87" t="str">
        <f t="shared" si="235"/>
        <v/>
      </c>
      <c r="AD965" s="88" t="str">
        <f t="shared" si="230"/>
        <v/>
      </c>
      <c r="AE965" s="89" t="str">
        <f>IF(C965&lt;&gt;"",IF(VLOOKUP(C965,T_UO[#All],3,FALSE)="J",AF965+AG965,VLOOKUP(C965,T_UO[#All],4,FALSE)*G965),"")</f>
        <v/>
      </c>
      <c r="AF965" s="89" t="str">
        <f t="shared" si="224"/>
        <v/>
      </c>
      <c r="AG965" s="6"/>
      <c r="AH965" s="8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J965" s="46"/>
      <c r="CK965" s="46"/>
      <c r="CL965" s="46"/>
      <c r="CN965" s="46">
        <f t="shared" ca="1" si="231"/>
        <v>0</v>
      </c>
      <c r="CO965" s="46">
        <f t="shared" si="225"/>
        <v>0</v>
      </c>
      <c r="CP965" s="46"/>
      <c r="CQ965" s="46">
        <f t="shared" si="226"/>
        <v>0</v>
      </c>
      <c r="CR965" s="46"/>
      <c r="CS965" s="46">
        <f>IF(C965&lt;&gt;"",IF(VLOOKUP(C965,T_UO[#All],3,FALSE)="PTS",IF(ISBLANK(G965),1,0),IF(ISBLANK(G965),0,1)),0)</f>
        <v>0</v>
      </c>
      <c r="CT965" s="46">
        <f t="shared" si="232"/>
        <v>0</v>
      </c>
      <c r="CU965" s="46"/>
      <c r="CV965" s="46"/>
      <c r="CW965" s="46"/>
      <c r="CX965" s="46"/>
      <c r="CY965" s="46"/>
      <c r="CZ965" s="46"/>
      <c r="DA965" s="46"/>
      <c r="DB965" s="46">
        <f t="shared" si="233"/>
        <v>0</v>
      </c>
      <c r="DC965" s="46">
        <f t="shared" ca="1" si="227"/>
        <v>0</v>
      </c>
      <c r="DD965" s="46"/>
      <c r="DE965" s="46">
        <f t="shared" si="234"/>
        <v>0</v>
      </c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>
        <f t="array" ref="DS965">IF(MAX(IF($AI965:$CH965&lt;&gt;0,$AI$7:$CH$7))&gt;$S965,1,0)</f>
        <v>0</v>
      </c>
    </row>
    <row r="966" spans="1:123" x14ac:dyDescent="0.25">
      <c r="A966" s="78">
        <v>959</v>
      </c>
      <c r="B966" s="79" t="str">
        <f t="shared" si="228"/>
        <v>K_LE MUT_2023_959</v>
      </c>
      <c r="C966" s="2"/>
      <c r="D966" s="3"/>
      <c r="E966" s="3"/>
      <c r="F966" s="4"/>
      <c r="G966" s="4"/>
      <c r="H966" s="4"/>
      <c r="I966" s="3"/>
      <c r="J966" s="1"/>
      <c r="K966" s="7"/>
      <c r="L966" s="90"/>
      <c r="M966" s="5"/>
      <c r="N966" s="91"/>
      <c r="O966" s="92"/>
      <c r="P966" s="5"/>
      <c r="Q966" s="5"/>
      <c r="R966" s="8"/>
      <c r="S966" s="5"/>
      <c r="T966" s="93"/>
      <c r="U966" s="80"/>
      <c r="V966" s="82"/>
      <c r="W966" s="83"/>
      <c r="X966" s="84" t="str">
        <f t="shared" si="229"/>
        <v xml:space="preserve"> </v>
      </c>
      <c r="Y966" s="85" t="str">
        <f t="shared" si="222"/>
        <v/>
      </c>
      <c r="AA966" s="86" t="str">
        <f t="shared" ca="1" si="223"/>
        <v/>
      </c>
      <c r="AB966" s="121"/>
      <c r="AC966" s="87" t="str">
        <f t="shared" si="235"/>
        <v/>
      </c>
      <c r="AD966" s="88" t="str">
        <f t="shared" si="230"/>
        <v/>
      </c>
      <c r="AE966" s="89" t="str">
        <f>IF(C966&lt;&gt;"",IF(VLOOKUP(C966,T_UO[#All],3,FALSE)="J",AF966+AG966,VLOOKUP(C966,T_UO[#All],4,FALSE)*G966),"")</f>
        <v/>
      </c>
      <c r="AF966" s="89" t="str">
        <f t="shared" si="224"/>
        <v/>
      </c>
      <c r="AG966" s="6"/>
      <c r="AH966" s="8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J966" s="46"/>
      <c r="CK966" s="46"/>
      <c r="CL966" s="46"/>
      <c r="CN966" s="46">
        <f t="shared" ca="1" si="231"/>
        <v>0</v>
      </c>
      <c r="CO966" s="46">
        <f t="shared" si="225"/>
        <v>0</v>
      </c>
      <c r="CP966" s="46"/>
      <c r="CQ966" s="46">
        <f t="shared" si="226"/>
        <v>0</v>
      </c>
      <c r="CR966" s="46"/>
      <c r="CS966" s="46">
        <f>IF(C966&lt;&gt;"",IF(VLOOKUP(C966,T_UO[#All],3,FALSE)="PTS",IF(ISBLANK(G966),1,0),IF(ISBLANK(G966),0,1)),0)</f>
        <v>0</v>
      </c>
      <c r="CT966" s="46">
        <f t="shared" si="232"/>
        <v>0</v>
      </c>
      <c r="CU966" s="46"/>
      <c r="CV966" s="46"/>
      <c r="CW966" s="46"/>
      <c r="CX966" s="46"/>
      <c r="CY966" s="46"/>
      <c r="CZ966" s="46"/>
      <c r="DA966" s="46"/>
      <c r="DB966" s="46">
        <f t="shared" si="233"/>
        <v>0</v>
      </c>
      <c r="DC966" s="46">
        <f t="shared" ca="1" si="227"/>
        <v>0</v>
      </c>
      <c r="DD966" s="46"/>
      <c r="DE966" s="46">
        <f t="shared" si="234"/>
        <v>0</v>
      </c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>
        <f t="array" ref="DS966">IF(MAX(IF($AI966:$CH966&lt;&gt;0,$AI$7:$CH$7))&gt;$S966,1,0)</f>
        <v>0</v>
      </c>
    </row>
    <row r="967" spans="1:123" x14ac:dyDescent="0.25">
      <c r="A967" s="78">
        <v>960</v>
      </c>
      <c r="B967" s="79" t="str">
        <f t="shared" si="228"/>
        <v>K_LE MUT_2023_960</v>
      </c>
      <c r="C967" s="2"/>
      <c r="D967" s="3"/>
      <c r="E967" s="3"/>
      <c r="F967" s="4"/>
      <c r="G967" s="4"/>
      <c r="H967" s="4"/>
      <c r="I967" s="3"/>
      <c r="J967" s="1"/>
      <c r="K967" s="7"/>
      <c r="L967" s="90"/>
      <c r="M967" s="5"/>
      <c r="N967" s="91"/>
      <c r="O967" s="92"/>
      <c r="P967" s="5"/>
      <c r="Q967" s="5"/>
      <c r="R967" s="8"/>
      <c r="S967" s="5"/>
      <c r="T967" s="93"/>
      <c r="U967" s="80"/>
      <c r="V967" s="82"/>
      <c r="W967" s="83"/>
      <c r="X967" s="84" t="str">
        <f t="shared" si="229"/>
        <v xml:space="preserve"> </v>
      </c>
      <c r="Y967" s="85" t="str">
        <f t="shared" si="222"/>
        <v/>
      </c>
      <c r="AA967" s="86" t="str">
        <f t="shared" ca="1" si="223"/>
        <v/>
      </c>
      <c r="AB967" s="121"/>
      <c r="AC967" s="87" t="str">
        <f t="shared" si="235"/>
        <v/>
      </c>
      <c r="AD967" s="88" t="str">
        <f t="shared" si="230"/>
        <v/>
      </c>
      <c r="AE967" s="89" t="str">
        <f>IF(C967&lt;&gt;"",IF(VLOOKUP(C967,T_UO[#All],3,FALSE)="J",AF967+AG967,VLOOKUP(C967,T_UO[#All],4,FALSE)*G967),"")</f>
        <v/>
      </c>
      <c r="AF967" s="89" t="str">
        <f t="shared" si="224"/>
        <v/>
      </c>
      <c r="AG967" s="6"/>
      <c r="AH967" s="8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J967" s="46"/>
      <c r="CK967" s="46"/>
      <c r="CL967" s="46"/>
      <c r="CN967" s="46">
        <f t="shared" ca="1" si="231"/>
        <v>0</v>
      </c>
      <c r="CO967" s="46">
        <f t="shared" si="225"/>
        <v>0</v>
      </c>
      <c r="CP967" s="46"/>
      <c r="CQ967" s="46">
        <f t="shared" si="226"/>
        <v>0</v>
      </c>
      <c r="CR967" s="46"/>
      <c r="CS967" s="46">
        <f>IF(C967&lt;&gt;"",IF(VLOOKUP(C967,T_UO[#All],3,FALSE)="PTS",IF(ISBLANK(G967),1,0),IF(ISBLANK(G967),0,1)),0)</f>
        <v>0</v>
      </c>
      <c r="CT967" s="46">
        <f t="shared" si="232"/>
        <v>0</v>
      </c>
      <c r="CU967" s="46"/>
      <c r="CV967" s="46"/>
      <c r="CW967" s="46"/>
      <c r="CX967" s="46"/>
      <c r="CY967" s="46"/>
      <c r="CZ967" s="46"/>
      <c r="DA967" s="46"/>
      <c r="DB967" s="46">
        <f t="shared" si="233"/>
        <v>0</v>
      </c>
      <c r="DC967" s="46">
        <f t="shared" ca="1" si="227"/>
        <v>0</v>
      </c>
      <c r="DD967" s="46"/>
      <c r="DE967" s="46">
        <f t="shared" si="234"/>
        <v>0</v>
      </c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>
        <f t="array" ref="DS967">IF(MAX(IF($AI967:$CH967&lt;&gt;0,$AI$7:$CH$7))&gt;$S967,1,0)</f>
        <v>0</v>
      </c>
    </row>
    <row r="968" spans="1:123" x14ac:dyDescent="0.25">
      <c r="A968" s="78">
        <v>961</v>
      </c>
      <c r="B968" s="79" t="str">
        <f t="shared" si="228"/>
        <v>K_LE MUT_2023_961</v>
      </c>
      <c r="C968" s="2"/>
      <c r="D968" s="3"/>
      <c r="E968" s="3"/>
      <c r="F968" s="4"/>
      <c r="G968" s="4"/>
      <c r="H968" s="4"/>
      <c r="I968" s="3"/>
      <c r="J968" s="1"/>
      <c r="K968" s="7"/>
      <c r="L968" s="90"/>
      <c r="M968" s="5"/>
      <c r="N968" s="91"/>
      <c r="O968" s="92"/>
      <c r="P968" s="5"/>
      <c r="Q968" s="5"/>
      <c r="R968" s="8"/>
      <c r="S968" s="5"/>
      <c r="T968" s="93"/>
      <c r="U968" s="80"/>
      <c r="V968" s="82"/>
      <c r="W968" s="83"/>
      <c r="X968" s="84" t="str">
        <f t="shared" si="229"/>
        <v xml:space="preserve"> </v>
      </c>
      <c r="Y968" s="85" t="str">
        <f t="shared" si="222"/>
        <v/>
      </c>
      <c r="AA968" s="86" t="str">
        <f t="shared" ca="1" si="223"/>
        <v/>
      </c>
      <c r="AB968" s="121"/>
      <c r="AC968" s="87" t="str">
        <f t="shared" si="235"/>
        <v/>
      </c>
      <c r="AD968" s="88" t="str">
        <f t="shared" si="230"/>
        <v/>
      </c>
      <c r="AE968" s="89" t="str">
        <f>IF(C968&lt;&gt;"",IF(VLOOKUP(C968,T_UO[#All],3,FALSE)="J",AF968+AG968,VLOOKUP(C968,T_UO[#All],4,FALSE)*G968),"")</f>
        <v/>
      </c>
      <c r="AF968" s="89" t="str">
        <f t="shared" si="224"/>
        <v/>
      </c>
      <c r="AG968" s="6"/>
      <c r="AH968" s="8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J968" s="46"/>
      <c r="CK968" s="46"/>
      <c r="CL968" s="46"/>
      <c r="CN968" s="46">
        <f t="shared" ca="1" si="231"/>
        <v>0</v>
      </c>
      <c r="CO968" s="46">
        <f t="shared" si="225"/>
        <v>0</v>
      </c>
      <c r="CP968" s="46"/>
      <c r="CQ968" s="46">
        <f t="shared" si="226"/>
        <v>0</v>
      </c>
      <c r="CR968" s="46"/>
      <c r="CS968" s="46">
        <f>IF(C968&lt;&gt;"",IF(VLOOKUP(C968,T_UO[#All],3,FALSE)="PTS",IF(ISBLANK(G968),1,0),IF(ISBLANK(G968),0,1)),0)</f>
        <v>0</v>
      </c>
      <c r="CT968" s="46">
        <f t="shared" si="232"/>
        <v>0</v>
      </c>
      <c r="CU968" s="46"/>
      <c r="CV968" s="46"/>
      <c r="CW968" s="46"/>
      <c r="CX968" s="46"/>
      <c r="CY968" s="46"/>
      <c r="CZ968" s="46"/>
      <c r="DA968" s="46"/>
      <c r="DB968" s="46">
        <f t="shared" si="233"/>
        <v>0</v>
      </c>
      <c r="DC968" s="46">
        <f t="shared" ca="1" si="227"/>
        <v>0</v>
      </c>
      <c r="DD968" s="46"/>
      <c r="DE968" s="46">
        <f t="shared" si="234"/>
        <v>0</v>
      </c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>
        <f t="array" ref="DS968">IF(MAX(IF($AI968:$CH968&lt;&gt;0,$AI$7:$CH$7))&gt;$S968,1,0)</f>
        <v>0</v>
      </c>
    </row>
    <row r="969" spans="1:123" x14ac:dyDescent="0.25">
      <c r="A969" s="78">
        <v>962</v>
      </c>
      <c r="B969" s="79" t="str">
        <f t="shared" si="228"/>
        <v>K_LE MUT_2023_962</v>
      </c>
      <c r="C969" s="2"/>
      <c r="D969" s="3"/>
      <c r="E969" s="3"/>
      <c r="F969" s="4"/>
      <c r="G969" s="4"/>
      <c r="H969" s="4"/>
      <c r="I969" s="3"/>
      <c r="J969" s="1"/>
      <c r="K969" s="7"/>
      <c r="L969" s="90"/>
      <c r="M969" s="5"/>
      <c r="N969" s="91"/>
      <c r="O969" s="92"/>
      <c r="P969" s="5"/>
      <c r="Q969" s="5"/>
      <c r="R969" s="8"/>
      <c r="S969" s="5"/>
      <c r="T969" s="93"/>
      <c r="U969" s="80"/>
      <c r="V969" s="82"/>
      <c r="W969" s="83"/>
      <c r="X969" s="84" t="str">
        <f t="shared" si="229"/>
        <v xml:space="preserve"> </v>
      </c>
      <c r="Y969" s="85" t="str">
        <f t="shared" si="222"/>
        <v/>
      </c>
      <c r="AA969" s="86" t="str">
        <f t="shared" ca="1" si="223"/>
        <v/>
      </c>
      <c r="AB969" s="121"/>
      <c r="AC969" s="87" t="str">
        <f t="shared" si="235"/>
        <v/>
      </c>
      <c r="AD969" s="88" t="str">
        <f t="shared" si="230"/>
        <v/>
      </c>
      <c r="AE969" s="89" t="str">
        <f>IF(C969&lt;&gt;"",IF(VLOOKUP(C969,T_UO[#All],3,FALSE)="J",AF969+AG969,VLOOKUP(C969,T_UO[#All],4,FALSE)*G969),"")</f>
        <v/>
      </c>
      <c r="AF969" s="89" t="str">
        <f t="shared" si="224"/>
        <v/>
      </c>
      <c r="AG969" s="6"/>
      <c r="AH969" s="8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J969" s="46"/>
      <c r="CK969" s="46"/>
      <c r="CL969" s="46"/>
      <c r="CN969" s="46">
        <f t="shared" ca="1" si="231"/>
        <v>0</v>
      </c>
      <c r="CO969" s="46">
        <f t="shared" si="225"/>
        <v>0</v>
      </c>
      <c r="CP969" s="46"/>
      <c r="CQ969" s="46">
        <f t="shared" si="226"/>
        <v>0</v>
      </c>
      <c r="CR969" s="46"/>
      <c r="CS969" s="46">
        <f>IF(C969&lt;&gt;"",IF(VLOOKUP(C969,T_UO[#All],3,FALSE)="PTS",IF(ISBLANK(G969),1,0),IF(ISBLANK(G969),0,1)),0)</f>
        <v>0</v>
      </c>
      <c r="CT969" s="46">
        <f t="shared" si="232"/>
        <v>0</v>
      </c>
      <c r="CU969" s="46"/>
      <c r="CV969" s="46"/>
      <c r="CW969" s="46"/>
      <c r="CX969" s="46"/>
      <c r="CY969" s="46"/>
      <c r="CZ969" s="46"/>
      <c r="DA969" s="46"/>
      <c r="DB969" s="46">
        <f t="shared" si="233"/>
        <v>0</v>
      </c>
      <c r="DC969" s="46">
        <f t="shared" ca="1" si="227"/>
        <v>0</v>
      </c>
      <c r="DD969" s="46"/>
      <c r="DE969" s="46">
        <f t="shared" si="234"/>
        <v>0</v>
      </c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>
        <f t="array" ref="DS969">IF(MAX(IF($AI969:$CH969&lt;&gt;0,$AI$7:$CH$7))&gt;$S969,1,0)</f>
        <v>0</v>
      </c>
    </row>
    <row r="970" spans="1:123" x14ac:dyDescent="0.25">
      <c r="A970" s="78">
        <v>963</v>
      </c>
      <c r="B970" s="79" t="str">
        <f t="shared" si="228"/>
        <v>K_LE MUT_2023_963</v>
      </c>
      <c r="C970" s="2"/>
      <c r="D970" s="3"/>
      <c r="E970" s="3"/>
      <c r="F970" s="4"/>
      <c r="G970" s="4"/>
      <c r="H970" s="4"/>
      <c r="I970" s="3"/>
      <c r="J970" s="1"/>
      <c r="K970" s="7"/>
      <c r="L970" s="90"/>
      <c r="M970" s="5"/>
      <c r="N970" s="91"/>
      <c r="O970" s="92"/>
      <c r="P970" s="5"/>
      <c r="Q970" s="5"/>
      <c r="R970" s="8"/>
      <c r="S970" s="5"/>
      <c r="T970" s="93"/>
      <c r="U970" s="80"/>
      <c r="V970" s="82"/>
      <c r="W970" s="83"/>
      <c r="X970" s="84" t="str">
        <f t="shared" si="229"/>
        <v xml:space="preserve"> </v>
      </c>
      <c r="Y970" s="85" t="str">
        <f t="shared" si="222"/>
        <v/>
      </c>
      <c r="AA970" s="86" t="str">
        <f t="shared" ca="1" si="223"/>
        <v/>
      </c>
      <c r="AB970" s="121"/>
      <c r="AC970" s="87" t="str">
        <f t="shared" si="235"/>
        <v/>
      </c>
      <c r="AD970" s="88" t="str">
        <f t="shared" si="230"/>
        <v/>
      </c>
      <c r="AE970" s="89" t="str">
        <f>IF(C970&lt;&gt;"",IF(VLOOKUP(C970,T_UO[#All],3,FALSE)="J",AF970+AG970,VLOOKUP(C970,T_UO[#All],4,FALSE)*G970),"")</f>
        <v/>
      </c>
      <c r="AF970" s="89" t="str">
        <f t="shared" si="224"/>
        <v/>
      </c>
      <c r="AG970" s="6"/>
      <c r="AH970" s="8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J970" s="46"/>
      <c r="CK970" s="46"/>
      <c r="CL970" s="46"/>
      <c r="CN970" s="46">
        <f t="shared" ca="1" si="231"/>
        <v>0</v>
      </c>
      <c r="CO970" s="46">
        <f t="shared" si="225"/>
        <v>0</v>
      </c>
      <c r="CP970" s="46"/>
      <c r="CQ970" s="46">
        <f t="shared" si="226"/>
        <v>0</v>
      </c>
      <c r="CR970" s="46"/>
      <c r="CS970" s="46">
        <f>IF(C970&lt;&gt;"",IF(VLOOKUP(C970,T_UO[#All],3,FALSE)="PTS",IF(ISBLANK(G970),1,0),IF(ISBLANK(G970),0,1)),0)</f>
        <v>0</v>
      </c>
      <c r="CT970" s="46">
        <f t="shared" si="232"/>
        <v>0</v>
      </c>
      <c r="CU970" s="46"/>
      <c r="CV970" s="46"/>
      <c r="CW970" s="46"/>
      <c r="CX970" s="46"/>
      <c r="CY970" s="46"/>
      <c r="CZ970" s="46"/>
      <c r="DA970" s="46"/>
      <c r="DB970" s="46">
        <f t="shared" si="233"/>
        <v>0</v>
      </c>
      <c r="DC970" s="46">
        <f t="shared" ca="1" si="227"/>
        <v>0</v>
      </c>
      <c r="DD970" s="46"/>
      <c r="DE970" s="46">
        <f t="shared" si="234"/>
        <v>0</v>
      </c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>
        <f t="array" ref="DS970">IF(MAX(IF($AI970:$CH970&lt;&gt;0,$AI$7:$CH$7))&gt;$S970,1,0)</f>
        <v>0</v>
      </c>
    </row>
    <row r="971" spans="1:123" x14ac:dyDescent="0.25">
      <c r="A971" s="78">
        <v>964</v>
      </c>
      <c r="B971" s="79" t="str">
        <f t="shared" si="228"/>
        <v>K_LE MUT_2023_964</v>
      </c>
      <c r="C971" s="2"/>
      <c r="D971" s="3"/>
      <c r="E971" s="3"/>
      <c r="F971" s="4"/>
      <c r="G971" s="4"/>
      <c r="H971" s="4"/>
      <c r="I971" s="3"/>
      <c r="J971" s="1"/>
      <c r="K971" s="7"/>
      <c r="L971" s="90"/>
      <c r="M971" s="5"/>
      <c r="N971" s="91"/>
      <c r="O971" s="92"/>
      <c r="P971" s="5"/>
      <c r="Q971" s="5"/>
      <c r="R971" s="8"/>
      <c r="S971" s="5"/>
      <c r="T971" s="93"/>
      <c r="U971" s="80"/>
      <c r="V971" s="82"/>
      <c r="W971" s="83"/>
      <c r="X971" s="84" t="str">
        <f t="shared" si="229"/>
        <v xml:space="preserve"> </v>
      </c>
      <c r="Y971" s="85" t="str">
        <f t="shared" si="222"/>
        <v/>
      </c>
      <c r="AA971" s="86" t="str">
        <f t="shared" ca="1" si="223"/>
        <v/>
      </c>
      <c r="AB971" s="121"/>
      <c r="AC971" s="87" t="str">
        <f t="shared" si="235"/>
        <v/>
      </c>
      <c r="AD971" s="88" t="str">
        <f t="shared" si="230"/>
        <v/>
      </c>
      <c r="AE971" s="89" t="str">
        <f>IF(C971&lt;&gt;"",IF(VLOOKUP(C971,T_UO[#All],3,FALSE)="J",AF971+AG971,VLOOKUP(C971,T_UO[#All],4,FALSE)*G971),"")</f>
        <v/>
      </c>
      <c r="AF971" s="89" t="str">
        <f t="shared" si="224"/>
        <v/>
      </c>
      <c r="AG971" s="6"/>
      <c r="AH971" s="8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J971" s="46"/>
      <c r="CK971" s="46"/>
      <c r="CL971" s="46"/>
      <c r="CN971" s="46">
        <f t="shared" ca="1" si="231"/>
        <v>0</v>
      </c>
      <c r="CO971" s="46">
        <f t="shared" si="225"/>
        <v>0</v>
      </c>
      <c r="CP971" s="46"/>
      <c r="CQ971" s="46">
        <f t="shared" si="226"/>
        <v>0</v>
      </c>
      <c r="CR971" s="46"/>
      <c r="CS971" s="46">
        <f>IF(C971&lt;&gt;"",IF(VLOOKUP(C971,T_UO[#All],3,FALSE)="PTS",IF(ISBLANK(G971),1,0),IF(ISBLANK(G971),0,1)),0)</f>
        <v>0</v>
      </c>
      <c r="CT971" s="46">
        <f t="shared" si="232"/>
        <v>0</v>
      </c>
      <c r="CU971" s="46"/>
      <c r="CV971" s="46"/>
      <c r="CW971" s="46"/>
      <c r="CX971" s="46"/>
      <c r="CY971" s="46"/>
      <c r="CZ971" s="46"/>
      <c r="DA971" s="46"/>
      <c r="DB971" s="46">
        <f t="shared" si="233"/>
        <v>0</v>
      </c>
      <c r="DC971" s="46">
        <f t="shared" ca="1" si="227"/>
        <v>0</v>
      </c>
      <c r="DD971" s="46"/>
      <c r="DE971" s="46">
        <f t="shared" si="234"/>
        <v>0</v>
      </c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>
        <f t="array" ref="DS971">IF(MAX(IF($AI971:$CH971&lt;&gt;0,$AI$7:$CH$7))&gt;$S971,1,0)</f>
        <v>0</v>
      </c>
    </row>
    <row r="972" spans="1:123" x14ac:dyDescent="0.25">
      <c r="A972" s="78">
        <v>965</v>
      </c>
      <c r="B972" s="79" t="str">
        <f t="shared" si="228"/>
        <v>K_LE MUT_2023_965</v>
      </c>
      <c r="C972" s="2"/>
      <c r="D972" s="3"/>
      <c r="E972" s="3"/>
      <c r="F972" s="4"/>
      <c r="G972" s="4"/>
      <c r="H972" s="4"/>
      <c r="I972" s="3"/>
      <c r="J972" s="1"/>
      <c r="K972" s="7"/>
      <c r="L972" s="90"/>
      <c r="M972" s="5"/>
      <c r="N972" s="91"/>
      <c r="O972" s="92"/>
      <c r="P972" s="5"/>
      <c r="Q972" s="5"/>
      <c r="R972" s="8"/>
      <c r="S972" s="5"/>
      <c r="T972" s="93"/>
      <c r="U972" s="80"/>
      <c r="V972" s="82"/>
      <c r="W972" s="83"/>
      <c r="X972" s="84" t="str">
        <f t="shared" si="229"/>
        <v xml:space="preserve"> </v>
      </c>
      <c r="Y972" s="85" t="str">
        <f t="shared" ref="Y972:Y1009" si="236">IF(P972="?","A planifier",IF(P972&lt;&gt;0,IF(OR(AA972&lt;=0,AA972="OK"),IF(OR(X972="Livré",X972="Soldé"),IF(ISBLANK(Q972),IF(S972&lt;=P972,"A l'heure","En retard"),IF(S972&lt;=Q972,"A l'heure","En retard")),"En cours"),"Non livré"),""))</f>
        <v/>
      </c>
      <c r="AA972" s="86" t="str">
        <f t="shared" ref="AA972:AA1009" ca="1" si="237">IF(C972&lt;&gt;"",IF(P972="","A planifier",IF(X972="Annulé","Annulé",IF(ISBLANK($S972),-NETWORKDAYS(TODAY(),IF(ISBLANK(Q972),P972,Q972),N_Ferie),"OK"))),"")</f>
        <v/>
      </c>
      <c r="AB972" s="121"/>
      <c r="AC972" s="87" t="str">
        <f t="shared" si="235"/>
        <v/>
      </c>
      <c r="AD972" s="88" t="str">
        <f t="shared" si="230"/>
        <v/>
      </c>
      <c r="AE972" s="89" t="str">
        <f>IF(C972&lt;&gt;"",IF(VLOOKUP(C972,T_UO[#All],3,FALSE)="J",AF972+AG972,VLOOKUP(C972,T_UO[#All],4,FALSE)*G972),"")</f>
        <v/>
      </c>
      <c r="AF972" s="89" t="str">
        <f t="shared" ref="AF972:AF1009" si="238">IF(AND(C972&lt;&gt;"",C972&lt;&gt;"CR hebdo"),SUM(AH972:CH972),"")</f>
        <v/>
      </c>
      <c r="AG972" s="6"/>
      <c r="AH972" s="8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J972" s="46"/>
      <c r="CK972" s="46"/>
      <c r="CL972" s="46"/>
      <c r="CN972" s="46">
        <f t="shared" ca="1" si="231"/>
        <v>0</v>
      </c>
      <c r="CO972" s="46">
        <f t="shared" ref="CO972:CO1009" si="239">IF(C972&lt;&gt;"",0,IF(ABS(COUNTA(D972:W972,AG972,AI972:CH972))&gt;0,1,0))</f>
        <v>0</v>
      </c>
      <c r="CP972" s="46"/>
      <c r="CQ972" s="46">
        <f t="shared" ref="CQ972:CQ1009" si="240">IF(C972&lt;&gt;"",ABS(COUNTA(E972)-1),0)</f>
        <v>0</v>
      </c>
      <c r="CR972" s="46"/>
      <c r="CS972" s="46">
        <f>IF(C972&lt;&gt;"",IF(VLOOKUP(C972,T_UO[#All],3,FALSE)="PTS",IF(ISBLANK(G972),1,0),IF(ISBLANK(G972),0,1)),0)</f>
        <v>0</v>
      </c>
      <c r="CT972" s="46">
        <f t="shared" si="232"/>
        <v>0</v>
      </c>
      <c r="CU972" s="46"/>
      <c r="CV972" s="46"/>
      <c r="CW972" s="46"/>
      <c r="CX972" s="46"/>
      <c r="CY972" s="46"/>
      <c r="CZ972" s="46"/>
      <c r="DA972" s="46"/>
      <c r="DB972" s="46">
        <f t="shared" si="233"/>
        <v>0</v>
      </c>
      <c r="DC972" s="46">
        <f t="shared" ref="DC972:DC1009" ca="1" si="241">IF(AND(P972&lt;&gt;"",S972=""),IF(NETWORKDAYS(TODAY(),P972,N_Ferie)&gt;AG972,0,1),0)</f>
        <v>0</v>
      </c>
      <c r="DD972" s="46"/>
      <c r="DE972" s="46">
        <f t="shared" si="234"/>
        <v>0</v>
      </c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>
        <f t="array" ref="DS972">IF(MAX(IF($AI972:$CH972&lt;&gt;0,$AI$7:$CH$7))&gt;$S972,1,0)</f>
        <v>0</v>
      </c>
    </row>
    <row r="973" spans="1:123" x14ac:dyDescent="0.25">
      <c r="A973" s="78">
        <v>966</v>
      </c>
      <c r="B973" s="79" t="str">
        <f t="shared" ref="B973:B1009" si="242">$E$3&amp;"_"&amp;TEXT(A973,"000")</f>
        <v>K_LE MUT_2023_966</v>
      </c>
      <c r="C973" s="2"/>
      <c r="D973" s="3"/>
      <c r="E973" s="3"/>
      <c r="F973" s="4"/>
      <c r="G973" s="4"/>
      <c r="H973" s="4"/>
      <c r="I973" s="3"/>
      <c r="J973" s="1"/>
      <c r="K973" s="7"/>
      <c r="L973" s="90"/>
      <c r="M973" s="5"/>
      <c r="N973" s="91"/>
      <c r="O973" s="92"/>
      <c r="P973" s="5"/>
      <c r="Q973" s="5"/>
      <c r="R973" s="8"/>
      <c r="S973" s="5"/>
      <c r="T973" s="93"/>
      <c r="U973" s="80"/>
      <c r="V973" s="82"/>
      <c r="W973" s="83"/>
      <c r="X973" s="84" t="str">
        <f t="shared" ref="X973:X1009" si="243">IF(P973="?","A planifier",IF(AND(S973&lt;&gt;"",ISBLANK(W973)),"Livré",IF(AND(S973&lt;&gt;"",V973&lt;&gt;"",W973&lt;&gt;""),"Soldé",IF(E973="Travail annulé","Annulé"," "))))</f>
        <v xml:space="preserve"> </v>
      </c>
      <c r="Y973" s="85" t="str">
        <f t="shared" si="236"/>
        <v/>
      </c>
      <c r="AA973" s="86" t="str">
        <f t="shared" ca="1" si="237"/>
        <v/>
      </c>
      <c r="AB973" s="121"/>
      <c r="AC973" s="87" t="str">
        <f t="shared" si="235"/>
        <v/>
      </c>
      <c r="AD973" s="88" t="str">
        <f t="shared" ref="AD973:AD1009" si="244">IF(OR(ISBLANK(C973),AF973=""),"",AF973/(AF973+AG973))</f>
        <v/>
      </c>
      <c r="AE973" s="89" t="str">
        <f>IF(C973&lt;&gt;"",IF(VLOOKUP(C973,T_UO[#All],3,FALSE)="J",AF973+AG973,VLOOKUP(C973,T_UO[#All],4,FALSE)*G973),"")</f>
        <v/>
      </c>
      <c r="AF973" s="89" t="str">
        <f t="shared" si="238"/>
        <v/>
      </c>
      <c r="AG973" s="6"/>
      <c r="AH973" s="8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J973" s="46"/>
      <c r="CK973" s="46"/>
      <c r="CL973" s="46"/>
      <c r="CN973" s="46">
        <f t="shared" ref="CN973:CN1009" ca="1" si="245">SUM(CO973:DS973)</f>
        <v>0</v>
      </c>
      <c r="CO973" s="46">
        <f t="shared" si="239"/>
        <v>0</v>
      </c>
      <c r="CP973" s="46"/>
      <c r="CQ973" s="46">
        <f t="shared" si="240"/>
        <v>0</v>
      </c>
      <c r="CR973" s="46"/>
      <c r="CS973" s="46">
        <f>IF(C973&lt;&gt;"",IF(VLOOKUP(C973,T_UO[#All],3,FALSE)="PTS",IF(ISBLANK(G973),1,0),IF(ISBLANK(G973),0,1)),0)</f>
        <v>0</v>
      </c>
      <c r="CT973" s="46">
        <f t="shared" ref="CT973:CT1009" si="246">IF(S973&lt;&gt;"",IF(ISBLANK(H973),1,0),IF(ISBLANK(H973),0,1))</f>
        <v>0</v>
      </c>
      <c r="CU973" s="46"/>
      <c r="CV973" s="46"/>
      <c r="CW973" s="46"/>
      <c r="CX973" s="46"/>
      <c r="CY973" s="46"/>
      <c r="CZ973" s="46"/>
      <c r="DA973" s="46"/>
      <c r="DB973" s="46">
        <f t="shared" ref="DB973:DB1009" si="247">IF(C973&lt;&gt;"",ABS(COUNTA(P973)-1),0)</f>
        <v>0</v>
      </c>
      <c r="DC973" s="46">
        <f t="shared" ca="1" si="241"/>
        <v>0</v>
      </c>
      <c r="DD973" s="46"/>
      <c r="DE973" s="46">
        <f t="shared" ref="DE973:DE1009" si="248">IF(AND(C973&lt;&gt;"",ISBLANK(S973),AG973=0),1,0)</f>
        <v>0</v>
      </c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>
        <f t="array" ref="DS973">IF(MAX(IF($AI973:$CH973&lt;&gt;0,$AI$7:$CH$7))&gt;$S973,1,0)</f>
        <v>0</v>
      </c>
    </row>
    <row r="974" spans="1:123" x14ac:dyDescent="0.25">
      <c r="A974" s="78">
        <v>967</v>
      </c>
      <c r="B974" s="79" t="str">
        <f t="shared" si="242"/>
        <v>K_LE MUT_2023_967</v>
      </c>
      <c r="C974" s="2"/>
      <c r="D974" s="3"/>
      <c r="E974" s="3"/>
      <c r="F974" s="4"/>
      <c r="G974" s="4"/>
      <c r="H974" s="4"/>
      <c r="I974" s="3"/>
      <c r="J974" s="1"/>
      <c r="K974" s="7"/>
      <c r="L974" s="90"/>
      <c r="M974" s="5"/>
      <c r="N974" s="91"/>
      <c r="O974" s="92"/>
      <c r="P974" s="5"/>
      <c r="Q974" s="5"/>
      <c r="R974" s="8"/>
      <c r="S974" s="5"/>
      <c r="T974" s="93"/>
      <c r="U974" s="80"/>
      <c r="V974" s="82"/>
      <c r="W974" s="83"/>
      <c r="X974" s="84" t="str">
        <f t="shared" si="243"/>
        <v xml:space="preserve"> </v>
      </c>
      <c r="Y974" s="85" t="str">
        <f t="shared" si="236"/>
        <v/>
      </c>
      <c r="AA974" s="86" t="str">
        <f t="shared" ca="1" si="237"/>
        <v/>
      </c>
      <c r="AB974" s="121"/>
      <c r="AC974" s="87" t="str">
        <f t="shared" si="235"/>
        <v/>
      </c>
      <c r="AD974" s="88" t="str">
        <f t="shared" si="244"/>
        <v/>
      </c>
      <c r="AE974" s="89" t="str">
        <f>IF(C974&lt;&gt;"",IF(VLOOKUP(C974,T_UO[#All],3,FALSE)="J",AF974+AG974,VLOOKUP(C974,T_UO[#All],4,FALSE)*G974),"")</f>
        <v/>
      </c>
      <c r="AF974" s="89" t="str">
        <f t="shared" si="238"/>
        <v/>
      </c>
      <c r="AG974" s="6"/>
      <c r="AH974" s="8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J974" s="46"/>
      <c r="CK974" s="46"/>
      <c r="CL974" s="46"/>
      <c r="CN974" s="46">
        <f t="shared" ca="1" si="245"/>
        <v>0</v>
      </c>
      <c r="CO974" s="46">
        <f t="shared" si="239"/>
        <v>0</v>
      </c>
      <c r="CP974" s="46"/>
      <c r="CQ974" s="46">
        <f t="shared" si="240"/>
        <v>0</v>
      </c>
      <c r="CR974" s="46"/>
      <c r="CS974" s="46">
        <f>IF(C974&lt;&gt;"",IF(VLOOKUP(C974,T_UO[#All],3,FALSE)="PTS",IF(ISBLANK(G974),1,0),IF(ISBLANK(G974),0,1)),0)</f>
        <v>0</v>
      </c>
      <c r="CT974" s="46">
        <f t="shared" si="246"/>
        <v>0</v>
      </c>
      <c r="CU974" s="46"/>
      <c r="CV974" s="46"/>
      <c r="CW974" s="46"/>
      <c r="CX974" s="46"/>
      <c r="CY974" s="46"/>
      <c r="CZ974" s="46"/>
      <c r="DA974" s="46"/>
      <c r="DB974" s="46">
        <f t="shared" si="247"/>
        <v>0</v>
      </c>
      <c r="DC974" s="46">
        <f t="shared" ca="1" si="241"/>
        <v>0</v>
      </c>
      <c r="DD974" s="46"/>
      <c r="DE974" s="46">
        <f t="shared" si="248"/>
        <v>0</v>
      </c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>
        <f t="array" ref="DS974">IF(MAX(IF($AI974:$CH974&lt;&gt;0,$AI$7:$CH$7))&gt;$S974,1,0)</f>
        <v>0</v>
      </c>
    </row>
    <row r="975" spans="1:123" x14ac:dyDescent="0.25">
      <c r="A975" s="78">
        <v>968</v>
      </c>
      <c r="B975" s="79" t="str">
        <f t="shared" si="242"/>
        <v>K_LE MUT_2023_968</v>
      </c>
      <c r="C975" s="2"/>
      <c r="D975" s="3"/>
      <c r="E975" s="3"/>
      <c r="F975" s="4"/>
      <c r="G975" s="4"/>
      <c r="H975" s="4"/>
      <c r="I975" s="3"/>
      <c r="J975" s="1"/>
      <c r="K975" s="7"/>
      <c r="L975" s="90"/>
      <c r="M975" s="5"/>
      <c r="N975" s="91"/>
      <c r="O975" s="92"/>
      <c r="P975" s="5"/>
      <c r="Q975" s="5"/>
      <c r="R975" s="8"/>
      <c r="S975" s="5"/>
      <c r="T975" s="93"/>
      <c r="U975" s="80"/>
      <c r="V975" s="82"/>
      <c r="W975" s="83"/>
      <c r="X975" s="84" t="str">
        <f t="shared" si="243"/>
        <v xml:space="preserve"> </v>
      </c>
      <c r="Y975" s="85" t="str">
        <f t="shared" si="236"/>
        <v/>
      </c>
      <c r="AA975" s="86" t="str">
        <f t="shared" ca="1" si="237"/>
        <v/>
      </c>
      <c r="AB975" s="121"/>
      <c r="AC975" s="87" t="str">
        <f t="shared" si="235"/>
        <v/>
      </c>
      <c r="AD975" s="88" t="str">
        <f t="shared" si="244"/>
        <v/>
      </c>
      <c r="AE975" s="89" t="str">
        <f>IF(C975&lt;&gt;"",IF(VLOOKUP(C975,T_UO[#All],3,FALSE)="J",AF975+AG975,VLOOKUP(C975,T_UO[#All],4,FALSE)*G975),"")</f>
        <v/>
      </c>
      <c r="AF975" s="89" t="str">
        <f t="shared" si="238"/>
        <v/>
      </c>
      <c r="AG975" s="6"/>
      <c r="AH975" s="8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J975" s="46"/>
      <c r="CK975" s="46"/>
      <c r="CL975" s="46"/>
      <c r="CN975" s="46">
        <f t="shared" ca="1" si="245"/>
        <v>0</v>
      </c>
      <c r="CO975" s="46">
        <f t="shared" si="239"/>
        <v>0</v>
      </c>
      <c r="CP975" s="46"/>
      <c r="CQ975" s="46">
        <f t="shared" si="240"/>
        <v>0</v>
      </c>
      <c r="CR975" s="46"/>
      <c r="CS975" s="46">
        <f>IF(C975&lt;&gt;"",IF(VLOOKUP(C975,T_UO[#All],3,FALSE)="PTS",IF(ISBLANK(G975),1,0),IF(ISBLANK(G975),0,1)),0)</f>
        <v>0</v>
      </c>
      <c r="CT975" s="46">
        <f t="shared" si="246"/>
        <v>0</v>
      </c>
      <c r="CU975" s="46"/>
      <c r="CV975" s="46"/>
      <c r="CW975" s="46"/>
      <c r="CX975" s="46"/>
      <c r="CY975" s="46"/>
      <c r="CZ975" s="46"/>
      <c r="DA975" s="46"/>
      <c r="DB975" s="46">
        <f t="shared" si="247"/>
        <v>0</v>
      </c>
      <c r="DC975" s="46">
        <f t="shared" ca="1" si="241"/>
        <v>0</v>
      </c>
      <c r="DD975" s="46"/>
      <c r="DE975" s="46">
        <f t="shared" si="248"/>
        <v>0</v>
      </c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>
        <f t="array" ref="DS975">IF(MAX(IF($AI975:$CH975&lt;&gt;0,$AI$7:$CH$7))&gt;$S975,1,0)</f>
        <v>0</v>
      </c>
    </row>
    <row r="976" spans="1:123" x14ac:dyDescent="0.25">
      <c r="A976" s="78">
        <v>969</v>
      </c>
      <c r="B976" s="79" t="str">
        <f t="shared" si="242"/>
        <v>K_LE MUT_2023_969</v>
      </c>
      <c r="C976" s="2"/>
      <c r="D976" s="3"/>
      <c r="E976" s="3"/>
      <c r="F976" s="4"/>
      <c r="G976" s="4"/>
      <c r="H976" s="4"/>
      <c r="I976" s="3"/>
      <c r="J976" s="1"/>
      <c r="K976" s="7"/>
      <c r="L976" s="90"/>
      <c r="M976" s="5"/>
      <c r="N976" s="91"/>
      <c r="O976" s="92"/>
      <c r="P976" s="5"/>
      <c r="Q976" s="5"/>
      <c r="R976" s="8"/>
      <c r="S976" s="5"/>
      <c r="T976" s="93"/>
      <c r="U976" s="80"/>
      <c r="V976" s="82"/>
      <c r="W976" s="83"/>
      <c r="X976" s="84" t="str">
        <f t="shared" si="243"/>
        <v xml:space="preserve"> </v>
      </c>
      <c r="Y976" s="85" t="str">
        <f t="shared" si="236"/>
        <v/>
      </c>
      <c r="AA976" s="86" t="str">
        <f t="shared" ca="1" si="237"/>
        <v/>
      </c>
      <c r="AB976" s="121"/>
      <c r="AC976" s="87" t="str">
        <f t="shared" si="235"/>
        <v/>
      </c>
      <c r="AD976" s="88" t="str">
        <f t="shared" si="244"/>
        <v/>
      </c>
      <c r="AE976" s="89" t="str">
        <f>IF(C976&lt;&gt;"",IF(VLOOKUP(C976,T_UO[#All],3,FALSE)="J",AF976+AG976,VLOOKUP(C976,T_UO[#All],4,FALSE)*G976),"")</f>
        <v/>
      </c>
      <c r="AF976" s="89" t="str">
        <f t="shared" si="238"/>
        <v/>
      </c>
      <c r="AG976" s="6"/>
      <c r="AH976" s="8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J976" s="46"/>
      <c r="CK976" s="46"/>
      <c r="CL976" s="46"/>
      <c r="CN976" s="46">
        <f t="shared" ca="1" si="245"/>
        <v>0</v>
      </c>
      <c r="CO976" s="46">
        <f t="shared" si="239"/>
        <v>0</v>
      </c>
      <c r="CP976" s="46"/>
      <c r="CQ976" s="46">
        <f t="shared" si="240"/>
        <v>0</v>
      </c>
      <c r="CR976" s="46"/>
      <c r="CS976" s="46">
        <f>IF(C976&lt;&gt;"",IF(VLOOKUP(C976,T_UO[#All],3,FALSE)="PTS",IF(ISBLANK(G976),1,0),IF(ISBLANK(G976),0,1)),0)</f>
        <v>0</v>
      </c>
      <c r="CT976" s="46">
        <f t="shared" si="246"/>
        <v>0</v>
      </c>
      <c r="CU976" s="46"/>
      <c r="CV976" s="46"/>
      <c r="CW976" s="46"/>
      <c r="CX976" s="46"/>
      <c r="CY976" s="46"/>
      <c r="CZ976" s="46"/>
      <c r="DA976" s="46"/>
      <c r="DB976" s="46">
        <f t="shared" si="247"/>
        <v>0</v>
      </c>
      <c r="DC976" s="46">
        <f t="shared" ca="1" si="241"/>
        <v>0</v>
      </c>
      <c r="DD976" s="46"/>
      <c r="DE976" s="46">
        <f t="shared" si="248"/>
        <v>0</v>
      </c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>
        <f t="array" ref="DS976">IF(MAX(IF($AI976:$CH976&lt;&gt;0,$AI$7:$CH$7))&gt;$S976,1,0)</f>
        <v>0</v>
      </c>
    </row>
    <row r="977" spans="1:123" x14ac:dyDescent="0.25">
      <c r="A977" s="78">
        <v>970</v>
      </c>
      <c r="B977" s="79" t="str">
        <f t="shared" si="242"/>
        <v>K_LE MUT_2023_970</v>
      </c>
      <c r="C977" s="2"/>
      <c r="D977" s="3"/>
      <c r="E977" s="3"/>
      <c r="F977" s="4"/>
      <c r="G977" s="4"/>
      <c r="H977" s="4"/>
      <c r="I977" s="3"/>
      <c r="J977" s="1"/>
      <c r="K977" s="7"/>
      <c r="L977" s="90"/>
      <c r="M977" s="5"/>
      <c r="N977" s="91"/>
      <c r="O977" s="92"/>
      <c r="P977" s="5"/>
      <c r="Q977" s="5"/>
      <c r="R977" s="8"/>
      <c r="S977" s="5"/>
      <c r="T977" s="93"/>
      <c r="U977" s="80"/>
      <c r="V977" s="82"/>
      <c r="W977" s="83"/>
      <c r="X977" s="84" t="str">
        <f t="shared" si="243"/>
        <v xml:space="preserve"> </v>
      </c>
      <c r="Y977" s="85" t="str">
        <f t="shared" si="236"/>
        <v/>
      </c>
      <c r="AA977" s="86" t="str">
        <f t="shared" ca="1" si="237"/>
        <v/>
      </c>
      <c r="AB977" s="121"/>
      <c r="AC977" s="87" t="str">
        <f t="shared" si="235"/>
        <v/>
      </c>
      <c r="AD977" s="88" t="str">
        <f t="shared" si="244"/>
        <v/>
      </c>
      <c r="AE977" s="89" t="str">
        <f>IF(C977&lt;&gt;"",IF(VLOOKUP(C977,T_UO[#All],3,FALSE)="J",AF977+AG977,VLOOKUP(C977,T_UO[#All],4,FALSE)*G977),"")</f>
        <v/>
      </c>
      <c r="AF977" s="89" t="str">
        <f t="shared" si="238"/>
        <v/>
      </c>
      <c r="AG977" s="6"/>
      <c r="AH977" s="8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J977" s="46"/>
      <c r="CK977" s="46"/>
      <c r="CL977" s="46"/>
      <c r="CN977" s="46">
        <f t="shared" ca="1" si="245"/>
        <v>0</v>
      </c>
      <c r="CO977" s="46">
        <f t="shared" si="239"/>
        <v>0</v>
      </c>
      <c r="CP977" s="46"/>
      <c r="CQ977" s="46">
        <f t="shared" si="240"/>
        <v>0</v>
      </c>
      <c r="CR977" s="46"/>
      <c r="CS977" s="46">
        <f>IF(C977&lt;&gt;"",IF(VLOOKUP(C977,T_UO[#All],3,FALSE)="PTS",IF(ISBLANK(G977),1,0),IF(ISBLANK(G977),0,1)),0)</f>
        <v>0</v>
      </c>
      <c r="CT977" s="46">
        <f t="shared" si="246"/>
        <v>0</v>
      </c>
      <c r="CU977" s="46"/>
      <c r="CV977" s="46"/>
      <c r="CW977" s="46"/>
      <c r="CX977" s="46"/>
      <c r="CY977" s="46"/>
      <c r="CZ977" s="46"/>
      <c r="DA977" s="46"/>
      <c r="DB977" s="46">
        <f t="shared" si="247"/>
        <v>0</v>
      </c>
      <c r="DC977" s="46">
        <f t="shared" ca="1" si="241"/>
        <v>0</v>
      </c>
      <c r="DD977" s="46"/>
      <c r="DE977" s="46">
        <f t="shared" si="248"/>
        <v>0</v>
      </c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>
        <f t="array" ref="DS977">IF(MAX(IF($AI977:$CH977&lt;&gt;0,$AI$7:$CH$7))&gt;$S977,1,0)</f>
        <v>0</v>
      </c>
    </row>
    <row r="978" spans="1:123" x14ac:dyDescent="0.25">
      <c r="A978" s="78">
        <v>971</v>
      </c>
      <c r="B978" s="79" t="str">
        <f t="shared" si="242"/>
        <v>K_LE MUT_2023_971</v>
      </c>
      <c r="C978" s="2"/>
      <c r="D978" s="3"/>
      <c r="E978" s="3"/>
      <c r="F978" s="4"/>
      <c r="G978" s="4"/>
      <c r="H978" s="4"/>
      <c r="I978" s="3"/>
      <c r="J978" s="1"/>
      <c r="K978" s="7"/>
      <c r="L978" s="90"/>
      <c r="M978" s="5"/>
      <c r="N978" s="91"/>
      <c r="O978" s="92"/>
      <c r="P978" s="5"/>
      <c r="Q978" s="5"/>
      <c r="R978" s="8"/>
      <c r="S978" s="5"/>
      <c r="T978" s="93"/>
      <c r="U978" s="80"/>
      <c r="V978" s="82"/>
      <c r="W978" s="83"/>
      <c r="X978" s="84" t="str">
        <f t="shared" si="243"/>
        <v xml:space="preserve"> </v>
      </c>
      <c r="Y978" s="85" t="str">
        <f t="shared" si="236"/>
        <v/>
      </c>
      <c r="AA978" s="86" t="str">
        <f t="shared" ca="1" si="237"/>
        <v/>
      </c>
      <c r="AB978" s="121"/>
      <c r="AC978" s="87" t="str">
        <f t="shared" si="235"/>
        <v/>
      </c>
      <c r="AD978" s="88" t="str">
        <f t="shared" si="244"/>
        <v/>
      </c>
      <c r="AE978" s="89" t="str">
        <f>IF(C978&lt;&gt;"",IF(VLOOKUP(C978,T_UO[#All],3,FALSE)="J",AF978+AG978,VLOOKUP(C978,T_UO[#All],4,FALSE)*G978),"")</f>
        <v/>
      </c>
      <c r="AF978" s="89" t="str">
        <f t="shared" si="238"/>
        <v/>
      </c>
      <c r="AG978" s="6"/>
      <c r="AH978" s="8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J978" s="46"/>
      <c r="CK978" s="46"/>
      <c r="CL978" s="46"/>
      <c r="CN978" s="46">
        <f t="shared" ca="1" si="245"/>
        <v>0</v>
      </c>
      <c r="CO978" s="46">
        <f t="shared" si="239"/>
        <v>0</v>
      </c>
      <c r="CP978" s="46"/>
      <c r="CQ978" s="46">
        <f t="shared" si="240"/>
        <v>0</v>
      </c>
      <c r="CR978" s="46"/>
      <c r="CS978" s="46">
        <f>IF(C978&lt;&gt;"",IF(VLOOKUP(C978,T_UO[#All],3,FALSE)="PTS",IF(ISBLANK(G978),1,0),IF(ISBLANK(G978),0,1)),0)</f>
        <v>0</v>
      </c>
      <c r="CT978" s="46">
        <f t="shared" si="246"/>
        <v>0</v>
      </c>
      <c r="CU978" s="46"/>
      <c r="CV978" s="46"/>
      <c r="CW978" s="46"/>
      <c r="CX978" s="46"/>
      <c r="CY978" s="46"/>
      <c r="CZ978" s="46"/>
      <c r="DA978" s="46"/>
      <c r="DB978" s="46">
        <f t="shared" si="247"/>
        <v>0</v>
      </c>
      <c r="DC978" s="46">
        <f t="shared" ca="1" si="241"/>
        <v>0</v>
      </c>
      <c r="DD978" s="46"/>
      <c r="DE978" s="46">
        <f t="shared" si="248"/>
        <v>0</v>
      </c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>
        <f t="array" ref="DS978">IF(MAX(IF($AI978:$CH978&lt;&gt;0,$AI$7:$CH$7))&gt;$S978,1,0)</f>
        <v>0</v>
      </c>
    </row>
    <row r="979" spans="1:123" x14ac:dyDescent="0.25">
      <c r="A979" s="78">
        <v>972</v>
      </c>
      <c r="B979" s="79" t="str">
        <f t="shared" si="242"/>
        <v>K_LE MUT_2023_972</v>
      </c>
      <c r="C979" s="2"/>
      <c r="D979" s="3"/>
      <c r="E979" s="3"/>
      <c r="F979" s="4"/>
      <c r="G979" s="4"/>
      <c r="H979" s="4"/>
      <c r="I979" s="3"/>
      <c r="J979" s="1"/>
      <c r="K979" s="7"/>
      <c r="L979" s="90"/>
      <c r="M979" s="5"/>
      <c r="N979" s="91"/>
      <c r="O979" s="92"/>
      <c r="P979" s="5"/>
      <c r="Q979" s="5"/>
      <c r="R979" s="8"/>
      <c r="S979" s="5"/>
      <c r="T979" s="93"/>
      <c r="U979" s="80"/>
      <c r="V979" s="82"/>
      <c r="W979" s="83"/>
      <c r="X979" s="84" t="str">
        <f t="shared" si="243"/>
        <v xml:space="preserve"> </v>
      </c>
      <c r="Y979" s="85" t="str">
        <f t="shared" si="236"/>
        <v/>
      </c>
      <c r="AA979" s="86" t="str">
        <f t="shared" ca="1" si="237"/>
        <v/>
      </c>
      <c r="AB979" s="121"/>
      <c r="AC979" s="87" t="str">
        <f t="shared" si="235"/>
        <v/>
      </c>
      <c r="AD979" s="88" t="str">
        <f t="shared" si="244"/>
        <v/>
      </c>
      <c r="AE979" s="89" t="str">
        <f>IF(C979&lt;&gt;"",IF(VLOOKUP(C979,T_UO[#All],3,FALSE)="J",AF979+AG979,VLOOKUP(C979,T_UO[#All],4,FALSE)*G979),"")</f>
        <v/>
      </c>
      <c r="AF979" s="89" t="str">
        <f t="shared" si="238"/>
        <v/>
      </c>
      <c r="AG979" s="6"/>
      <c r="AH979" s="8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J979" s="46"/>
      <c r="CK979" s="46"/>
      <c r="CL979" s="46"/>
      <c r="CN979" s="46">
        <f t="shared" ca="1" si="245"/>
        <v>0</v>
      </c>
      <c r="CO979" s="46">
        <f t="shared" si="239"/>
        <v>0</v>
      </c>
      <c r="CP979" s="46"/>
      <c r="CQ979" s="46">
        <f t="shared" si="240"/>
        <v>0</v>
      </c>
      <c r="CR979" s="46"/>
      <c r="CS979" s="46">
        <f>IF(C979&lt;&gt;"",IF(VLOOKUP(C979,T_UO[#All],3,FALSE)="PTS",IF(ISBLANK(G979),1,0),IF(ISBLANK(G979),0,1)),0)</f>
        <v>0</v>
      </c>
      <c r="CT979" s="46">
        <f t="shared" si="246"/>
        <v>0</v>
      </c>
      <c r="CU979" s="46"/>
      <c r="CV979" s="46"/>
      <c r="CW979" s="46"/>
      <c r="CX979" s="46"/>
      <c r="CY979" s="46"/>
      <c r="CZ979" s="46"/>
      <c r="DA979" s="46"/>
      <c r="DB979" s="46">
        <f t="shared" si="247"/>
        <v>0</v>
      </c>
      <c r="DC979" s="46">
        <f t="shared" ca="1" si="241"/>
        <v>0</v>
      </c>
      <c r="DD979" s="46"/>
      <c r="DE979" s="46">
        <f t="shared" si="248"/>
        <v>0</v>
      </c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>
        <f t="array" ref="DS979">IF(MAX(IF($AI979:$CH979&lt;&gt;0,$AI$7:$CH$7))&gt;$S979,1,0)</f>
        <v>0</v>
      </c>
    </row>
    <row r="980" spans="1:123" x14ac:dyDescent="0.25">
      <c r="A980" s="78">
        <v>973</v>
      </c>
      <c r="B980" s="79" t="str">
        <f t="shared" si="242"/>
        <v>K_LE MUT_2023_973</v>
      </c>
      <c r="C980" s="2"/>
      <c r="D980" s="3"/>
      <c r="E980" s="3"/>
      <c r="F980" s="4"/>
      <c r="G980" s="4"/>
      <c r="H980" s="4"/>
      <c r="I980" s="3"/>
      <c r="J980" s="1"/>
      <c r="K980" s="7"/>
      <c r="L980" s="90"/>
      <c r="M980" s="5"/>
      <c r="N980" s="91"/>
      <c r="O980" s="92"/>
      <c r="P980" s="5"/>
      <c r="Q980" s="5"/>
      <c r="R980" s="8"/>
      <c r="S980" s="5"/>
      <c r="T980" s="93"/>
      <c r="U980" s="80"/>
      <c r="V980" s="82"/>
      <c r="W980" s="83"/>
      <c r="X980" s="84" t="str">
        <f t="shared" si="243"/>
        <v xml:space="preserve"> </v>
      </c>
      <c r="Y980" s="85" t="str">
        <f t="shared" si="236"/>
        <v/>
      </c>
      <c r="AA980" s="86" t="str">
        <f t="shared" ca="1" si="237"/>
        <v/>
      </c>
      <c r="AB980" s="121"/>
      <c r="AC980" s="87" t="str">
        <f t="shared" si="235"/>
        <v/>
      </c>
      <c r="AD980" s="88" t="str">
        <f t="shared" si="244"/>
        <v/>
      </c>
      <c r="AE980" s="89" t="str">
        <f>IF(C980&lt;&gt;"",IF(VLOOKUP(C980,T_UO[#All],3,FALSE)="J",AF980+AG980,VLOOKUP(C980,T_UO[#All],4,FALSE)*G980),"")</f>
        <v/>
      </c>
      <c r="AF980" s="89" t="str">
        <f t="shared" si="238"/>
        <v/>
      </c>
      <c r="AG980" s="6"/>
      <c r="AH980" s="8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J980" s="46"/>
      <c r="CK980" s="46"/>
      <c r="CL980" s="46"/>
      <c r="CN980" s="46">
        <f t="shared" ca="1" si="245"/>
        <v>0</v>
      </c>
      <c r="CO980" s="46">
        <f t="shared" si="239"/>
        <v>0</v>
      </c>
      <c r="CP980" s="46"/>
      <c r="CQ980" s="46">
        <f t="shared" si="240"/>
        <v>0</v>
      </c>
      <c r="CR980" s="46"/>
      <c r="CS980" s="46">
        <f>IF(C980&lt;&gt;"",IF(VLOOKUP(C980,T_UO[#All],3,FALSE)="PTS",IF(ISBLANK(G980),1,0),IF(ISBLANK(G980),0,1)),0)</f>
        <v>0</v>
      </c>
      <c r="CT980" s="46">
        <f t="shared" si="246"/>
        <v>0</v>
      </c>
      <c r="CU980" s="46"/>
      <c r="CV980" s="46"/>
      <c r="CW980" s="46"/>
      <c r="CX980" s="46"/>
      <c r="CY980" s="46"/>
      <c r="CZ980" s="46"/>
      <c r="DA980" s="46"/>
      <c r="DB980" s="46">
        <f t="shared" si="247"/>
        <v>0</v>
      </c>
      <c r="DC980" s="46">
        <f t="shared" ca="1" si="241"/>
        <v>0</v>
      </c>
      <c r="DD980" s="46"/>
      <c r="DE980" s="46">
        <f t="shared" si="248"/>
        <v>0</v>
      </c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>
        <f t="array" ref="DS980">IF(MAX(IF($AI980:$CH980&lt;&gt;0,$AI$7:$CH$7))&gt;$S980,1,0)</f>
        <v>0</v>
      </c>
    </row>
    <row r="981" spans="1:123" x14ac:dyDescent="0.25">
      <c r="A981" s="78">
        <v>974</v>
      </c>
      <c r="B981" s="79" t="str">
        <f t="shared" si="242"/>
        <v>K_LE MUT_2023_974</v>
      </c>
      <c r="C981" s="2"/>
      <c r="D981" s="3"/>
      <c r="E981" s="3"/>
      <c r="F981" s="4"/>
      <c r="G981" s="4"/>
      <c r="H981" s="4"/>
      <c r="I981" s="3"/>
      <c r="J981" s="1"/>
      <c r="K981" s="7"/>
      <c r="L981" s="90"/>
      <c r="M981" s="5"/>
      <c r="N981" s="91"/>
      <c r="O981" s="92"/>
      <c r="P981" s="5"/>
      <c r="Q981" s="5"/>
      <c r="R981" s="8"/>
      <c r="S981" s="5"/>
      <c r="T981" s="93"/>
      <c r="U981" s="80"/>
      <c r="V981" s="82"/>
      <c r="W981" s="83"/>
      <c r="X981" s="84" t="str">
        <f t="shared" si="243"/>
        <v xml:space="preserve"> </v>
      </c>
      <c r="Y981" s="85" t="str">
        <f t="shared" si="236"/>
        <v/>
      </c>
      <c r="AA981" s="86" t="str">
        <f t="shared" ca="1" si="237"/>
        <v/>
      </c>
      <c r="AB981" s="121"/>
      <c r="AC981" s="87" t="str">
        <f t="shared" si="235"/>
        <v/>
      </c>
      <c r="AD981" s="88" t="str">
        <f t="shared" si="244"/>
        <v/>
      </c>
      <c r="AE981" s="89" t="str">
        <f>IF(C981&lt;&gt;"",IF(VLOOKUP(C981,T_UO[#All],3,FALSE)="J",AF981+AG981,VLOOKUP(C981,T_UO[#All],4,FALSE)*G981),"")</f>
        <v/>
      </c>
      <c r="AF981" s="89" t="str">
        <f t="shared" si="238"/>
        <v/>
      </c>
      <c r="AG981" s="6"/>
      <c r="AH981" s="8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J981" s="46"/>
      <c r="CK981" s="46"/>
      <c r="CL981" s="46"/>
      <c r="CN981" s="46">
        <f t="shared" ca="1" si="245"/>
        <v>0</v>
      </c>
      <c r="CO981" s="46">
        <f t="shared" si="239"/>
        <v>0</v>
      </c>
      <c r="CP981" s="46"/>
      <c r="CQ981" s="46">
        <f t="shared" si="240"/>
        <v>0</v>
      </c>
      <c r="CR981" s="46"/>
      <c r="CS981" s="46">
        <f>IF(C981&lt;&gt;"",IF(VLOOKUP(C981,T_UO[#All],3,FALSE)="PTS",IF(ISBLANK(G981),1,0),IF(ISBLANK(G981),0,1)),0)</f>
        <v>0</v>
      </c>
      <c r="CT981" s="46">
        <f t="shared" si="246"/>
        <v>0</v>
      </c>
      <c r="CU981" s="46"/>
      <c r="CV981" s="46"/>
      <c r="CW981" s="46"/>
      <c r="CX981" s="46"/>
      <c r="CY981" s="46"/>
      <c r="CZ981" s="46"/>
      <c r="DA981" s="46"/>
      <c r="DB981" s="46">
        <f t="shared" si="247"/>
        <v>0</v>
      </c>
      <c r="DC981" s="46">
        <f t="shared" ca="1" si="241"/>
        <v>0</v>
      </c>
      <c r="DD981" s="46"/>
      <c r="DE981" s="46">
        <f t="shared" si="248"/>
        <v>0</v>
      </c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>
        <f t="array" ref="DS981">IF(MAX(IF($AI981:$CH981&lt;&gt;0,$AI$7:$CH$7))&gt;$S981,1,0)</f>
        <v>0</v>
      </c>
    </row>
    <row r="982" spans="1:123" x14ac:dyDescent="0.25">
      <c r="A982" s="78">
        <v>975</v>
      </c>
      <c r="B982" s="79" t="str">
        <f t="shared" si="242"/>
        <v>K_LE MUT_2023_975</v>
      </c>
      <c r="C982" s="2"/>
      <c r="D982" s="3"/>
      <c r="E982" s="3"/>
      <c r="F982" s="4"/>
      <c r="G982" s="4"/>
      <c r="H982" s="4"/>
      <c r="I982" s="3"/>
      <c r="J982" s="1"/>
      <c r="K982" s="7"/>
      <c r="L982" s="90"/>
      <c r="M982" s="5"/>
      <c r="N982" s="91"/>
      <c r="O982" s="92"/>
      <c r="P982" s="5"/>
      <c r="Q982" s="5"/>
      <c r="R982" s="8"/>
      <c r="S982" s="5"/>
      <c r="T982" s="93"/>
      <c r="U982" s="80"/>
      <c r="V982" s="82"/>
      <c r="W982" s="83"/>
      <c r="X982" s="84" t="str">
        <f t="shared" si="243"/>
        <v xml:space="preserve"> </v>
      </c>
      <c r="Y982" s="85" t="str">
        <f t="shared" si="236"/>
        <v/>
      </c>
      <c r="AA982" s="86" t="str">
        <f t="shared" ca="1" si="237"/>
        <v/>
      </c>
      <c r="AB982" s="121"/>
      <c r="AC982" s="87" t="str">
        <f t="shared" si="235"/>
        <v/>
      </c>
      <c r="AD982" s="88" t="str">
        <f t="shared" si="244"/>
        <v/>
      </c>
      <c r="AE982" s="89" t="str">
        <f>IF(C982&lt;&gt;"",IF(VLOOKUP(C982,T_UO[#All],3,FALSE)="J",AF982+AG982,VLOOKUP(C982,T_UO[#All],4,FALSE)*G982),"")</f>
        <v/>
      </c>
      <c r="AF982" s="89" t="str">
        <f t="shared" si="238"/>
        <v/>
      </c>
      <c r="AG982" s="6"/>
      <c r="AH982" s="8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J982" s="46"/>
      <c r="CK982" s="46"/>
      <c r="CL982" s="46"/>
      <c r="CN982" s="46">
        <f t="shared" ca="1" si="245"/>
        <v>0</v>
      </c>
      <c r="CO982" s="46">
        <f t="shared" si="239"/>
        <v>0</v>
      </c>
      <c r="CP982" s="46"/>
      <c r="CQ982" s="46">
        <f t="shared" si="240"/>
        <v>0</v>
      </c>
      <c r="CR982" s="46"/>
      <c r="CS982" s="46">
        <f>IF(C982&lt;&gt;"",IF(VLOOKUP(C982,T_UO[#All],3,FALSE)="PTS",IF(ISBLANK(G982),1,0),IF(ISBLANK(G982),0,1)),0)</f>
        <v>0</v>
      </c>
      <c r="CT982" s="46">
        <f t="shared" si="246"/>
        <v>0</v>
      </c>
      <c r="CU982" s="46"/>
      <c r="CV982" s="46"/>
      <c r="CW982" s="46"/>
      <c r="CX982" s="46"/>
      <c r="CY982" s="46"/>
      <c r="CZ982" s="46"/>
      <c r="DA982" s="46"/>
      <c r="DB982" s="46">
        <f t="shared" si="247"/>
        <v>0</v>
      </c>
      <c r="DC982" s="46">
        <f t="shared" ca="1" si="241"/>
        <v>0</v>
      </c>
      <c r="DD982" s="46"/>
      <c r="DE982" s="46">
        <f t="shared" si="248"/>
        <v>0</v>
      </c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>
        <f t="array" ref="DS982">IF(MAX(IF($AI982:$CH982&lt;&gt;0,$AI$7:$CH$7))&gt;$S982,1,0)</f>
        <v>0</v>
      </c>
    </row>
    <row r="983" spans="1:123" x14ac:dyDescent="0.25">
      <c r="A983" s="78">
        <v>976</v>
      </c>
      <c r="B983" s="79" t="str">
        <f t="shared" si="242"/>
        <v>K_LE MUT_2023_976</v>
      </c>
      <c r="C983" s="2"/>
      <c r="D983" s="3"/>
      <c r="E983" s="3"/>
      <c r="F983" s="4"/>
      <c r="G983" s="4"/>
      <c r="H983" s="4"/>
      <c r="I983" s="3"/>
      <c r="J983" s="1"/>
      <c r="K983" s="7"/>
      <c r="L983" s="90"/>
      <c r="M983" s="5"/>
      <c r="N983" s="91"/>
      <c r="O983" s="92"/>
      <c r="P983" s="5"/>
      <c r="Q983" s="5"/>
      <c r="R983" s="8"/>
      <c r="S983" s="5"/>
      <c r="T983" s="93"/>
      <c r="U983" s="80"/>
      <c r="V983" s="82"/>
      <c r="W983" s="83"/>
      <c r="X983" s="84" t="str">
        <f t="shared" si="243"/>
        <v xml:space="preserve"> </v>
      </c>
      <c r="Y983" s="85" t="str">
        <f t="shared" si="236"/>
        <v/>
      </c>
      <c r="AA983" s="86" t="str">
        <f t="shared" ca="1" si="237"/>
        <v/>
      </c>
      <c r="AB983" s="121"/>
      <c r="AC983" s="87" t="str">
        <f t="shared" si="235"/>
        <v/>
      </c>
      <c r="AD983" s="88" t="str">
        <f t="shared" si="244"/>
        <v/>
      </c>
      <c r="AE983" s="89" t="str">
        <f>IF(C983&lt;&gt;"",IF(VLOOKUP(C983,T_UO[#All],3,FALSE)="J",AF983+AG983,VLOOKUP(C983,T_UO[#All],4,FALSE)*G983),"")</f>
        <v/>
      </c>
      <c r="AF983" s="89" t="str">
        <f t="shared" si="238"/>
        <v/>
      </c>
      <c r="AG983" s="6"/>
      <c r="AH983" s="8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J983" s="46"/>
      <c r="CK983" s="46"/>
      <c r="CL983" s="46"/>
      <c r="CN983" s="46">
        <f t="shared" ca="1" si="245"/>
        <v>0</v>
      </c>
      <c r="CO983" s="46">
        <f t="shared" si="239"/>
        <v>0</v>
      </c>
      <c r="CP983" s="46"/>
      <c r="CQ983" s="46">
        <f t="shared" si="240"/>
        <v>0</v>
      </c>
      <c r="CR983" s="46"/>
      <c r="CS983" s="46">
        <f>IF(C983&lt;&gt;"",IF(VLOOKUP(C983,T_UO[#All],3,FALSE)="PTS",IF(ISBLANK(G983),1,0),IF(ISBLANK(G983),0,1)),0)</f>
        <v>0</v>
      </c>
      <c r="CT983" s="46">
        <f t="shared" si="246"/>
        <v>0</v>
      </c>
      <c r="CU983" s="46"/>
      <c r="CV983" s="46"/>
      <c r="CW983" s="46"/>
      <c r="CX983" s="46"/>
      <c r="CY983" s="46"/>
      <c r="CZ983" s="46"/>
      <c r="DA983" s="46"/>
      <c r="DB983" s="46">
        <f t="shared" si="247"/>
        <v>0</v>
      </c>
      <c r="DC983" s="46">
        <f t="shared" ca="1" si="241"/>
        <v>0</v>
      </c>
      <c r="DD983" s="46"/>
      <c r="DE983" s="46">
        <f t="shared" si="248"/>
        <v>0</v>
      </c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>
        <f t="array" ref="DS983">IF(MAX(IF($AI983:$CH983&lt;&gt;0,$AI$7:$CH$7))&gt;$S983,1,0)</f>
        <v>0</v>
      </c>
    </row>
    <row r="984" spans="1:123" x14ac:dyDescent="0.25">
      <c r="A984" s="78">
        <v>977</v>
      </c>
      <c r="B984" s="79" t="str">
        <f t="shared" si="242"/>
        <v>K_LE MUT_2023_977</v>
      </c>
      <c r="C984" s="2"/>
      <c r="D984" s="3"/>
      <c r="E984" s="3"/>
      <c r="F984" s="4"/>
      <c r="G984" s="4"/>
      <c r="H984" s="4"/>
      <c r="I984" s="3"/>
      <c r="J984" s="1"/>
      <c r="K984" s="7"/>
      <c r="L984" s="90"/>
      <c r="M984" s="5"/>
      <c r="N984" s="91"/>
      <c r="O984" s="92"/>
      <c r="P984" s="5"/>
      <c r="Q984" s="5"/>
      <c r="R984" s="8"/>
      <c r="S984" s="5"/>
      <c r="T984" s="93"/>
      <c r="U984" s="80"/>
      <c r="V984" s="82"/>
      <c r="W984" s="83"/>
      <c r="X984" s="84" t="str">
        <f t="shared" si="243"/>
        <v xml:space="preserve"> </v>
      </c>
      <c r="Y984" s="85" t="str">
        <f t="shared" si="236"/>
        <v/>
      </c>
      <c r="AA984" s="86" t="str">
        <f t="shared" ca="1" si="237"/>
        <v/>
      </c>
      <c r="AB984" s="121"/>
      <c r="AC984" s="87" t="str">
        <f t="shared" si="235"/>
        <v/>
      </c>
      <c r="AD984" s="88" t="str">
        <f t="shared" si="244"/>
        <v/>
      </c>
      <c r="AE984" s="89" t="str">
        <f>IF(C984&lt;&gt;"",IF(VLOOKUP(C984,T_UO[#All],3,FALSE)="J",AF984+AG984,VLOOKUP(C984,T_UO[#All],4,FALSE)*G984),"")</f>
        <v/>
      </c>
      <c r="AF984" s="89" t="str">
        <f t="shared" si="238"/>
        <v/>
      </c>
      <c r="AG984" s="6"/>
      <c r="AH984" s="8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J984" s="46"/>
      <c r="CK984" s="46"/>
      <c r="CL984" s="46"/>
      <c r="CN984" s="46">
        <f t="shared" ca="1" si="245"/>
        <v>0</v>
      </c>
      <c r="CO984" s="46">
        <f t="shared" si="239"/>
        <v>0</v>
      </c>
      <c r="CP984" s="46"/>
      <c r="CQ984" s="46">
        <f t="shared" si="240"/>
        <v>0</v>
      </c>
      <c r="CR984" s="46"/>
      <c r="CS984" s="46">
        <f>IF(C984&lt;&gt;"",IF(VLOOKUP(C984,T_UO[#All],3,FALSE)="PTS",IF(ISBLANK(G984),1,0),IF(ISBLANK(G984),0,1)),0)</f>
        <v>0</v>
      </c>
      <c r="CT984" s="46">
        <f t="shared" si="246"/>
        <v>0</v>
      </c>
      <c r="CU984" s="46"/>
      <c r="CV984" s="46"/>
      <c r="CW984" s="46"/>
      <c r="CX984" s="46"/>
      <c r="CY984" s="46"/>
      <c r="CZ984" s="46"/>
      <c r="DA984" s="46"/>
      <c r="DB984" s="46">
        <f t="shared" si="247"/>
        <v>0</v>
      </c>
      <c r="DC984" s="46">
        <f t="shared" ca="1" si="241"/>
        <v>0</v>
      </c>
      <c r="DD984" s="46"/>
      <c r="DE984" s="46">
        <f t="shared" si="248"/>
        <v>0</v>
      </c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>
        <f t="array" ref="DS984">IF(MAX(IF($AI984:$CH984&lt;&gt;0,$AI$7:$CH$7))&gt;$S984,1,0)</f>
        <v>0</v>
      </c>
    </row>
    <row r="985" spans="1:123" x14ac:dyDescent="0.25">
      <c r="A985" s="78">
        <v>978</v>
      </c>
      <c r="B985" s="79" t="str">
        <f t="shared" si="242"/>
        <v>K_LE MUT_2023_978</v>
      </c>
      <c r="C985" s="2"/>
      <c r="D985" s="3"/>
      <c r="E985" s="3"/>
      <c r="F985" s="4"/>
      <c r="G985" s="4"/>
      <c r="H985" s="4"/>
      <c r="I985" s="3"/>
      <c r="J985" s="1"/>
      <c r="K985" s="7"/>
      <c r="L985" s="90"/>
      <c r="M985" s="5"/>
      <c r="N985" s="91"/>
      <c r="O985" s="92"/>
      <c r="P985" s="5"/>
      <c r="Q985" s="5"/>
      <c r="R985" s="8"/>
      <c r="S985" s="5"/>
      <c r="T985" s="93"/>
      <c r="U985" s="80"/>
      <c r="V985" s="82"/>
      <c r="W985" s="83"/>
      <c r="X985" s="84" t="str">
        <f t="shared" si="243"/>
        <v xml:space="preserve"> </v>
      </c>
      <c r="Y985" s="85" t="str">
        <f t="shared" si="236"/>
        <v/>
      </c>
      <c r="AA985" s="86" t="str">
        <f t="shared" ca="1" si="237"/>
        <v/>
      </c>
      <c r="AB985" s="121"/>
      <c r="AC985" s="87" t="str">
        <f t="shared" si="235"/>
        <v/>
      </c>
      <c r="AD985" s="88" t="str">
        <f t="shared" si="244"/>
        <v/>
      </c>
      <c r="AE985" s="89" t="str">
        <f>IF(C985&lt;&gt;"",IF(VLOOKUP(C985,T_UO[#All],3,FALSE)="J",AF985+AG985,VLOOKUP(C985,T_UO[#All],4,FALSE)*G985),"")</f>
        <v/>
      </c>
      <c r="AF985" s="89" t="str">
        <f t="shared" si="238"/>
        <v/>
      </c>
      <c r="AG985" s="6"/>
      <c r="AH985" s="8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J985" s="46"/>
      <c r="CK985" s="46"/>
      <c r="CL985" s="46"/>
      <c r="CN985" s="46">
        <f t="shared" ca="1" si="245"/>
        <v>0</v>
      </c>
      <c r="CO985" s="46">
        <f t="shared" si="239"/>
        <v>0</v>
      </c>
      <c r="CP985" s="46"/>
      <c r="CQ985" s="46">
        <f t="shared" si="240"/>
        <v>0</v>
      </c>
      <c r="CR985" s="46"/>
      <c r="CS985" s="46">
        <f>IF(C985&lt;&gt;"",IF(VLOOKUP(C985,T_UO[#All],3,FALSE)="PTS",IF(ISBLANK(G985),1,0),IF(ISBLANK(G985),0,1)),0)</f>
        <v>0</v>
      </c>
      <c r="CT985" s="46">
        <f t="shared" si="246"/>
        <v>0</v>
      </c>
      <c r="CU985" s="46"/>
      <c r="CV985" s="46"/>
      <c r="CW985" s="46"/>
      <c r="CX985" s="46"/>
      <c r="CY985" s="46"/>
      <c r="CZ985" s="46"/>
      <c r="DA985" s="46"/>
      <c r="DB985" s="46">
        <f t="shared" si="247"/>
        <v>0</v>
      </c>
      <c r="DC985" s="46">
        <f t="shared" ca="1" si="241"/>
        <v>0</v>
      </c>
      <c r="DD985" s="46"/>
      <c r="DE985" s="46">
        <f t="shared" si="248"/>
        <v>0</v>
      </c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>
        <f t="array" ref="DS985">IF(MAX(IF($AI985:$CH985&lt;&gt;0,$AI$7:$CH$7))&gt;$S985,1,0)</f>
        <v>0</v>
      </c>
    </row>
    <row r="986" spans="1:123" x14ac:dyDescent="0.25">
      <c r="A986" s="78">
        <v>979</v>
      </c>
      <c r="B986" s="79" t="str">
        <f t="shared" si="242"/>
        <v>K_LE MUT_2023_979</v>
      </c>
      <c r="C986" s="2"/>
      <c r="D986" s="3"/>
      <c r="E986" s="3"/>
      <c r="F986" s="4"/>
      <c r="G986" s="4"/>
      <c r="H986" s="4"/>
      <c r="I986" s="3"/>
      <c r="J986" s="1"/>
      <c r="K986" s="7"/>
      <c r="L986" s="90"/>
      <c r="M986" s="5"/>
      <c r="N986" s="91"/>
      <c r="O986" s="92"/>
      <c r="P986" s="5"/>
      <c r="Q986" s="5"/>
      <c r="R986" s="8"/>
      <c r="S986" s="5"/>
      <c r="T986" s="93"/>
      <c r="U986" s="80"/>
      <c r="V986" s="82"/>
      <c r="W986" s="83"/>
      <c r="X986" s="84" t="str">
        <f t="shared" si="243"/>
        <v xml:space="preserve"> </v>
      </c>
      <c r="Y986" s="85" t="str">
        <f t="shared" si="236"/>
        <v/>
      </c>
      <c r="AA986" s="86" t="str">
        <f t="shared" ca="1" si="237"/>
        <v/>
      </c>
      <c r="AB986" s="121"/>
      <c r="AC986" s="87" t="str">
        <f t="shared" si="235"/>
        <v/>
      </c>
      <c r="AD986" s="88" t="str">
        <f t="shared" si="244"/>
        <v/>
      </c>
      <c r="AE986" s="89" t="str">
        <f>IF(C986&lt;&gt;"",IF(VLOOKUP(C986,T_UO[#All],3,FALSE)="J",AF986+AG986,VLOOKUP(C986,T_UO[#All],4,FALSE)*G986),"")</f>
        <v/>
      </c>
      <c r="AF986" s="89" t="str">
        <f t="shared" si="238"/>
        <v/>
      </c>
      <c r="AG986" s="6"/>
      <c r="AH986" s="8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J986" s="46"/>
      <c r="CK986" s="46"/>
      <c r="CL986" s="46"/>
      <c r="CN986" s="46">
        <f t="shared" ca="1" si="245"/>
        <v>0</v>
      </c>
      <c r="CO986" s="46">
        <f t="shared" si="239"/>
        <v>0</v>
      </c>
      <c r="CP986" s="46"/>
      <c r="CQ986" s="46">
        <f t="shared" si="240"/>
        <v>0</v>
      </c>
      <c r="CR986" s="46"/>
      <c r="CS986" s="46">
        <f>IF(C986&lt;&gt;"",IF(VLOOKUP(C986,T_UO[#All],3,FALSE)="PTS",IF(ISBLANK(G986),1,0),IF(ISBLANK(G986),0,1)),0)</f>
        <v>0</v>
      </c>
      <c r="CT986" s="46">
        <f t="shared" si="246"/>
        <v>0</v>
      </c>
      <c r="CU986" s="46"/>
      <c r="CV986" s="46"/>
      <c r="CW986" s="46"/>
      <c r="CX986" s="46"/>
      <c r="CY986" s="46"/>
      <c r="CZ986" s="46"/>
      <c r="DA986" s="46"/>
      <c r="DB986" s="46">
        <f t="shared" si="247"/>
        <v>0</v>
      </c>
      <c r="DC986" s="46">
        <f t="shared" ca="1" si="241"/>
        <v>0</v>
      </c>
      <c r="DD986" s="46"/>
      <c r="DE986" s="46">
        <f t="shared" si="248"/>
        <v>0</v>
      </c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>
        <f t="array" ref="DS986">IF(MAX(IF($AI986:$CH986&lt;&gt;0,$AI$7:$CH$7))&gt;$S986,1,0)</f>
        <v>0</v>
      </c>
    </row>
    <row r="987" spans="1:123" x14ac:dyDescent="0.25">
      <c r="A987" s="78">
        <v>980</v>
      </c>
      <c r="B987" s="79" t="str">
        <f t="shared" si="242"/>
        <v>K_LE MUT_2023_980</v>
      </c>
      <c r="C987" s="2"/>
      <c r="D987" s="3"/>
      <c r="E987" s="3"/>
      <c r="F987" s="4"/>
      <c r="G987" s="4"/>
      <c r="H987" s="4"/>
      <c r="I987" s="3"/>
      <c r="J987" s="1"/>
      <c r="K987" s="7"/>
      <c r="L987" s="90"/>
      <c r="M987" s="5"/>
      <c r="N987" s="91"/>
      <c r="O987" s="92"/>
      <c r="P987" s="5"/>
      <c r="Q987" s="5"/>
      <c r="R987" s="8"/>
      <c r="S987" s="5"/>
      <c r="T987" s="93"/>
      <c r="U987" s="80"/>
      <c r="V987" s="82"/>
      <c r="W987" s="83"/>
      <c r="X987" s="84" t="str">
        <f t="shared" si="243"/>
        <v xml:space="preserve"> </v>
      </c>
      <c r="Y987" s="85" t="str">
        <f t="shared" si="236"/>
        <v/>
      </c>
      <c r="AA987" s="86" t="str">
        <f t="shared" ca="1" si="237"/>
        <v/>
      </c>
      <c r="AB987" s="121"/>
      <c r="AC987" s="87" t="str">
        <f t="shared" si="235"/>
        <v/>
      </c>
      <c r="AD987" s="88" t="str">
        <f t="shared" si="244"/>
        <v/>
      </c>
      <c r="AE987" s="89" t="str">
        <f>IF(C987&lt;&gt;"",IF(VLOOKUP(C987,T_UO[#All],3,FALSE)="J",AF987+AG987,VLOOKUP(C987,T_UO[#All],4,FALSE)*G987),"")</f>
        <v/>
      </c>
      <c r="AF987" s="89" t="str">
        <f t="shared" si="238"/>
        <v/>
      </c>
      <c r="AG987" s="6"/>
      <c r="AH987" s="8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J987" s="46"/>
      <c r="CK987" s="46"/>
      <c r="CL987" s="46"/>
      <c r="CN987" s="46">
        <f t="shared" ca="1" si="245"/>
        <v>0</v>
      </c>
      <c r="CO987" s="46">
        <f t="shared" si="239"/>
        <v>0</v>
      </c>
      <c r="CP987" s="46"/>
      <c r="CQ987" s="46">
        <f t="shared" si="240"/>
        <v>0</v>
      </c>
      <c r="CR987" s="46"/>
      <c r="CS987" s="46">
        <f>IF(C987&lt;&gt;"",IF(VLOOKUP(C987,T_UO[#All],3,FALSE)="PTS",IF(ISBLANK(G987),1,0),IF(ISBLANK(G987),0,1)),0)</f>
        <v>0</v>
      </c>
      <c r="CT987" s="46">
        <f t="shared" si="246"/>
        <v>0</v>
      </c>
      <c r="CU987" s="46"/>
      <c r="CV987" s="46"/>
      <c r="CW987" s="46"/>
      <c r="CX987" s="46"/>
      <c r="CY987" s="46"/>
      <c r="CZ987" s="46"/>
      <c r="DA987" s="46"/>
      <c r="DB987" s="46">
        <f t="shared" si="247"/>
        <v>0</v>
      </c>
      <c r="DC987" s="46">
        <f t="shared" ca="1" si="241"/>
        <v>0</v>
      </c>
      <c r="DD987" s="46"/>
      <c r="DE987" s="46">
        <f t="shared" si="248"/>
        <v>0</v>
      </c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>
        <f t="array" ref="DS987">IF(MAX(IF($AI987:$CH987&lt;&gt;0,$AI$7:$CH$7))&gt;$S987,1,0)</f>
        <v>0</v>
      </c>
    </row>
    <row r="988" spans="1:123" x14ac:dyDescent="0.25">
      <c r="A988" s="78">
        <v>981</v>
      </c>
      <c r="B988" s="79" t="str">
        <f t="shared" si="242"/>
        <v>K_LE MUT_2023_981</v>
      </c>
      <c r="C988" s="2"/>
      <c r="D988" s="3"/>
      <c r="E988" s="3"/>
      <c r="F988" s="4"/>
      <c r="G988" s="4"/>
      <c r="H988" s="4"/>
      <c r="I988" s="3"/>
      <c r="J988" s="1"/>
      <c r="K988" s="7"/>
      <c r="L988" s="90"/>
      <c r="M988" s="5"/>
      <c r="N988" s="91"/>
      <c r="O988" s="92"/>
      <c r="P988" s="5"/>
      <c r="Q988" s="5"/>
      <c r="R988" s="8"/>
      <c r="S988" s="5"/>
      <c r="T988" s="93"/>
      <c r="U988" s="80"/>
      <c r="V988" s="82"/>
      <c r="W988" s="83"/>
      <c r="X988" s="84" t="str">
        <f t="shared" si="243"/>
        <v xml:space="preserve"> </v>
      </c>
      <c r="Y988" s="85" t="str">
        <f t="shared" si="236"/>
        <v/>
      </c>
      <c r="AA988" s="86" t="str">
        <f t="shared" ca="1" si="237"/>
        <v/>
      </c>
      <c r="AB988" s="121"/>
      <c r="AC988" s="87" t="str">
        <f t="shared" si="235"/>
        <v/>
      </c>
      <c r="AD988" s="88" t="str">
        <f t="shared" si="244"/>
        <v/>
      </c>
      <c r="AE988" s="89" t="str">
        <f>IF(C988&lt;&gt;"",IF(VLOOKUP(C988,T_UO[#All],3,FALSE)="J",AF988+AG988,VLOOKUP(C988,T_UO[#All],4,FALSE)*G988),"")</f>
        <v/>
      </c>
      <c r="AF988" s="89" t="str">
        <f t="shared" si="238"/>
        <v/>
      </c>
      <c r="AG988" s="6"/>
      <c r="AH988" s="8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J988" s="46"/>
      <c r="CK988" s="46"/>
      <c r="CL988" s="46"/>
      <c r="CN988" s="46">
        <f t="shared" ca="1" si="245"/>
        <v>0</v>
      </c>
      <c r="CO988" s="46">
        <f t="shared" si="239"/>
        <v>0</v>
      </c>
      <c r="CP988" s="46"/>
      <c r="CQ988" s="46">
        <f t="shared" si="240"/>
        <v>0</v>
      </c>
      <c r="CR988" s="46"/>
      <c r="CS988" s="46">
        <f>IF(C988&lt;&gt;"",IF(VLOOKUP(C988,T_UO[#All],3,FALSE)="PTS",IF(ISBLANK(G988),1,0),IF(ISBLANK(G988),0,1)),0)</f>
        <v>0</v>
      </c>
      <c r="CT988" s="46">
        <f t="shared" si="246"/>
        <v>0</v>
      </c>
      <c r="CU988" s="46"/>
      <c r="CV988" s="46"/>
      <c r="CW988" s="46"/>
      <c r="CX988" s="46"/>
      <c r="CY988" s="46"/>
      <c r="CZ988" s="46"/>
      <c r="DA988" s="46"/>
      <c r="DB988" s="46">
        <f t="shared" si="247"/>
        <v>0</v>
      </c>
      <c r="DC988" s="46">
        <f t="shared" ca="1" si="241"/>
        <v>0</v>
      </c>
      <c r="DD988" s="46"/>
      <c r="DE988" s="46">
        <f t="shared" si="248"/>
        <v>0</v>
      </c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>
        <f t="array" ref="DS988">IF(MAX(IF($AI988:$CH988&lt;&gt;0,$AI$7:$CH$7))&gt;$S988,1,0)</f>
        <v>0</v>
      </c>
    </row>
    <row r="989" spans="1:123" x14ac:dyDescent="0.25">
      <c r="A989" s="78">
        <v>982</v>
      </c>
      <c r="B989" s="79" t="str">
        <f t="shared" si="242"/>
        <v>K_LE MUT_2023_982</v>
      </c>
      <c r="C989" s="2"/>
      <c r="D989" s="3"/>
      <c r="E989" s="3"/>
      <c r="F989" s="4"/>
      <c r="G989" s="4"/>
      <c r="H989" s="4"/>
      <c r="I989" s="3"/>
      <c r="J989" s="1"/>
      <c r="K989" s="7"/>
      <c r="L989" s="90"/>
      <c r="M989" s="5"/>
      <c r="N989" s="91"/>
      <c r="O989" s="92"/>
      <c r="P989" s="5"/>
      <c r="Q989" s="5"/>
      <c r="R989" s="8"/>
      <c r="S989" s="5"/>
      <c r="T989" s="93"/>
      <c r="U989" s="80"/>
      <c r="V989" s="82"/>
      <c r="W989" s="83"/>
      <c r="X989" s="84" t="str">
        <f t="shared" si="243"/>
        <v xml:space="preserve"> </v>
      </c>
      <c r="Y989" s="85" t="str">
        <f t="shared" si="236"/>
        <v/>
      </c>
      <c r="AA989" s="86" t="str">
        <f t="shared" ca="1" si="237"/>
        <v/>
      </c>
      <c r="AB989" s="121"/>
      <c r="AC989" s="87" t="str">
        <f t="shared" si="235"/>
        <v/>
      </c>
      <c r="AD989" s="88" t="str">
        <f t="shared" si="244"/>
        <v/>
      </c>
      <c r="AE989" s="89" t="str">
        <f>IF(C989&lt;&gt;"",IF(VLOOKUP(C989,T_UO[#All],3,FALSE)="J",AF989+AG989,VLOOKUP(C989,T_UO[#All],4,FALSE)*G989),"")</f>
        <v/>
      </c>
      <c r="AF989" s="89" t="str">
        <f t="shared" si="238"/>
        <v/>
      </c>
      <c r="AG989" s="6"/>
      <c r="AH989" s="8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J989" s="46"/>
      <c r="CK989" s="46"/>
      <c r="CL989" s="46"/>
      <c r="CN989" s="46">
        <f t="shared" ca="1" si="245"/>
        <v>0</v>
      </c>
      <c r="CO989" s="46">
        <f t="shared" si="239"/>
        <v>0</v>
      </c>
      <c r="CP989" s="46"/>
      <c r="CQ989" s="46">
        <f t="shared" si="240"/>
        <v>0</v>
      </c>
      <c r="CR989" s="46"/>
      <c r="CS989" s="46">
        <f>IF(C989&lt;&gt;"",IF(VLOOKUP(C989,T_UO[#All],3,FALSE)="PTS",IF(ISBLANK(G989),1,0),IF(ISBLANK(G989),0,1)),0)</f>
        <v>0</v>
      </c>
      <c r="CT989" s="46">
        <f t="shared" si="246"/>
        <v>0</v>
      </c>
      <c r="CU989" s="46"/>
      <c r="CV989" s="46"/>
      <c r="CW989" s="46"/>
      <c r="CX989" s="46"/>
      <c r="CY989" s="46"/>
      <c r="CZ989" s="46"/>
      <c r="DA989" s="46"/>
      <c r="DB989" s="46">
        <f t="shared" si="247"/>
        <v>0</v>
      </c>
      <c r="DC989" s="46">
        <f t="shared" ca="1" si="241"/>
        <v>0</v>
      </c>
      <c r="DD989" s="46"/>
      <c r="DE989" s="46">
        <f t="shared" si="248"/>
        <v>0</v>
      </c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>
        <f t="array" ref="DS989">IF(MAX(IF($AI989:$CH989&lt;&gt;0,$AI$7:$CH$7))&gt;$S989,1,0)</f>
        <v>0</v>
      </c>
    </row>
    <row r="990" spans="1:123" x14ac:dyDescent="0.25">
      <c r="A990" s="78">
        <v>983</v>
      </c>
      <c r="B990" s="79" t="str">
        <f t="shared" si="242"/>
        <v>K_LE MUT_2023_983</v>
      </c>
      <c r="C990" s="2"/>
      <c r="D990" s="3"/>
      <c r="E990" s="3"/>
      <c r="F990" s="4"/>
      <c r="G990" s="4"/>
      <c r="H990" s="4"/>
      <c r="I990" s="3"/>
      <c r="J990" s="1"/>
      <c r="K990" s="7"/>
      <c r="L990" s="90"/>
      <c r="M990" s="5"/>
      <c r="N990" s="91"/>
      <c r="O990" s="92"/>
      <c r="P990" s="5"/>
      <c r="Q990" s="5"/>
      <c r="R990" s="8"/>
      <c r="S990" s="5"/>
      <c r="T990" s="93"/>
      <c r="U990" s="80"/>
      <c r="V990" s="82"/>
      <c r="W990" s="83"/>
      <c r="X990" s="84" t="str">
        <f t="shared" si="243"/>
        <v xml:space="preserve"> </v>
      </c>
      <c r="Y990" s="85" t="str">
        <f t="shared" si="236"/>
        <v/>
      </c>
      <c r="AA990" s="86" t="str">
        <f t="shared" ca="1" si="237"/>
        <v/>
      </c>
      <c r="AB990" s="121"/>
      <c r="AC990" s="87" t="str">
        <f t="shared" si="235"/>
        <v/>
      </c>
      <c r="AD990" s="88" t="str">
        <f t="shared" si="244"/>
        <v/>
      </c>
      <c r="AE990" s="89" t="str">
        <f>IF(C990&lt;&gt;"",IF(VLOOKUP(C990,T_UO[#All],3,FALSE)="J",AF990+AG990,VLOOKUP(C990,T_UO[#All],4,FALSE)*G990),"")</f>
        <v/>
      </c>
      <c r="AF990" s="89" t="str">
        <f t="shared" si="238"/>
        <v/>
      </c>
      <c r="AG990" s="6"/>
      <c r="AH990" s="8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J990" s="46"/>
      <c r="CK990" s="46"/>
      <c r="CL990" s="46"/>
      <c r="CN990" s="46">
        <f t="shared" ca="1" si="245"/>
        <v>0</v>
      </c>
      <c r="CO990" s="46">
        <f t="shared" si="239"/>
        <v>0</v>
      </c>
      <c r="CP990" s="46"/>
      <c r="CQ990" s="46">
        <f t="shared" si="240"/>
        <v>0</v>
      </c>
      <c r="CR990" s="46"/>
      <c r="CS990" s="46">
        <f>IF(C990&lt;&gt;"",IF(VLOOKUP(C990,T_UO[#All],3,FALSE)="PTS",IF(ISBLANK(G990),1,0),IF(ISBLANK(G990),0,1)),0)</f>
        <v>0</v>
      </c>
      <c r="CT990" s="46">
        <f t="shared" si="246"/>
        <v>0</v>
      </c>
      <c r="CU990" s="46"/>
      <c r="CV990" s="46"/>
      <c r="CW990" s="46"/>
      <c r="CX990" s="46"/>
      <c r="CY990" s="46"/>
      <c r="CZ990" s="46"/>
      <c r="DA990" s="46"/>
      <c r="DB990" s="46">
        <f t="shared" si="247"/>
        <v>0</v>
      </c>
      <c r="DC990" s="46">
        <f t="shared" ca="1" si="241"/>
        <v>0</v>
      </c>
      <c r="DD990" s="46"/>
      <c r="DE990" s="46">
        <f t="shared" si="248"/>
        <v>0</v>
      </c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>
        <f t="array" ref="DS990">IF(MAX(IF($AI990:$CH990&lt;&gt;0,$AI$7:$CH$7))&gt;$S990,1,0)</f>
        <v>0</v>
      </c>
    </row>
    <row r="991" spans="1:123" x14ac:dyDescent="0.25">
      <c r="A991" s="78">
        <v>984</v>
      </c>
      <c r="B991" s="79" t="str">
        <f t="shared" si="242"/>
        <v>K_LE MUT_2023_984</v>
      </c>
      <c r="C991" s="2"/>
      <c r="D991" s="3"/>
      <c r="E991" s="3"/>
      <c r="F991" s="4"/>
      <c r="G991" s="4"/>
      <c r="H991" s="4"/>
      <c r="I991" s="3"/>
      <c r="J991" s="1"/>
      <c r="K991" s="7"/>
      <c r="L991" s="90"/>
      <c r="M991" s="5"/>
      <c r="N991" s="91"/>
      <c r="O991" s="92"/>
      <c r="P991" s="5"/>
      <c r="Q991" s="5"/>
      <c r="R991" s="8"/>
      <c r="S991" s="5"/>
      <c r="T991" s="93"/>
      <c r="U991" s="80"/>
      <c r="V991" s="82"/>
      <c r="W991" s="83"/>
      <c r="X991" s="84" t="str">
        <f t="shared" si="243"/>
        <v xml:space="preserve"> </v>
      </c>
      <c r="Y991" s="85" t="str">
        <f t="shared" si="236"/>
        <v/>
      </c>
      <c r="AA991" s="86" t="str">
        <f t="shared" ca="1" si="237"/>
        <v/>
      </c>
      <c r="AB991" s="121"/>
      <c r="AC991" s="87" t="str">
        <f t="shared" si="235"/>
        <v/>
      </c>
      <c r="AD991" s="88" t="str">
        <f t="shared" si="244"/>
        <v/>
      </c>
      <c r="AE991" s="89" t="str">
        <f>IF(C991&lt;&gt;"",IF(VLOOKUP(C991,T_UO[#All],3,FALSE)="J",AF991+AG991,VLOOKUP(C991,T_UO[#All],4,FALSE)*G991),"")</f>
        <v/>
      </c>
      <c r="AF991" s="89" t="str">
        <f t="shared" si="238"/>
        <v/>
      </c>
      <c r="AG991" s="6"/>
      <c r="AH991" s="8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J991" s="46"/>
      <c r="CK991" s="46"/>
      <c r="CL991" s="46"/>
      <c r="CN991" s="46">
        <f t="shared" ca="1" si="245"/>
        <v>0</v>
      </c>
      <c r="CO991" s="46">
        <f t="shared" si="239"/>
        <v>0</v>
      </c>
      <c r="CP991" s="46"/>
      <c r="CQ991" s="46">
        <f t="shared" si="240"/>
        <v>0</v>
      </c>
      <c r="CR991" s="46"/>
      <c r="CS991" s="46">
        <f>IF(C991&lt;&gt;"",IF(VLOOKUP(C991,T_UO[#All],3,FALSE)="PTS",IF(ISBLANK(G991),1,0),IF(ISBLANK(G991),0,1)),0)</f>
        <v>0</v>
      </c>
      <c r="CT991" s="46">
        <f t="shared" si="246"/>
        <v>0</v>
      </c>
      <c r="CU991" s="46"/>
      <c r="CV991" s="46"/>
      <c r="CW991" s="46"/>
      <c r="CX991" s="46"/>
      <c r="CY991" s="46"/>
      <c r="CZ991" s="46"/>
      <c r="DA991" s="46"/>
      <c r="DB991" s="46">
        <f t="shared" si="247"/>
        <v>0</v>
      </c>
      <c r="DC991" s="46">
        <f t="shared" ca="1" si="241"/>
        <v>0</v>
      </c>
      <c r="DD991" s="46"/>
      <c r="DE991" s="46">
        <f t="shared" si="248"/>
        <v>0</v>
      </c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>
        <f t="array" ref="DS991">IF(MAX(IF($AI991:$CH991&lt;&gt;0,$AI$7:$CH$7))&gt;$S991,1,0)</f>
        <v>0</v>
      </c>
    </row>
    <row r="992" spans="1:123" x14ac:dyDescent="0.25">
      <c r="A992" s="78">
        <v>985</v>
      </c>
      <c r="B992" s="79" t="str">
        <f t="shared" si="242"/>
        <v>K_LE MUT_2023_985</v>
      </c>
      <c r="C992" s="2"/>
      <c r="D992" s="3"/>
      <c r="E992" s="3"/>
      <c r="F992" s="4"/>
      <c r="G992" s="4"/>
      <c r="H992" s="4"/>
      <c r="I992" s="3"/>
      <c r="J992" s="1"/>
      <c r="K992" s="7"/>
      <c r="L992" s="90"/>
      <c r="M992" s="5"/>
      <c r="N992" s="91"/>
      <c r="O992" s="92"/>
      <c r="P992" s="5"/>
      <c r="Q992" s="5"/>
      <c r="R992" s="8"/>
      <c r="S992" s="5"/>
      <c r="T992" s="93"/>
      <c r="U992" s="80"/>
      <c r="V992" s="82"/>
      <c r="W992" s="83"/>
      <c r="X992" s="84" t="str">
        <f t="shared" si="243"/>
        <v xml:space="preserve"> </v>
      </c>
      <c r="Y992" s="85" t="str">
        <f t="shared" si="236"/>
        <v/>
      </c>
      <c r="AA992" s="86" t="str">
        <f t="shared" ca="1" si="237"/>
        <v/>
      </c>
      <c r="AB992" s="121"/>
      <c r="AC992" s="87" t="str">
        <f t="shared" si="235"/>
        <v/>
      </c>
      <c r="AD992" s="88" t="str">
        <f t="shared" si="244"/>
        <v/>
      </c>
      <c r="AE992" s="89" t="str">
        <f>IF(C992&lt;&gt;"",IF(VLOOKUP(C992,T_UO[#All],3,FALSE)="J",AF992+AG992,VLOOKUP(C992,T_UO[#All],4,FALSE)*G992),"")</f>
        <v/>
      </c>
      <c r="AF992" s="89" t="str">
        <f t="shared" si="238"/>
        <v/>
      </c>
      <c r="AG992" s="6"/>
      <c r="AH992" s="8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J992" s="46"/>
      <c r="CK992" s="46"/>
      <c r="CL992" s="46"/>
      <c r="CN992" s="46">
        <f t="shared" ca="1" si="245"/>
        <v>0</v>
      </c>
      <c r="CO992" s="46">
        <f t="shared" si="239"/>
        <v>0</v>
      </c>
      <c r="CP992" s="46"/>
      <c r="CQ992" s="46">
        <f t="shared" si="240"/>
        <v>0</v>
      </c>
      <c r="CR992" s="46"/>
      <c r="CS992" s="46">
        <f>IF(C992&lt;&gt;"",IF(VLOOKUP(C992,T_UO[#All],3,FALSE)="PTS",IF(ISBLANK(G992),1,0),IF(ISBLANK(G992),0,1)),0)</f>
        <v>0</v>
      </c>
      <c r="CT992" s="46">
        <f t="shared" si="246"/>
        <v>0</v>
      </c>
      <c r="CU992" s="46"/>
      <c r="CV992" s="46"/>
      <c r="CW992" s="46"/>
      <c r="CX992" s="46"/>
      <c r="CY992" s="46"/>
      <c r="CZ992" s="46"/>
      <c r="DA992" s="46"/>
      <c r="DB992" s="46">
        <f t="shared" si="247"/>
        <v>0</v>
      </c>
      <c r="DC992" s="46">
        <f t="shared" ca="1" si="241"/>
        <v>0</v>
      </c>
      <c r="DD992" s="46"/>
      <c r="DE992" s="46">
        <f t="shared" si="248"/>
        <v>0</v>
      </c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>
        <f t="array" ref="DS992">IF(MAX(IF($AI992:$CH992&lt;&gt;0,$AI$7:$CH$7))&gt;$S992,1,0)</f>
        <v>0</v>
      </c>
    </row>
    <row r="993" spans="1:123" x14ac:dyDescent="0.25">
      <c r="A993" s="78">
        <v>986</v>
      </c>
      <c r="B993" s="79" t="str">
        <f t="shared" si="242"/>
        <v>K_LE MUT_2023_986</v>
      </c>
      <c r="C993" s="2"/>
      <c r="D993" s="3"/>
      <c r="E993" s="3"/>
      <c r="F993" s="4"/>
      <c r="G993" s="4"/>
      <c r="H993" s="4"/>
      <c r="I993" s="3"/>
      <c r="J993" s="1"/>
      <c r="K993" s="7"/>
      <c r="L993" s="90"/>
      <c r="M993" s="5"/>
      <c r="N993" s="91"/>
      <c r="O993" s="92"/>
      <c r="P993" s="5"/>
      <c r="Q993" s="5"/>
      <c r="R993" s="8"/>
      <c r="S993" s="5"/>
      <c r="T993" s="93"/>
      <c r="U993" s="80"/>
      <c r="V993" s="82"/>
      <c r="W993" s="83"/>
      <c r="X993" s="84" t="str">
        <f t="shared" si="243"/>
        <v xml:space="preserve"> </v>
      </c>
      <c r="Y993" s="85" t="str">
        <f t="shared" si="236"/>
        <v/>
      </c>
      <c r="AA993" s="86" t="str">
        <f t="shared" ca="1" si="237"/>
        <v/>
      </c>
      <c r="AB993" s="121"/>
      <c r="AC993" s="87" t="str">
        <f t="shared" si="235"/>
        <v/>
      </c>
      <c r="AD993" s="88" t="str">
        <f t="shared" si="244"/>
        <v/>
      </c>
      <c r="AE993" s="89" t="str">
        <f>IF(C993&lt;&gt;"",IF(VLOOKUP(C993,T_UO[#All],3,FALSE)="J",AF993+AG993,VLOOKUP(C993,T_UO[#All],4,FALSE)*G993),"")</f>
        <v/>
      </c>
      <c r="AF993" s="89" t="str">
        <f t="shared" si="238"/>
        <v/>
      </c>
      <c r="AG993" s="6"/>
      <c r="AH993" s="8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J993" s="46"/>
      <c r="CK993" s="46"/>
      <c r="CL993" s="46"/>
      <c r="CN993" s="46">
        <f t="shared" ca="1" si="245"/>
        <v>0</v>
      </c>
      <c r="CO993" s="46">
        <f t="shared" si="239"/>
        <v>0</v>
      </c>
      <c r="CP993" s="46"/>
      <c r="CQ993" s="46">
        <f t="shared" si="240"/>
        <v>0</v>
      </c>
      <c r="CR993" s="46"/>
      <c r="CS993" s="46">
        <f>IF(C993&lt;&gt;"",IF(VLOOKUP(C993,T_UO[#All],3,FALSE)="PTS",IF(ISBLANK(G993),1,0),IF(ISBLANK(G993),0,1)),0)</f>
        <v>0</v>
      </c>
      <c r="CT993" s="46">
        <f t="shared" si="246"/>
        <v>0</v>
      </c>
      <c r="CU993" s="46"/>
      <c r="CV993" s="46"/>
      <c r="CW993" s="46"/>
      <c r="CX993" s="46"/>
      <c r="CY993" s="46"/>
      <c r="CZ993" s="46"/>
      <c r="DA993" s="46"/>
      <c r="DB993" s="46">
        <f t="shared" si="247"/>
        <v>0</v>
      </c>
      <c r="DC993" s="46">
        <f t="shared" ca="1" si="241"/>
        <v>0</v>
      </c>
      <c r="DD993" s="46"/>
      <c r="DE993" s="46">
        <f t="shared" si="248"/>
        <v>0</v>
      </c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>
        <f t="array" ref="DS993">IF(MAX(IF($AI993:$CH993&lt;&gt;0,$AI$7:$CH$7))&gt;$S993,1,0)</f>
        <v>0</v>
      </c>
    </row>
    <row r="994" spans="1:123" x14ac:dyDescent="0.25">
      <c r="A994" s="78">
        <v>987</v>
      </c>
      <c r="B994" s="79" t="str">
        <f t="shared" si="242"/>
        <v>K_LE MUT_2023_987</v>
      </c>
      <c r="C994" s="2"/>
      <c r="D994" s="3"/>
      <c r="E994" s="3"/>
      <c r="F994" s="4"/>
      <c r="G994" s="4"/>
      <c r="H994" s="4"/>
      <c r="I994" s="3"/>
      <c r="J994" s="1"/>
      <c r="K994" s="7"/>
      <c r="L994" s="90"/>
      <c r="M994" s="5"/>
      <c r="N994" s="91"/>
      <c r="O994" s="92"/>
      <c r="P994" s="5"/>
      <c r="Q994" s="5"/>
      <c r="R994" s="8"/>
      <c r="S994" s="5"/>
      <c r="T994" s="93"/>
      <c r="U994" s="80"/>
      <c r="V994" s="82"/>
      <c r="W994" s="83"/>
      <c r="X994" s="84" t="str">
        <f t="shared" si="243"/>
        <v xml:space="preserve"> </v>
      </c>
      <c r="Y994" s="85" t="str">
        <f t="shared" si="236"/>
        <v/>
      </c>
      <c r="AA994" s="86" t="str">
        <f t="shared" ca="1" si="237"/>
        <v/>
      </c>
      <c r="AB994" s="121"/>
      <c r="AC994" s="87" t="str">
        <f t="shared" si="235"/>
        <v/>
      </c>
      <c r="AD994" s="88" t="str">
        <f t="shared" si="244"/>
        <v/>
      </c>
      <c r="AE994" s="89" t="str">
        <f>IF(C994&lt;&gt;"",IF(VLOOKUP(C994,T_UO[#All],3,FALSE)="J",AF994+AG994,VLOOKUP(C994,T_UO[#All],4,FALSE)*G994),"")</f>
        <v/>
      </c>
      <c r="AF994" s="89" t="str">
        <f t="shared" si="238"/>
        <v/>
      </c>
      <c r="AG994" s="6"/>
      <c r="AH994" s="8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J994" s="46"/>
      <c r="CK994" s="46"/>
      <c r="CL994" s="46"/>
      <c r="CN994" s="46">
        <f t="shared" ca="1" si="245"/>
        <v>0</v>
      </c>
      <c r="CO994" s="46">
        <f t="shared" si="239"/>
        <v>0</v>
      </c>
      <c r="CP994" s="46"/>
      <c r="CQ994" s="46">
        <f t="shared" si="240"/>
        <v>0</v>
      </c>
      <c r="CR994" s="46"/>
      <c r="CS994" s="46">
        <f>IF(C994&lt;&gt;"",IF(VLOOKUP(C994,T_UO[#All],3,FALSE)="PTS",IF(ISBLANK(G994),1,0),IF(ISBLANK(G994),0,1)),0)</f>
        <v>0</v>
      </c>
      <c r="CT994" s="46">
        <f t="shared" si="246"/>
        <v>0</v>
      </c>
      <c r="CU994" s="46"/>
      <c r="CV994" s="46"/>
      <c r="CW994" s="46"/>
      <c r="CX994" s="46"/>
      <c r="CY994" s="46"/>
      <c r="CZ994" s="46"/>
      <c r="DA994" s="46"/>
      <c r="DB994" s="46">
        <f t="shared" si="247"/>
        <v>0</v>
      </c>
      <c r="DC994" s="46">
        <f t="shared" ca="1" si="241"/>
        <v>0</v>
      </c>
      <c r="DD994" s="46"/>
      <c r="DE994" s="46">
        <f t="shared" si="248"/>
        <v>0</v>
      </c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>
        <f t="array" ref="DS994">IF(MAX(IF($AI994:$CH994&lt;&gt;0,$AI$7:$CH$7))&gt;$S994,1,0)</f>
        <v>0</v>
      </c>
    </row>
    <row r="995" spans="1:123" x14ac:dyDescent="0.25">
      <c r="A995" s="78">
        <v>988</v>
      </c>
      <c r="B995" s="79" t="str">
        <f t="shared" si="242"/>
        <v>K_LE MUT_2023_988</v>
      </c>
      <c r="C995" s="2"/>
      <c r="D995" s="3"/>
      <c r="E995" s="3"/>
      <c r="F995" s="4"/>
      <c r="G995" s="4"/>
      <c r="H995" s="4"/>
      <c r="I995" s="3"/>
      <c r="J995" s="1"/>
      <c r="K995" s="7"/>
      <c r="L995" s="90"/>
      <c r="M995" s="5"/>
      <c r="N995" s="91"/>
      <c r="O995" s="92"/>
      <c r="P995" s="5"/>
      <c r="Q995" s="5"/>
      <c r="R995" s="8"/>
      <c r="S995" s="5"/>
      <c r="T995" s="93"/>
      <c r="U995" s="80"/>
      <c r="V995" s="82"/>
      <c r="W995" s="83"/>
      <c r="X995" s="84" t="str">
        <f t="shared" si="243"/>
        <v xml:space="preserve"> </v>
      </c>
      <c r="Y995" s="85" t="str">
        <f t="shared" si="236"/>
        <v/>
      </c>
      <c r="AA995" s="86" t="str">
        <f t="shared" ca="1" si="237"/>
        <v/>
      </c>
      <c r="AB995" s="121"/>
      <c r="AC995" s="87" t="str">
        <f t="shared" si="235"/>
        <v/>
      </c>
      <c r="AD995" s="88" t="str">
        <f t="shared" si="244"/>
        <v/>
      </c>
      <c r="AE995" s="89" t="str">
        <f>IF(C995&lt;&gt;"",IF(VLOOKUP(C995,T_UO[#All],3,FALSE)="J",AF995+AG995,VLOOKUP(C995,T_UO[#All],4,FALSE)*G995),"")</f>
        <v/>
      </c>
      <c r="AF995" s="89" t="str">
        <f t="shared" si="238"/>
        <v/>
      </c>
      <c r="AG995" s="6"/>
      <c r="AH995" s="8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J995" s="46"/>
      <c r="CK995" s="46"/>
      <c r="CL995" s="46"/>
      <c r="CN995" s="46">
        <f t="shared" ca="1" si="245"/>
        <v>0</v>
      </c>
      <c r="CO995" s="46">
        <f t="shared" si="239"/>
        <v>0</v>
      </c>
      <c r="CP995" s="46"/>
      <c r="CQ995" s="46">
        <f t="shared" si="240"/>
        <v>0</v>
      </c>
      <c r="CR995" s="46"/>
      <c r="CS995" s="46">
        <f>IF(C995&lt;&gt;"",IF(VLOOKUP(C995,T_UO[#All],3,FALSE)="PTS",IF(ISBLANK(G995),1,0),IF(ISBLANK(G995),0,1)),0)</f>
        <v>0</v>
      </c>
      <c r="CT995" s="46">
        <f t="shared" si="246"/>
        <v>0</v>
      </c>
      <c r="CU995" s="46"/>
      <c r="CV995" s="46"/>
      <c r="CW995" s="46"/>
      <c r="CX995" s="46"/>
      <c r="CY995" s="46"/>
      <c r="CZ995" s="46"/>
      <c r="DA995" s="46"/>
      <c r="DB995" s="46">
        <f t="shared" si="247"/>
        <v>0</v>
      </c>
      <c r="DC995" s="46">
        <f t="shared" ca="1" si="241"/>
        <v>0</v>
      </c>
      <c r="DD995" s="46"/>
      <c r="DE995" s="46">
        <f t="shared" si="248"/>
        <v>0</v>
      </c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>
        <f t="array" ref="DS995">IF(MAX(IF($AI995:$CH995&lt;&gt;0,$AI$7:$CH$7))&gt;$S995,1,0)</f>
        <v>0</v>
      </c>
    </row>
    <row r="996" spans="1:123" x14ac:dyDescent="0.25">
      <c r="A996" s="78">
        <v>989</v>
      </c>
      <c r="B996" s="79" t="str">
        <f t="shared" si="242"/>
        <v>K_LE MUT_2023_989</v>
      </c>
      <c r="C996" s="2"/>
      <c r="D996" s="3"/>
      <c r="E996" s="3"/>
      <c r="F996" s="4"/>
      <c r="G996" s="4"/>
      <c r="H996" s="4"/>
      <c r="I996" s="3"/>
      <c r="J996" s="1"/>
      <c r="K996" s="7"/>
      <c r="L996" s="90"/>
      <c r="M996" s="5"/>
      <c r="N996" s="91"/>
      <c r="O996" s="92"/>
      <c r="P996" s="5"/>
      <c r="Q996" s="5"/>
      <c r="R996" s="8"/>
      <c r="S996" s="5"/>
      <c r="T996" s="93"/>
      <c r="U996" s="80"/>
      <c r="V996" s="82"/>
      <c r="W996" s="83"/>
      <c r="X996" s="84" t="str">
        <f t="shared" si="243"/>
        <v xml:space="preserve"> </v>
      </c>
      <c r="Y996" s="85" t="str">
        <f t="shared" si="236"/>
        <v/>
      </c>
      <c r="AA996" s="86" t="str">
        <f t="shared" ca="1" si="237"/>
        <v/>
      </c>
      <c r="AB996" s="121"/>
      <c r="AC996" s="87" t="str">
        <f t="shared" si="235"/>
        <v/>
      </c>
      <c r="AD996" s="88" t="str">
        <f t="shared" si="244"/>
        <v/>
      </c>
      <c r="AE996" s="89" t="str">
        <f>IF(C996&lt;&gt;"",IF(VLOOKUP(C996,T_UO[#All],3,FALSE)="J",AF996+AG996,VLOOKUP(C996,T_UO[#All],4,FALSE)*G996),"")</f>
        <v/>
      </c>
      <c r="AF996" s="89" t="str">
        <f t="shared" si="238"/>
        <v/>
      </c>
      <c r="AG996" s="6"/>
      <c r="AH996" s="8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J996" s="46"/>
      <c r="CK996" s="46"/>
      <c r="CL996" s="46"/>
      <c r="CN996" s="46">
        <f t="shared" ca="1" si="245"/>
        <v>0</v>
      </c>
      <c r="CO996" s="46">
        <f t="shared" si="239"/>
        <v>0</v>
      </c>
      <c r="CP996" s="46"/>
      <c r="CQ996" s="46">
        <f t="shared" si="240"/>
        <v>0</v>
      </c>
      <c r="CR996" s="46"/>
      <c r="CS996" s="46">
        <f>IF(C996&lt;&gt;"",IF(VLOOKUP(C996,T_UO[#All],3,FALSE)="PTS",IF(ISBLANK(G996),1,0),IF(ISBLANK(G996),0,1)),0)</f>
        <v>0</v>
      </c>
      <c r="CT996" s="46">
        <f t="shared" si="246"/>
        <v>0</v>
      </c>
      <c r="CU996" s="46"/>
      <c r="CV996" s="46"/>
      <c r="CW996" s="46"/>
      <c r="CX996" s="46"/>
      <c r="CY996" s="46"/>
      <c r="CZ996" s="46"/>
      <c r="DA996" s="46"/>
      <c r="DB996" s="46">
        <f t="shared" si="247"/>
        <v>0</v>
      </c>
      <c r="DC996" s="46">
        <f t="shared" ca="1" si="241"/>
        <v>0</v>
      </c>
      <c r="DD996" s="46"/>
      <c r="DE996" s="46">
        <f t="shared" si="248"/>
        <v>0</v>
      </c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>
        <f t="array" ref="DS996">IF(MAX(IF($AI996:$CH996&lt;&gt;0,$AI$7:$CH$7))&gt;$S996,1,0)</f>
        <v>0</v>
      </c>
    </row>
    <row r="997" spans="1:123" x14ac:dyDescent="0.25">
      <c r="A997" s="78">
        <v>990</v>
      </c>
      <c r="B997" s="79" t="str">
        <f t="shared" si="242"/>
        <v>K_LE MUT_2023_990</v>
      </c>
      <c r="C997" s="2"/>
      <c r="D997" s="3"/>
      <c r="E997" s="3"/>
      <c r="F997" s="4"/>
      <c r="G997" s="4"/>
      <c r="H997" s="4"/>
      <c r="I997" s="3"/>
      <c r="J997" s="1"/>
      <c r="K997" s="7"/>
      <c r="L997" s="90"/>
      <c r="M997" s="5"/>
      <c r="N997" s="91"/>
      <c r="O997" s="92"/>
      <c r="P997" s="5"/>
      <c r="Q997" s="5"/>
      <c r="R997" s="8"/>
      <c r="S997" s="5"/>
      <c r="T997" s="93"/>
      <c r="U997" s="80"/>
      <c r="V997" s="82"/>
      <c r="W997" s="83"/>
      <c r="X997" s="84" t="str">
        <f t="shared" si="243"/>
        <v xml:space="preserve"> </v>
      </c>
      <c r="Y997" s="85" t="str">
        <f t="shared" si="236"/>
        <v/>
      </c>
      <c r="AA997" s="86" t="str">
        <f t="shared" ca="1" si="237"/>
        <v/>
      </c>
      <c r="AB997" s="121"/>
      <c r="AC997" s="87" t="str">
        <f t="shared" si="235"/>
        <v/>
      </c>
      <c r="AD997" s="88" t="str">
        <f t="shared" si="244"/>
        <v/>
      </c>
      <c r="AE997" s="89" t="str">
        <f>IF(C997&lt;&gt;"",IF(VLOOKUP(C997,T_UO[#All],3,FALSE)="J",AF997+AG997,VLOOKUP(C997,T_UO[#All],4,FALSE)*G997),"")</f>
        <v/>
      </c>
      <c r="AF997" s="89" t="str">
        <f t="shared" si="238"/>
        <v/>
      </c>
      <c r="AG997" s="6"/>
      <c r="AH997" s="8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J997" s="46"/>
      <c r="CK997" s="46"/>
      <c r="CL997" s="46"/>
      <c r="CN997" s="46">
        <f t="shared" ca="1" si="245"/>
        <v>0</v>
      </c>
      <c r="CO997" s="46">
        <f t="shared" si="239"/>
        <v>0</v>
      </c>
      <c r="CP997" s="46"/>
      <c r="CQ997" s="46">
        <f t="shared" si="240"/>
        <v>0</v>
      </c>
      <c r="CR997" s="46"/>
      <c r="CS997" s="46">
        <f>IF(C997&lt;&gt;"",IF(VLOOKUP(C997,T_UO[#All],3,FALSE)="PTS",IF(ISBLANK(G997),1,0),IF(ISBLANK(G997),0,1)),0)</f>
        <v>0</v>
      </c>
      <c r="CT997" s="46">
        <f t="shared" si="246"/>
        <v>0</v>
      </c>
      <c r="CU997" s="46"/>
      <c r="CV997" s="46"/>
      <c r="CW997" s="46"/>
      <c r="CX997" s="46"/>
      <c r="CY997" s="46"/>
      <c r="CZ997" s="46"/>
      <c r="DA997" s="46"/>
      <c r="DB997" s="46">
        <f t="shared" si="247"/>
        <v>0</v>
      </c>
      <c r="DC997" s="46">
        <f t="shared" ca="1" si="241"/>
        <v>0</v>
      </c>
      <c r="DD997" s="46"/>
      <c r="DE997" s="46">
        <f t="shared" si="248"/>
        <v>0</v>
      </c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>
        <f t="array" ref="DS997">IF(MAX(IF($AI997:$CH997&lt;&gt;0,$AI$7:$CH$7))&gt;$S997,1,0)</f>
        <v>0</v>
      </c>
    </row>
    <row r="998" spans="1:123" x14ac:dyDescent="0.25">
      <c r="A998" s="78">
        <v>991</v>
      </c>
      <c r="B998" s="79" t="str">
        <f t="shared" si="242"/>
        <v>K_LE MUT_2023_991</v>
      </c>
      <c r="C998" s="2"/>
      <c r="D998" s="3"/>
      <c r="E998" s="3"/>
      <c r="F998" s="4"/>
      <c r="G998" s="4"/>
      <c r="H998" s="4"/>
      <c r="I998" s="3"/>
      <c r="J998" s="1"/>
      <c r="K998" s="7"/>
      <c r="L998" s="90"/>
      <c r="M998" s="5"/>
      <c r="N998" s="91"/>
      <c r="O998" s="92"/>
      <c r="P998" s="5"/>
      <c r="Q998" s="5"/>
      <c r="R998" s="8"/>
      <c r="S998" s="5"/>
      <c r="T998" s="93"/>
      <c r="U998" s="80"/>
      <c r="V998" s="82"/>
      <c r="W998" s="83"/>
      <c r="X998" s="84" t="str">
        <f t="shared" si="243"/>
        <v xml:space="preserve"> </v>
      </c>
      <c r="Y998" s="85" t="str">
        <f t="shared" si="236"/>
        <v/>
      </c>
      <c r="AA998" s="86" t="str">
        <f t="shared" ca="1" si="237"/>
        <v/>
      </c>
      <c r="AB998" s="121"/>
      <c r="AC998" s="87" t="str">
        <f t="shared" si="235"/>
        <v/>
      </c>
      <c r="AD998" s="88" t="str">
        <f t="shared" si="244"/>
        <v/>
      </c>
      <c r="AE998" s="89" t="str">
        <f>IF(C998&lt;&gt;"",IF(VLOOKUP(C998,T_UO[#All],3,FALSE)="J",AF998+AG998,VLOOKUP(C998,T_UO[#All],4,FALSE)*G998),"")</f>
        <v/>
      </c>
      <c r="AF998" s="89" t="str">
        <f t="shared" si="238"/>
        <v/>
      </c>
      <c r="AG998" s="6"/>
      <c r="AH998" s="8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J998" s="46"/>
      <c r="CK998" s="46"/>
      <c r="CL998" s="46"/>
      <c r="CN998" s="46">
        <f t="shared" ca="1" si="245"/>
        <v>0</v>
      </c>
      <c r="CO998" s="46">
        <f t="shared" si="239"/>
        <v>0</v>
      </c>
      <c r="CP998" s="46"/>
      <c r="CQ998" s="46">
        <f t="shared" si="240"/>
        <v>0</v>
      </c>
      <c r="CR998" s="46"/>
      <c r="CS998" s="46">
        <f>IF(C998&lt;&gt;"",IF(VLOOKUP(C998,T_UO[#All],3,FALSE)="PTS",IF(ISBLANK(G998),1,0),IF(ISBLANK(G998),0,1)),0)</f>
        <v>0</v>
      </c>
      <c r="CT998" s="46">
        <f t="shared" si="246"/>
        <v>0</v>
      </c>
      <c r="CU998" s="46"/>
      <c r="CV998" s="46"/>
      <c r="CW998" s="46"/>
      <c r="CX998" s="46"/>
      <c r="CY998" s="46"/>
      <c r="CZ998" s="46"/>
      <c r="DA998" s="46"/>
      <c r="DB998" s="46">
        <f t="shared" si="247"/>
        <v>0</v>
      </c>
      <c r="DC998" s="46">
        <f t="shared" ca="1" si="241"/>
        <v>0</v>
      </c>
      <c r="DD998" s="46"/>
      <c r="DE998" s="46">
        <f t="shared" si="248"/>
        <v>0</v>
      </c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>
        <f t="array" ref="DS998">IF(MAX(IF($AI998:$CH998&lt;&gt;0,$AI$7:$CH$7))&gt;$S998,1,0)</f>
        <v>0</v>
      </c>
    </row>
    <row r="999" spans="1:123" x14ac:dyDescent="0.25">
      <c r="A999" s="78">
        <v>992</v>
      </c>
      <c r="B999" s="79" t="str">
        <f t="shared" si="242"/>
        <v>K_LE MUT_2023_992</v>
      </c>
      <c r="C999" s="2"/>
      <c r="D999" s="3"/>
      <c r="E999" s="3"/>
      <c r="F999" s="4"/>
      <c r="G999" s="4"/>
      <c r="H999" s="4"/>
      <c r="I999" s="3"/>
      <c r="J999" s="1"/>
      <c r="K999" s="7"/>
      <c r="L999" s="90"/>
      <c r="M999" s="5"/>
      <c r="N999" s="91"/>
      <c r="O999" s="92"/>
      <c r="P999" s="5"/>
      <c r="Q999" s="5"/>
      <c r="R999" s="8"/>
      <c r="S999" s="5"/>
      <c r="T999" s="93"/>
      <c r="U999" s="80"/>
      <c r="V999" s="82"/>
      <c r="W999" s="83"/>
      <c r="X999" s="84" t="str">
        <f t="shared" si="243"/>
        <v xml:space="preserve"> </v>
      </c>
      <c r="Y999" s="85" t="str">
        <f t="shared" si="236"/>
        <v/>
      </c>
      <c r="AA999" s="86" t="str">
        <f t="shared" ca="1" si="237"/>
        <v/>
      </c>
      <c r="AB999" s="121"/>
      <c r="AC999" s="87" t="str">
        <f t="shared" si="235"/>
        <v/>
      </c>
      <c r="AD999" s="88" t="str">
        <f t="shared" si="244"/>
        <v/>
      </c>
      <c r="AE999" s="89" t="str">
        <f>IF(C999&lt;&gt;"",IF(VLOOKUP(C999,T_UO[#All],3,FALSE)="J",AF999+AG999,VLOOKUP(C999,T_UO[#All],4,FALSE)*G999),"")</f>
        <v/>
      </c>
      <c r="AF999" s="89" t="str">
        <f t="shared" si="238"/>
        <v/>
      </c>
      <c r="AG999" s="6"/>
      <c r="AH999" s="8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J999" s="46"/>
      <c r="CK999" s="46"/>
      <c r="CL999" s="46"/>
      <c r="CN999" s="46">
        <f t="shared" ca="1" si="245"/>
        <v>0</v>
      </c>
      <c r="CO999" s="46">
        <f t="shared" si="239"/>
        <v>0</v>
      </c>
      <c r="CP999" s="46"/>
      <c r="CQ999" s="46">
        <f t="shared" si="240"/>
        <v>0</v>
      </c>
      <c r="CR999" s="46"/>
      <c r="CS999" s="46">
        <f>IF(C999&lt;&gt;"",IF(VLOOKUP(C999,T_UO[#All],3,FALSE)="PTS",IF(ISBLANK(G999),1,0),IF(ISBLANK(G999),0,1)),0)</f>
        <v>0</v>
      </c>
      <c r="CT999" s="46">
        <f t="shared" si="246"/>
        <v>0</v>
      </c>
      <c r="CU999" s="46"/>
      <c r="CV999" s="46"/>
      <c r="CW999" s="46"/>
      <c r="CX999" s="46"/>
      <c r="CY999" s="46"/>
      <c r="CZ999" s="46"/>
      <c r="DA999" s="46"/>
      <c r="DB999" s="46">
        <f t="shared" si="247"/>
        <v>0</v>
      </c>
      <c r="DC999" s="46">
        <f t="shared" ca="1" si="241"/>
        <v>0</v>
      </c>
      <c r="DD999" s="46"/>
      <c r="DE999" s="46">
        <f t="shared" si="248"/>
        <v>0</v>
      </c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>
        <f t="array" ref="DS999">IF(MAX(IF($AI999:$CH999&lt;&gt;0,$AI$7:$CH$7))&gt;$S999,1,0)</f>
        <v>0</v>
      </c>
    </row>
    <row r="1000" spans="1:123" x14ac:dyDescent="0.25">
      <c r="A1000" s="78">
        <v>993</v>
      </c>
      <c r="B1000" s="79" t="str">
        <f t="shared" si="242"/>
        <v>K_LE MUT_2023_993</v>
      </c>
      <c r="C1000" s="2"/>
      <c r="D1000" s="3"/>
      <c r="E1000" s="3"/>
      <c r="F1000" s="4"/>
      <c r="G1000" s="4"/>
      <c r="H1000" s="4"/>
      <c r="I1000" s="3"/>
      <c r="J1000" s="1"/>
      <c r="K1000" s="7"/>
      <c r="L1000" s="90"/>
      <c r="M1000" s="5"/>
      <c r="N1000" s="91"/>
      <c r="O1000" s="92"/>
      <c r="P1000" s="5"/>
      <c r="Q1000" s="5"/>
      <c r="R1000" s="8"/>
      <c r="S1000" s="5"/>
      <c r="T1000" s="93"/>
      <c r="U1000" s="80"/>
      <c r="V1000" s="82"/>
      <c r="W1000" s="83"/>
      <c r="X1000" s="84" t="str">
        <f t="shared" si="243"/>
        <v xml:space="preserve"> </v>
      </c>
      <c r="Y1000" s="85" t="str">
        <f t="shared" si="236"/>
        <v/>
      </c>
      <c r="AA1000" s="86" t="str">
        <f t="shared" ca="1" si="237"/>
        <v/>
      </c>
      <c r="AB1000" s="121"/>
      <c r="AC1000" s="87" t="str">
        <f t="shared" si="235"/>
        <v/>
      </c>
      <c r="AD1000" s="88" t="str">
        <f t="shared" si="244"/>
        <v/>
      </c>
      <c r="AE1000" s="89" t="str">
        <f>IF(C1000&lt;&gt;"",IF(VLOOKUP(C1000,T_UO[#All],3,FALSE)="J",AF1000+AG1000,VLOOKUP(C1000,T_UO[#All],4,FALSE)*G1000),"")</f>
        <v/>
      </c>
      <c r="AF1000" s="89" t="str">
        <f t="shared" si="238"/>
        <v/>
      </c>
      <c r="AG1000" s="6"/>
      <c r="AH1000" s="8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J1000" s="46"/>
      <c r="CK1000" s="46"/>
      <c r="CL1000" s="46"/>
      <c r="CN1000" s="46">
        <f t="shared" ca="1" si="245"/>
        <v>0</v>
      </c>
      <c r="CO1000" s="46">
        <f t="shared" si="239"/>
        <v>0</v>
      </c>
      <c r="CP1000" s="46"/>
      <c r="CQ1000" s="46">
        <f t="shared" si="240"/>
        <v>0</v>
      </c>
      <c r="CR1000" s="46"/>
      <c r="CS1000" s="46">
        <f>IF(C1000&lt;&gt;"",IF(VLOOKUP(C1000,T_UO[#All],3,FALSE)="PTS",IF(ISBLANK(G1000),1,0),IF(ISBLANK(G1000),0,1)),0)</f>
        <v>0</v>
      </c>
      <c r="CT1000" s="46">
        <f t="shared" si="246"/>
        <v>0</v>
      </c>
      <c r="CU1000" s="46"/>
      <c r="CV1000" s="46"/>
      <c r="CW1000" s="46"/>
      <c r="CX1000" s="46"/>
      <c r="CY1000" s="46"/>
      <c r="CZ1000" s="46"/>
      <c r="DA1000" s="46"/>
      <c r="DB1000" s="46">
        <f t="shared" si="247"/>
        <v>0</v>
      </c>
      <c r="DC1000" s="46">
        <f t="shared" ca="1" si="241"/>
        <v>0</v>
      </c>
      <c r="DD1000" s="46"/>
      <c r="DE1000" s="46">
        <f t="shared" si="248"/>
        <v>0</v>
      </c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>
        <f t="array" ref="DS1000">IF(MAX(IF($AI1000:$CH1000&lt;&gt;0,$AI$7:$CH$7))&gt;$S1000,1,0)</f>
        <v>0</v>
      </c>
    </row>
    <row r="1001" spans="1:123" x14ac:dyDescent="0.25">
      <c r="A1001" s="78">
        <v>994</v>
      </c>
      <c r="B1001" s="79" t="str">
        <f t="shared" si="242"/>
        <v>K_LE MUT_2023_994</v>
      </c>
      <c r="C1001" s="2"/>
      <c r="D1001" s="3"/>
      <c r="E1001" s="3"/>
      <c r="F1001" s="4"/>
      <c r="G1001" s="4"/>
      <c r="H1001" s="4"/>
      <c r="I1001" s="3"/>
      <c r="J1001" s="1"/>
      <c r="K1001" s="7"/>
      <c r="L1001" s="90"/>
      <c r="M1001" s="5"/>
      <c r="N1001" s="91"/>
      <c r="O1001" s="92"/>
      <c r="P1001" s="5"/>
      <c r="Q1001" s="5"/>
      <c r="R1001" s="8"/>
      <c r="S1001" s="5"/>
      <c r="T1001" s="93"/>
      <c r="U1001" s="80"/>
      <c r="V1001" s="82"/>
      <c r="W1001" s="83"/>
      <c r="X1001" s="84" t="str">
        <f t="shared" si="243"/>
        <v xml:space="preserve"> </v>
      </c>
      <c r="Y1001" s="85" t="str">
        <f t="shared" si="236"/>
        <v/>
      </c>
      <c r="AA1001" s="86" t="str">
        <f t="shared" ca="1" si="237"/>
        <v/>
      </c>
      <c r="AB1001" s="121"/>
      <c r="AC1001" s="87" t="str">
        <f t="shared" si="235"/>
        <v/>
      </c>
      <c r="AD1001" s="88" t="str">
        <f t="shared" si="244"/>
        <v/>
      </c>
      <c r="AE1001" s="89" t="str">
        <f>IF(C1001&lt;&gt;"",IF(VLOOKUP(C1001,T_UO[#All],3,FALSE)="J",AF1001+AG1001,VLOOKUP(C1001,T_UO[#All],4,FALSE)*G1001),"")</f>
        <v/>
      </c>
      <c r="AF1001" s="89" t="str">
        <f t="shared" si="238"/>
        <v/>
      </c>
      <c r="AG1001" s="6"/>
      <c r="AH1001" s="8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J1001" s="46"/>
      <c r="CK1001" s="46"/>
      <c r="CL1001" s="46"/>
      <c r="CN1001" s="46">
        <f t="shared" ca="1" si="245"/>
        <v>0</v>
      </c>
      <c r="CO1001" s="46">
        <f t="shared" si="239"/>
        <v>0</v>
      </c>
      <c r="CP1001" s="46"/>
      <c r="CQ1001" s="46">
        <f t="shared" si="240"/>
        <v>0</v>
      </c>
      <c r="CR1001" s="46"/>
      <c r="CS1001" s="46">
        <f>IF(C1001&lt;&gt;"",IF(VLOOKUP(C1001,T_UO[#All],3,FALSE)="PTS",IF(ISBLANK(G1001),1,0),IF(ISBLANK(G1001),0,1)),0)</f>
        <v>0</v>
      </c>
      <c r="CT1001" s="46">
        <f t="shared" si="246"/>
        <v>0</v>
      </c>
      <c r="CU1001" s="46"/>
      <c r="CV1001" s="46"/>
      <c r="CW1001" s="46"/>
      <c r="CX1001" s="46"/>
      <c r="CY1001" s="46"/>
      <c r="CZ1001" s="46"/>
      <c r="DA1001" s="46"/>
      <c r="DB1001" s="46">
        <f t="shared" si="247"/>
        <v>0</v>
      </c>
      <c r="DC1001" s="46">
        <f t="shared" ca="1" si="241"/>
        <v>0</v>
      </c>
      <c r="DD1001" s="46"/>
      <c r="DE1001" s="46">
        <f t="shared" si="248"/>
        <v>0</v>
      </c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>
        <f t="array" ref="DS1001">IF(MAX(IF($AI1001:$CH1001&lt;&gt;0,$AI$7:$CH$7))&gt;$S1001,1,0)</f>
        <v>0</v>
      </c>
    </row>
    <row r="1002" spans="1:123" x14ac:dyDescent="0.25">
      <c r="A1002" s="78">
        <v>995</v>
      </c>
      <c r="B1002" s="79" t="str">
        <f t="shared" si="242"/>
        <v>K_LE MUT_2023_995</v>
      </c>
      <c r="C1002" s="2"/>
      <c r="D1002" s="3"/>
      <c r="E1002" s="3"/>
      <c r="F1002" s="4"/>
      <c r="G1002" s="4"/>
      <c r="H1002" s="4"/>
      <c r="I1002" s="3"/>
      <c r="J1002" s="1"/>
      <c r="K1002" s="7"/>
      <c r="L1002" s="90"/>
      <c r="M1002" s="5"/>
      <c r="N1002" s="91"/>
      <c r="O1002" s="92"/>
      <c r="P1002" s="5"/>
      <c r="Q1002" s="5"/>
      <c r="R1002" s="8"/>
      <c r="S1002" s="5"/>
      <c r="T1002" s="93"/>
      <c r="U1002" s="80"/>
      <c r="V1002" s="82"/>
      <c r="W1002" s="83"/>
      <c r="X1002" s="84" t="str">
        <f t="shared" si="243"/>
        <v xml:space="preserve"> </v>
      </c>
      <c r="Y1002" s="85" t="str">
        <f t="shared" si="236"/>
        <v/>
      </c>
      <c r="AA1002" s="86" t="str">
        <f t="shared" ca="1" si="237"/>
        <v/>
      </c>
      <c r="AB1002" s="121"/>
      <c r="AC1002" s="87" t="str">
        <f t="shared" si="235"/>
        <v/>
      </c>
      <c r="AD1002" s="88" t="str">
        <f t="shared" si="244"/>
        <v/>
      </c>
      <c r="AE1002" s="89" t="str">
        <f>IF(C1002&lt;&gt;"",IF(VLOOKUP(C1002,T_UO[#All],3,FALSE)="J",AF1002+AG1002,VLOOKUP(C1002,T_UO[#All],4,FALSE)*G1002),"")</f>
        <v/>
      </c>
      <c r="AF1002" s="89" t="str">
        <f t="shared" si="238"/>
        <v/>
      </c>
      <c r="AG1002" s="6"/>
      <c r="AH1002" s="8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J1002" s="46"/>
      <c r="CK1002" s="46"/>
      <c r="CL1002" s="46"/>
      <c r="CN1002" s="46">
        <f t="shared" ca="1" si="245"/>
        <v>0</v>
      </c>
      <c r="CO1002" s="46">
        <f t="shared" si="239"/>
        <v>0</v>
      </c>
      <c r="CP1002" s="46"/>
      <c r="CQ1002" s="46">
        <f t="shared" si="240"/>
        <v>0</v>
      </c>
      <c r="CR1002" s="46"/>
      <c r="CS1002" s="46">
        <f>IF(C1002&lt;&gt;"",IF(VLOOKUP(C1002,T_UO[#All],3,FALSE)="PTS",IF(ISBLANK(G1002),1,0),IF(ISBLANK(G1002),0,1)),0)</f>
        <v>0</v>
      </c>
      <c r="CT1002" s="46">
        <f t="shared" si="246"/>
        <v>0</v>
      </c>
      <c r="CU1002" s="46"/>
      <c r="CV1002" s="46"/>
      <c r="CW1002" s="46"/>
      <c r="CX1002" s="46"/>
      <c r="CY1002" s="46"/>
      <c r="CZ1002" s="46"/>
      <c r="DA1002" s="46"/>
      <c r="DB1002" s="46">
        <f t="shared" si="247"/>
        <v>0</v>
      </c>
      <c r="DC1002" s="46">
        <f t="shared" ca="1" si="241"/>
        <v>0</v>
      </c>
      <c r="DD1002" s="46"/>
      <c r="DE1002" s="46">
        <f t="shared" si="248"/>
        <v>0</v>
      </c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>
        <f t="array" ref="DS1002">IF(MAX(IF($AI1002:$CH1002&lt;&gt;0,$AI$7:$CH$7))&gt;$S1002,1,0)</f>
        <v>0</v>
      </c>
    </row>
    <row r="1003" spans="1:123" x14ac:dyDescent="0.25">
      <c r="A1003" s="78">
        <v>996</v>
      </c>
      <c r="B1003" s="79" t="str">
        <f t="shared" si="242"/>
        <v>K_LE MUT_2023_996</v>
      </c>
      <c r="C1003" s="2"/>
      <c r="D1003" s="3"/>
      <c r="E1003" s="3"/>
      <c r="F1003" s="4"/>
      <c r="G1003" s="4"/>
      <c r="H1003" s="4"/>
      <c r="I1003" s="3"/>
      <c r="J1003" s="1"/>
      <c r="K1003" s="7"/>
      <c r="L1003" s="90"/>
      <c r="M1003" s="5"/>
      <c r="N1003" s="91"/>
      <c r="O1003" s="92"/>
      <c r="P1003" s="5"/>
      <c r="Q1003" s="5"/>
      <c r="R1003" s="8"/>
      <c r="S1003" s="5"/>
      <c r="T1003" s="93"/>
      <c r="U1003" s="80"/>
      <c r="V1003" s="82"/>
      <c r="W1003" s="83"/>
      <c r="X1003" s="84" t="str">
        <f t="shared" si="243"/>
        <v xml:space="preserve"> </v>
      </c>
      <c r="Y1003" s="85" t="str">
        <f t="shared" si="236"/>
        <v/>
      </c>
      <c r="AA1003" s="86" t="str">
        <f t="shared" ca="1" si="237"/>
        <v/>
      </c>
      <c r="AB1003" s="121"/>
      <c r="AC1003" s="87" t="str">
        <f t="shared" si="235"/>
        <v/>
      </c>
      <c r="AD1003" s="88" t="str">
        <f t="shared" si="244"/>
        <v/>
      </c>
      <c r="AE1003" s="89" t="str">
        <f>IF(C1003&lt;&gt;"",IF(VLOOKUP(C1003,T_UO[#All],3,FALSE)="J",AF1003+AG1003,VLOOKUP(C1003,T_UO[#All],4,FALSE)*G1003),"")</f>
        <v/>
      </c>
      <c r="AF1003" s="89" t="str">
        <f t="shared" si="238"/>
        <v/>
      </c>
      <c r="AG1003" s="6"/>
      <c r="AH1003" s="8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J1003" s="46"/>
      <c r="CK1003" s="46"/>
      <c r="CL1003" s="46"/>
      <c r="CN1003" s="46">
        <f t="shared" ca="1" si="245"/>
        <v>0</v>
      </c>
      <c r="CO1003" s="46">
        <f t="shared" si="239"/>
        <v>0</v>
      </c>
      <c r="CP1003" s="46"/>
      <c r="CQ1003" s="46">
        <f t="shared" si="240"/>
        <v>0</v>
      </c>
      <c r="CR1003" s="46"/>
      <c r="CS1003" s="46">
        <f>IF(C1003&lt;&gt;"",IF(VLOOKUP(C1003,T_UO[#All],3,FALSE)="PTS",IF(ISBLANK(G1003),1,0),IF(ISBLANK(G1003),0,1)),0)</f>
        <v>0</v>
      </c>
      <c r="CT1003" s="46">
        <f t="shared" si="246"/>
        <v>0</v>
      </c>
      <c r="CU1003" s="46"/>
      <c r="CV1003" s="46"/>
      <c r="CW1003" s="46"/>
      <c r="CX1003" s="46"/>
      <c r="CY1003" s="46"/>
      <c r="CZ1003" s="46"/>
      <c r="DA1003" s="46"/>
      <c r="DB1003" s="46">
        <f t="shared" si="247"/>
        <v>0</v>
      </c>
      <c r="DC1003" s="46">
        <f t="shared" ca="1" si="241"/>
        <v>0</v>
      </c>
      <c r="DD1003" s="46"/>
      <c r="DE1003" s="46">
        <f t="shared" si="248"/>
        <v>0</v>
      </c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>
        <f t="array" ref="DS1003">IF(MAX(IF($AI1003:$CH1003&lt;&gt;0,$AI$7:$CH$7))&gt;$S1003,1,0)</f>
        <v>0</v>
      </c>
    </row>
    <row r="1004" spans="1:123" x14ac:dyDescent="0.25">
      <c r="A1004" s="78">
        <v>997</v>
      </c>
      <c r="B1004" s="79" t="str">
        <f t="shared" si="242"/>
        <v>K_LE MUT_2023_997</v>
      </c>
      <c r="C1004" s="2"/>
      <c r="D1004" s="3"/>
      <c r="E1004" s="3"/>
      <c r="F1004" s="4"/>
      <c r="G1004" s="4"/>
      <c r="H1004" s="4"/>
      <c r="I1004" s="3"/>
      <c r="J1004" s="1"/>
      <c r="K1004" s="7"/>
      <c r="L1004" s="90"/>
      <c r="M1004" s="5"/>
      <c r="N1004" s="91"/>
      <c r="O1004" s="92"/>
      <c r="P1004" s="5"/>
      <c r="Q1004" s="5"/>
      <c r="R1004" s="8"/>
      <c r="S1004" s="5"/>
      <c r="T1004" s="93"/>
      <c r="U1004" s="80"/>
      <c r="V1004" s="82"/>
      <c r="W1004" s="83"/>
      <c r="X1004" s="84" t="str">
        <f t="shared" si="243"/>
        <v xml:space="preserve"> </v>
      </c>
      <c r="Y1004" s="85" t="str">
        <f t="shared" si="236"/>
        <v/>
      </c>
      <c r="AA1004" s="86" t="str">
        <f t="shared" ca="1" si="237"/>
        <v/>
      </c>
      <c r="AB1004" s="121"/>
      <c r="AC1004" s="87" t="str">
        <f t="shared" si="235"/>
        <v/>
      </c>
      <c r="AD1004" s="88" t="str">
        <f t="shared" si="244"/>
        <v/>
      </c>
      <c r="AE1004" s="89" t="str">
        <f>IF(C1004&lt;&gt;"",IF(VLOOKUP(C1004,T_UO[#All],3,FALSE)="J",AF1004+AG1004,VLOOKUP(C1004,T_UO[#All],4,FALSE)*G1004),"")</f>
        <v/>
      </c>
      <c r="AF1004" s="89" t="str">
        <f t="shared" si="238"/>
        <v/>
      </c>
      <c r="AG1004" s="6"/>
      <c r="AH1004" s="8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J1004" s="46"/>
      <c r="CK1004" s="46"/>
      <c r="CL1004" s="46"/>
      <c r="CN1004" s="46">
        <f t="shared" ca="1" si="245"/>
        <v>0</v>
      </c>
      <c r="CO1004" s="46">
        <f t="shared" si="239"/>
        <v>0</v>
      </c>
      <c r="CP1004" s="46"/>
      <c r="CQ1004" s="46">
        <f t="shared" si="240"/>
        <v>0</v>
      </c>
      <c r="CR1004" s="46"/>
      <c r="CS1004" s="46">
        <f>IF(C1004&lt;&gt;"",IF(VLOOKUP(C1004,T_UO[#All],3,FALSE)="PTS",IF(ISBLANK(G1004),1,0),IF(ISBLANK(G1004),0,1)),0)</f>
        <v>0</v>
      </c>
      <c r="CT1004" s="46">
        <f t="shared" si="246"/>
        <v>0</v>
      </c>
      <c r="CU1004" s="46"/>
      <c r="CV1004" s="46"/>
      <c r="CW1004" s="46"/>
      <c r="CX1004" s="46"/>
      <c r="CY1004" s="46"/>
      <c r="CZ1004" s="46"/>
      <c r="DA1004" s="46"/>
      <c r="DB1004" s="46">
        <f t="shared" si="247"/>
        <v>0</v>
      </c>
      <c r="DC1004" s="46">
        <f t="shared" ca="1" si="241"/>
        <v>0</v>
      </c>
      <c r="DD1004" s="46"/>
      <c r="DE1004" s="46">
        <f t="shared" si="248"/>
        <v>0</v>
      </c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>
        <f t="array" ref="DS1004">IF(MAX(IF($AI1004:$CH1004&lt;&gt;0,$AI$7:$CH$7))&gt;$S1004,1,0)</f>
        <v>0</v>
      </c>
    </row>
    <row r="1005" spans="1:123" x14ac:dyDescent="0.25">
      <c r="A1005" s="78">
        <v>998</v>
      </c>
      <c r="B1005" s="79" t="str">
        <f t="shared" si="242"/>
        <v>K_LE MUT_2023_998</v>
      </c>
      <c r="C1005" s="2"/>
      <c r="D1005" s="3"/>
      <c r="E1005" s="3"/>
      <c r="F1005" s="4"/>
      <c r="G1005" s="4"/>
      <c r="H1005" s="4"/>
      <c r="I1005" s="3"/>
      <c r="J1005" s="1"/>
      <c r="K1005" s="7"/>
      <c r="L1005" s="90"/>
      <c r="M1005" s="5"/>
      <c r="N1005" s="91"/>
      <c r="O1005" s="92"/>
      <c r="P1005" s="5"/>
      <c r="Q1005" s="5"/>
      <c r="R1005" s="8"/>
      <c r="S1005" s="5"/>
      <c r="T1005" s="93"/>
      <c r="U1005" s="80"/>
      <c r="V1005" s="82"/>
      <c r="W1005" s="83"/>
      <c r="X1005" s="84" t="str">
        <f t="shared" si="243"/>
        <v xml:space="preserve"> </v>
      </c>
      <c r="Y1005" s="85" t="str">
        <f t="shared" si="236"/>
        <v/>
      </c>
      <c r="AA1005" s="86" t="str">
        <f t="shared" ca="1" si="237"/>
        <v/>
      </c>
      <c r="AB1005" s="121"/>
      <c r="AC1005" s="87" t="str">
        <f t="shared" si="235"/>
        <v/>
      </c>
      <c r="AD1005" s="88" t="str">
        <f t="shared" si="244"/>
        <v/>
      </c>
      <c r="AE1005" s="89" t="str">
        <f>IF(C1005&lt;&gt;"",IF(VLOOKUP(C1005,T_UO[#All],3,FALSE)="J",AF1005+AG1005,VLOOKUP(C1005,T_UO[#All],4,FALSE)*G1005),"")</f>
        <v/>
      </c>
      <c r="AF1005" s="89" t="str">
        <f t="shared" si="238"/>
        <v/>
      </c>
      <c r="AG1005" s="6"/>
      <c r="AH1005" s="8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J1005" s="46"/>
      <c r="CK1005" s="46"/>
      <c r="CL1005" s="46"/>
      <c r="CN1005" s="46">
        <f t="shared" ca="1" si="245"/>
        <v>0</v>
      </c>
      <c r="CO1005" s="46">
        <f t="shared" si="239"/>
        <v>0</v>
      </c>
      <c r="CP1005" s="46"/>
      <c r="CQ1005" s="46">
        <f t="shared" si="240"/>
        <v>0</v>
      </c>
      <c r="CR1005" s="46"/>
      <c r="CS1005" s="46">
        <f>IF(C1005&lt;&gt;"",IF(VLOOKUP(C1005,T_UO[#All],3,FALSE)="PTS",IF(ISBLANK(G1005),1,0),IF(ISBLANK(G1005),0,1)),0)</f>
        <v>0</v>
      </c>
      <c r="CT1005" s="46">
        <f t="shared" si="246"/>
        <v>0</v>
      </c>
      <c r="CU1005" s="46"/>
      <c r="CV1005" s="46"/>
      <c r="CW1005" s="46"/>
      <c r="CX1005" s="46"/>
      <c r="CY1005" s="46"/>
      <c r="CZ1005" s="46"/>
      <c r="DA1005" s="46"/>
      <c r="DB1005" s="46">
        <f t="shared" si="247"/>
        <v>0</v>
      </c>
      <c r="DC1005" s="46">
        <f t="shared" ca="1" si="241"/>
        <v>0</v>
      </c>
      <c r="DD1005" s="46"/>
      <c r="DE1005" s="46">
        <f t="shared" si="248"/>
        <v>0</v>
      </c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>
        <f t="array" ref="DS1005">IF(MAX(IF($AI1005:$CH1005&lt;&gt;0,$AI$7:$CH$7))&gt;$S1005,1,0)</f>
        <v>0</v>
      </c>
    </row>
    <row r="1006" spans="1:123" x14ac:dyDescent="0.25">
      <c r="A1006" s="78">
        <v>999</v>
      </c>
      <c r="B1006" s="79" t="str">
        <f t="shared" si="242"/>
        <v>K_LE MUT_2023_999</v>
      </c>
      <c r="C1006" s="2"/>
      <c r="D1006" s="3"/>
      <c r="E1006" s="3"/>
      <c r="F1006" s="4"/>
      <c r="G1006" s="4"/>
      <c r="H1006" s="4"/>
      <c r="I1006" s="3"/>
      <c r="J1006" s="1"/>
      <c r="K1006" s="7"/>
      <c r="L1006" s="90"/>
      <c r="M1006" s="5"/>
      <c r="N1006" s="91"/>
      <c r="O1006" s="92"/>
      <c r="P1006" s="5"/>
      <c r="Q1006" s="5"/>
      <c r="R1006" s="8"/>
      <c r="S1006" s="5"/>
      <c r="T1006" s="93"/>
      <c r="U1006" s="80"/>
      <c r="V1006" s="82"/>
      <c r="W1006" s="83"/>
      <c r="X1006" s="84" t="str">
        <f t="shared" si="243"/>
        <v xml:space="preserve"> </v>
      </c>
      <c r="Y1006" s="85" t="str">
        <f t="shared" si="236"/>
        <v/>
      </c>
      <c r="AA1006" s="86" t="str">
        <f t="shared" ca="1" si="237"/>
        <v/>
      </c>
      <c r="AB1006" s="121"/>
      <c r="AC1006" s="87" t="str">
        <f t="shared" si="235"/>
        <v/>
      </c>
      <c r="AD1006" s="88" t="str">
        <f t="shared" si="244"/>
        <v/>
      </c>
      <c r="AE1006" s="89" t="str">
        <f>IF(C1006&lt;&gt;"",IF(VLOOKUP(C1006,T_UO[#All],3,FALSE)="J",AF1006+AG1006,VLOOKUP(C1006,T_UO[#All],4,FALSE)*G1006),"")</f>
        <v/>
      </c>
      <c r="AF1006" s="89" t="str">
        <f t="shared" si="238"/>
        <v/>
      </c>
      <c r="AG1006" s="6"/>
      <c r="AH1006" s="8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J1006" s="46"/>
      <c r="CK1006" s="46"/>
      <c r="CL1006" s="46"/>
      <c r="CN1006" s="46">
        <f t="shared" ca="1" si="245"/>
        <v>0</v>
      </c>
      <c r="CO1006" s="46">
        <f t="shared" si="239"/>
        <v>0</v>
      </c>
      <c r="CP1006" s="46"/>
      <c r="CQ1006" s="46">
        <f t="shared" si="240"/>
        <v>0</v>
      </c>
      <c r="CR1006" s="46"/>
      <c r="CS1006" s="46">
        <f>IF(C1006&lt;&gt;"",IF(VLOOKUP(C1006,T_UO[#All],3,FALSE)="PTS",IF(ISBLANK(G1006),1,0),IF(ISBLANK(G1006),0,1)),0)</f>
        <v>0</v>
      </c>
      <c r="CT1006" s="46">
        <f t="shared" si="246"/>
        <v>0</v>
      </c>
      <c r="CU1006" s="46"/>
      <c r="CV1006" s="46"/>
      <c r="CW1006" s="46"/>
      <c r="CX1006" s="46"/>
      <c r="CY1006" s="46"/>
      <c r="CZ1006" s="46"/>
      <c r="DA1006" s="46"/>
      <c r="DB1006" s="46">
        <f t="shared" si="247"/>
        <v>0</v>
      </c>
      <c r="DC1006" s="46">
        <f t="shared" ca="1" si="241"/>
        <v>0</v>
      </c>
      <c r="DD1006" s="46"/>
      <c r="DE1006" s="46">
        <f t="shared" si="248"/>
        <v>0</v>
      </c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>
        <f t="array" ref="DS1006">IF(MAX(IF($AI1006:$CH1006&lt;&gt;0,$AI$7:$CH$7))&gt;$S1006,1,0)</f>
        <v>0</v>
      </c>
    </row>
    <row r="1007" spans="1:123" x14ac:dyDescent="0.25">
      <c r="A1007" s="78">
        <v>1000</v>
      </c>
      <c r="B1007" s="79" t="str">
        <f t="shared" si="242"/>
        <v>K_LE MUT_2023_1000</v>
      </c>
      <c r="C1007" s="2"/>
      <c r="D1007" s="3"/>
      <c r="E1007" s="3"/>
      <c r="F1007" s="4"/>
      <c r="G1007" s="4"/>
      <c r="H1007" s="4"/>
      <c r="I1007" s="3"/>
      <c r="J1007" s="1"/>
      <c r="K1007" s="7"/>
      <c r="L1007" s="90"/>
      <c r="M1007" s="5"/>
      <c r="N1007" s="91"/>
      <c r="O1007" s="92"/>
      <c r="P1007" s="5"/>
      <c r="Q1007" s="5"/>
      <c r="R1007" s="8"/>
      <c r="S1007" s="5"/>
      <c r="T1007" s="93"/>
      <c r="U1007" s="80"/>
      <c r="V1007" s="82"/>
      <c r="W1007" s="83"/>
      <c r="X1007" s="84" t="str">
        <f t="shared" si="243"/>
        <v xml:space="preserve"> </v>
      </c>
      <c r="Y1007" s="85" t="str">
        <f t="shared" si="236"/>
        <v/>
      </c>
      <c r="AA1007" s="86" t="str">
        <f t="shared" ca="1" si="237"/>
        <v/>
      </c>
      <c r="AB1007" s="121"/>
      <c r="AC1007" s="87" t="str">
        <f t="shared" si="235"/>
        <v/>
      </c>
      <c r="AD1007" s="88" t="str">
        <f t="shared" si="244"/>
        <v/>
      </c>
      <c r="AE1007" s="89" t="str">
        <f>IF(C1007&lt;&gt;"",IF(VLOOKUP(C1007,T_UO[#All],3,FALSE)="J",AF1007+AG1007,VLOOKUP(C1007,T_UO[#All],4,FALSE)*G1007),"")</f>
        <v/>
      </c>
      <c r="AF1007" s="89" t="str">
        <f t="shared" si="238"/>
        <v/>
      </c>
      <c r="AG1007" s="6"/>
      <c r="AH1007" s="8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J1007" s="46"/>
      <c r="CK1007" s="46"/>
      <c r="CL1007" s="46"/>
      <c r="CN1007" s="46">
        <f t="shared" ca="1" si="245"/>
        <v>0</v>
      </c>
      <c r="CO1007" s="46">
        <f t="shared" si="239"/>
        <v>0</v>
      </c>
      <c r="CP1007" s="46"/>
      <c r="CQ1007" s="46">
        <f t="shared" si="240"/>
        <v>0</v>
      </c>
      <c r="CR1007" s="46"/>
      <c r="CS1007" s="46">
        <f>IF(C1007&lt;&gt;"",IF(VLOOKUP(C1007,T_UO[#All],3,FALSE)="PTS",IF(ISBLANK(G1007),1,0),IF(ISBLANK(G1007),0,1)),0)</f>
        <v>0</v>
      </c>
      <c r="CT1007" s="46">
        <f t="shared" si="246"/>
        <v>0</v>
      </c>
      <c r="CU1007" s="46"/>
      <c r="CV1007" s="46"/>
      <c r="CW1007" s="46"/>
      <c r="CX1007" s="46"/>
      <c r="CY1007" s="46"/>
      <c r="CZ1007" s="46"/>
      <c r="DA1007" s="46"/>
      <c r="DB1007" s="46">
        <f t="shared" si="247"/>
        <v>0</v>
      </c>
      <c r="DC1007" s="46">
        <f t="shared" ca="1" si="241"/>
        <v>0</v>
      </c>
      <c r="DD1007" s="46"/>
      <c r="DE1007" s="46">
        <f t="shared" si="248"/>
        <v>0</v>
      </c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>
        <f t="array" ref="DS1007">IF(MAX(IF($AI1007:$CH1007&lt;&gt;0,$AI$7:$CH$7))&gt;$S1007,1,0)</f>
        <v>0</v>
      </c>
    </row>
    <row r="1008" spans="1:123" x14ac:dyDescent="0.25">
      <c r="A1008" s="78">
        <v>1001</v>
      </c>
      <c r="B1008" s="79" t="str">
        <f t="shared" si="242"/>
        <v>K_LE MUT_2023_1001</v>
      </c>
      <c r="C1008" s="2"/>
      <c r="D1008" s="3"/>
      <c r="E1008" s="3"/>
      <c r="F1008" s="4"/>
      <c r="G1008" s="4"/>
      <c r="H1008" s="4"/>
      <c r="I1008" s="3"/>
      <c r="J1008" s="1"/>
      <c r="K1008" s="7"/>
      <c r="L1008" s="90"/>
      <c r="M1008" s="5"/>
      <c r="N1008" s="91"/>
      <c r="O1008" s="92"/>
      <c r="P1008" s="5"/>
      <c r="Q1008" s="5"/>
      <c r="R1008" s="8"/>
      <c r="S1008" s="5"/>
      <c r="T1008" s="93"/>
      <c r="U1008" s="80"/>
      <c r="V1008" s="82"/>
      <c r="W1008" s="83"/>
      <c r="X1008" s="84" t="str">
        <f t="shared" si="243"/>
        <v xml:space="preserve"> </v>
      </c>
      <c r="Y1008" s="85" t="str">
        <f t="shared" si="236"/>
        <v/>
      </c>
      <c r="AA1008" s="86" t="str">
        <f t="shared" ca="1" si="237"/>
        <v/>
      </c>
      <c r="AB1008" s="121"/>
      <c r="AC1008" s="87" t="str">
        <f t="shared" si="235"/>
        <v/>
      </c>
      <c r="AD1008" s="88" t="str">
        <f t="shared" si="244"/>
        <v/>
      </c>
      <c r="AE1008" s="89" t="str">
        <f>IF(C1008&lt;&gt;"",IF(VLOOKUP(C1008,T_UO[#All],3,FALSE)="J",AF1008+AG1008,VLOOKUP(C1008,T_UO[#All],4,FALSE)*G1008),"")</f>
        <v/>
      </c>
      <c r="AF1008" s="89" t="str">
        <f t="shared" si="238"/>
        <v/>
      </c>
      <c r="AG1008" s="6"/>
      <c r="AH1008" s="8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J1008" s="46"/>
      <c r="CK1008" s="46"/>
      <c r="CL1008" s="46"/>
      <c r="CN1008" s="46">
        <f t="shared" ca="1" si="245"/>
        <v>0</v>
      </c>
      <c r="CO1008" s="46">
        <f t="shared" si="239"/>
        <v>0</v>
      </c>
      <c r="CP1008" s="46"/>
      <c r="CQ1008" s="46">
        <f t="shared" si="240"/>
        <v>0</v>
      </c>
      <c r="CR1008" s="46"/>
      <c r="CS1008" s="46">
        <f>IF(C1008&lt;&gt;"",IF(VLOOKUP(C1008,T_UO[#All],3,FALSE)="PTS",IF(ISBLANK(G1008),1,0),IF(ISBLANK(G1008),0,1)),0)</f>
        <v>0</v>
      </c>
      <c r="CT1008" s="46">
        <f t="shared" si="246"/>
        <v>0</v>
      </c>
      <c r="CU1008" s="46"/>
      <c r="CV1008" s="46"/>
      <c r="CW1008" s="46"/>
      <c r="CX1008" s="46"/>
      <c r="CY1008" s="46"/>
      <c r="CZ1008" s="46"/>
      <c r="DA1008" s="46"/>
      <c r="DB1008" s="46">
        <f t="shared" si="247"/>
        <v>0</v>
      </c>
      <c r="DC1008" s="46">
        <f t="shared" ca="1" si="241"/>
        <v>0</v>
      </c>
      <c r="DD1008" s="46"/>
      <c r="DE1008" s="46">
        <f t="shared" si="248"/>
        <v>0</v>
      </c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>
        <f t="array" ref="DS1008">IF(MAX(IF($AI1008:$CH1008&lt;&gt;0,$AI$7:$CH$7))&gt;$S1008,1,0)</f>
        <v>0</v>
      </c>
    </row>
    <row r="1009" spans="1:123" x14ac:dyDescent="0.25">
      <c r="A1009" s="78">
        <v>1002</v>
      </c>
      <c r="B1009" s="79" t="str">
        <f t="shared" si="242"/>
        <v>K_LE MUT_2023_1002</v>
      </c>
      <c r="C1009" s="2"/>
      <c r="D1009" s="3"/>
      <c r="E1009" s="3"/>
      <c r="F1009" s="4"/>
      <c r="G1009" s="4"/>
      <c r="H1009" s="4"/>
      <c r="I1009" s="3"/>
      <c r="J1009" s="1"/>
      <c r="K1009" s="7"/>
      <c r="L1009" s="90"/>
      <c r="M1009" s="5"/>
      <c r="N1009" s="91"/>
      <c r="O1009" s="92"/>
      <c r="P1009" s="5"/>
      <c r="Q1009" s="5"/>
      <c r="R1009" s="8"/>
      <c r="S1009" s="5"/>
      <c r="T1009" s="93"/>
      <c r="U1009" s="80"/>
      <c r="V1009" s="82"/>
      <c r="W1009" s="83"/>
      <c r="X1009" s="84" t="str">
        <f t="shared" si="243"/>
        <v xml:space="preserve"> </v>
      </c>
      <c r="Y1009" s="85" t="str">
        <f t="shared" si="236"/>
        <v/>
      </c>
      <c r="AA1009" s="86" t="str">
        <f t="shared" ca="1" si="237"/>
        <v/>
      </c>
      <c r="AB1009" s="121"/>
      <c r="AC1009" s="87" t="str">
        <f t="shared" si="235"/>
        <v/>
      </c>
      <c r="AD1009" s="88" t="str">
        <f t="shared" si="244"/>
        <v/>
      </c>
      <c r="AE1009" s="89" t="str">
        <f>IF(C1009&lt;&gt;"",IF(VLOOKUP(C1009,T_UO[#All],3,FALSE)="J",AF1009+AG1009,VLOOKUP(C1009,T_UO[#All],4,FALSE)*G1009),"")</f>
        <v/>
      </c>
      <c r="AF1009" s="89" t="str">
        <f t="shared" si="238"/>
        <v/>
      </c>
      <c r="AG1009" s="6"/>
      <c r="AH1009" s="8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J1009" s="46"/>
      <c r="CK1009" s="46"/>
      <c r="CL1009" s="46"/>
      <c r="CN1009" s="46">
        <f t="shared" ca="1" si="245"/>
        <v>0</v>
      </c>
      <c r="CO1009" s="46">
        <f t="shared" si="239"/>
        <v>0</v>
      </c>
      <c r="CP1009" s="46"/>
      <c r="CQ1009" s="46">
        <f t="shared" si="240"/>
        <v>0</v>
      </c>
      <c r="CR1009" s="46"/>
      <c r="CS1009" s="46">
        <f>IF(C1009&lt;&gt;"",IF(VLOOKUP(C1009,T_UO[#All],3,FALSE)="PTS",IF(ISBLANK(G1009),1,0),IF(ISBLANK(G1009),0,1)),0)</f>
        <v>0</v>
      </c>
      <c r="CT1009" s="46">
        <f t="shared" si="246"/>
        <v>0</v>
      </c>
      <c r="CU1009" s="46"/>
      <c r="CV1009" s="46"/>
      <c r="CW1009" s="46"/>
      <c r="CX1009" s="46"/>
      <c r="CY1009" s="46"/>
      <c r="CZ1009" s="46"/>
      <c r="DA1009" s="46"/>
      <c r="DB1009" s="46">
        <f t="shared" si="247"/>
        <v>0</v>
      </c>
      <c r="DC1009" s="46">
        <f t="shared" ca="1" si="241"/>
        <v>0</v>
      </c>
      <c r="DD1009" s="46"/>
      <c r="DE1009" s="46">
        <f t="shared" si="248"/>
        <v>0</v>
      </c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>
        <f t="array" ref="DS1009">IF(MAX(IF($AI1009:$CH1009&lt;&gt;0,$AI$7:$CH$7))&gt;$S1009,1,0)</f>
        <v>0</v>
      </c>
    </row>
  </sheetData>
  <sheetProtection algorithmName="SHA-512" hashValue="DYRM83i57Duolff9iGYtrXKbZFiZRRg6hrkY1mIbaZTex7QlmwDUOvWDkr+lDtGvfQd2CjiCZlamtjHu6w3DPw==" saltValue="ALD5wltNzCot7/85svEVQg==" spinCount="100000" sheet="1" objects="1" scenarios="1"/>
  <autoFilter ref="C7:AG1009" xr:uid="{00000000-0009-0000-0000-000002000000}"/>
  <conditionalFormatting sqref="E4">
    <cfRule type="expression" dxfId="40" priority="193">
      <formula>$E4="OK"</formula>
    </cfRule>
    <cfRule type="expression" dxfId="39" priority="194">
      <formula>$E4="NOK"</formula>
    </cfRule>
  </conditionalFormatting>
  <conditionalFormatting sqref="AI5:CH5">
    <cfRule type="expression" dxfId="38" priority="188">
      <formula>AI5&gt;5</formula>
    </cfRule>
    <cfRule type="expression" dxfId="37" priority="189">
      <formula>AI5=5</formula>
    </cfRule>
    <cfRule type="expression" dxfId="36" priority="190">
      <formula>AI5&gt;0</formula>
    </cfRule>
  </conditionalFormatting>
  <conditionalFormatting sqref="AA8:AB1009">
    <cfRule type="expression" dxfId="35" priority="185">
      <formula>AND(ISNUMBER(AA8),AA8&gt;=0)</formula>
    </cfRule>
    <cfRule type="expression" dxfId="34" priority="186">
      <formula>AA8&lt;-5</formula>
    </cfRule>
    <cfRule type="expression" dxfId="33" priority="187">
      <formula>AA8&lt;0</formula>
    </cfRule>
  </conditionalFormatting>
  <conditionalFormatting sqref="R21:W21 X21:X1009 Q22:W27 C21:P27 C13:X20 C28:W1009 F8:X8 C8:D10 AI8:CH1009 F9:O9 Q9:T9 F10:T10 V9:X10 C12:D12 F11:X12">
    <cfRule type="expression" dxfId="32" priority="201">
      <formula>$X8="Livré"</formula>
    </cfRule>
    <cfRule type="expression" dxfId="31" priority="202">
      <formula>$X8="Annulé"</formula>
    </cfRule>
    <cfRule type="expression" dxfId="30" priority="203">
      <formula>$X8="Soldé"</formula>
    </cfRule>
  </conditionalFormatting>
  <conditionalFormatting sqref="T21:W21 R21 Q22:W27 X21:AB1009 C21:P27 C13:AB20 C28:W1009 F8:AB8 C8:D10 F9:O9 Q9:T9 F10:T10 V9:AB10 C12:D12 F11:AB12">
    <cfRule type="expression" dxfId="29" priority="208">
      <formula>CO8&gt;0</formula>
    </cfRule>
  </conditionalFormatting>
  <conditionalFormatting sqref="AI8:CH1009">
    <cfRule type="expression" dxfId="28" priority="31">
      <formula>$DS8&gt;0</formula>
    </cfRule>
  </conditionalFormatting>
  <conditionalFormatting sqref="AI6:CH1009">
    <cfRule type="expression" dxfId="27" priority="30">
      <formula>AND(TODAY()&lt;=AI$7, TODAY()&gt;AI$7-7)</formula>
    </cfRule>
  </conditionalFormatting>
  <conditionalFormatting sqref="A8:B1009">
    <cfRule type="expression" dxfId="26" priority="29">
      <formula>$CN8&gt;0</formula>
    </cfRule>
  </conditionalFormatting>
  <conditionalFormatting sqref="S21">
    <cfRule type="expression" dxfId="25" priority="216">
      <formula>DB21&gt;0</formula>
    </cfRule>
  </conditionalFormatting>
  <conditionalFormatting sqref="Q21">
    <cfRule type="expression" dxfId="24" priority="25">
      <formula>$X21="Livré"</formula>
    </cfRule>
    <cfRule type="expression" dxfId="23" priority="26">
      <formula>$X21="Annulé"</formula>
    </cfRule>
    <cfRule type="expression" dxfId="22" priority="27">
      <formula>$X21="Soldé"</formula>
    </cfRule>
  </conditionalFormatting>
  <conditionalFormatting sqref="Q21">
    <cfRule type="expression" dxfId="21" priority="28">
      <formula>CY21&gt;0</formula>
    </cfRule>
  </conditionalFormatting>
  <conditionalFormatting sqref="AC8:AG1009">
    <cfRule type="expression" dxfId="20" priority="218">
      <formula>DN8&gt;0</formula>
    </cfRule>
  </conditionalFormatting>
  <conditionalFormatting sqref="U9">
    <cfRule type="expression" dxfId="19" priority="17">
      <formula>DG9&gt;0</formula>
    </cfRule>
    <cfRule type="expression" dxfId="18" priority="18">
      <formula>$X9="Livré"</formula>
    </cfRule>
    <cfRule type="expression" dxfId="17" priority="19">
      <formula>$X9="Annulé"</formula>
    </cfRule>
    <cfRule type="expression" dxfId="16" priority="20">
      <formula>$X9="Soldé"</formula>
    </cfRule>
  </conditionalFormatting>
  <conditionalFormatting sqref="P9">
    <cfRule type="expression" dxfId="15" priority="13">
      <formula>DB9&gt;0</formula>
    </cfRule>
    <cfRule type="expression" dxfId="14" priority="14">
      <formula>$X9="Livré"</formula>
    </cfRule>
    <cfRule type="expression" dxfId="13" priority="15">
      <formula>$X9="Annulé"</formula>
    </cfRule>
    <cfRule type="expression" dxfId="12" priority="16">
      <formula>$X9="Soldé"</formula>
    </cfRule>
  </conditionalFormatting>
  <conditionalFormatting sqref="U10">
    <cfRule type="expression" dxfId="11" priority="9">
      <formula>DG10&gt;0</formula>
    </cfRule>
    <cfRule type="expression" dxfId="10" priority="10">
      <formula>$X10="Livré"</formula>
    </cfRule>
    <cfRule type="expression" dxfId="9" priority="11">
      <formula>$X10="Annulé"</formula>
    </cfRule>
    <cfRule type="expression" dxfId="8" priority="12">
      <formula>$X10="Soldé"</formula>
    </cfRule>
  </conditionalFormatting>
  <conditionalFormatting sqref="C11:D11">
    <cfRule type="expression" dxfId="7" priority="5">
      <formula>$X11="Livré"</formula>
    </cfRule>
    <cfRule type="expression" dxfId="6" priority="6">
      <formula>$X11="Annulé"</formula>
    </cfRule>
    <cfRule type="expression" dxfId="5" priority="7">
      <formula>$X11="Soldé"</formula>
    </cfRule>
  </conditionalFormatting>
  <conditionalFormatting sqref="C11:D11">
    <cfRule type="expression" dxfId="4" priority="8">
      <formula>CO11&gt;0</formula>
    </cfRule>
  </conditionalFormatting>
  <conditionalFormatting sqref="E12">
    <cfRule type="expression" dxfId="3" priority="1">
      <formula>$X12="Livré"</formula>
    </cfRule>
    <cfRule type="expression" dxfId="2" priority="2">
      <formula>$X12="Annulé"</formula>
    </cfRule>
    <cfRule type="expression" dxfId="1" priority="3">
      <formula>$X12="Soldé"</formula>
    </cfRule>
  </conditionalFormatting>
  <conditionalFormatting sqref="E12">
    <cfRule type="expression" dxfId="0" priority="4">
      <formula>CQ12&gt;0</formula>
    </cfRule>
  </conditionalFormatting>
  <dataValidations count="14">
    <dataValidation type="list" allowBlank="1" showInputMessage="1" showErrorMessage="1" sqref="C8:C1009" xr:uid="{00000000-0002-0000-0200-000000000000}">
      <formula1>N_Type</formula1>
    </dataValidation>
    <dataValidation type="whole" operator="greaterThanOrEqual" allowBlank="1" showInputMessage="1" showErrorMessage="1" sqref="G8:H1048576" xr:uid="{00000000-0002-0000-0200-000001000000}">
      <formula1>0</formula1>
    </dataValidation>
    <dataValidation type="list" allowBlank="1" showInputMessage="1" showErrorMessage="1" sqref="X8:X1009" xr:uid="{00000000-0002-0000-0200-000002000000}">
      <formula1>Liste_Statut</formula1>
    </dataValidation>
    <dataValidation type="list" allowBlank="1" showInputMessage="1" showErrorMessage="1" sqref="W8:W997" xr:uid="{00000000-0002-0000-0200-000003000000}">
      <formula1>"Accepté,Accepté avec réserves,Refusé"</formula1>
    </dataValidation>
    <dataValidation type="list" allowBlank="1" showInputMessage="1" showErrorMessage="1" sqref="Z8:Z123" xr:uid="{00000000-0002-0000-0200-000004000000}">
      <formula1>liste_etat</formula1>
    </dataValidation>
    <dataValidation type="list" allowBlank="1" showInputMessage="1" showErrorMessage="1" sqref="W998:W1048576" xr:uid="{00000000-0002-0000-0200-000005000000}">
      <formula1>"Accepté,Refusé"</formula1>
    </dataValidation>
    <dataValidation type="list" allowBlank="1" showInputMessage="1" showErrorMessage="1" sqref="X1010:X1048576" xr:uid="{00000000-0002-0000-0200-000006000000}">
      <formula1>"A planifier,Planifié,En cours,Livré,Soldé,Annulé"</formula1>
    </dataValidation>
    <dataValidation type="list" allowBlank="1" showInputMessage="1" showErrorMessage="1" sqref="K8:K1048576" xr:uid="{00000000-0002-0000-0200-000007000000}">
      <formula1>"Oui,Non"</formula1>
    </dataValidation>
    <dataValidation type="list" allowBlank="1" showInputMessage="1" showErrorMessage="1" sqref="D8:D1048576" xr:uid="{00000000-0002-0000-0200-000008000000}">
      <formula1>N_Categorie</formula1>
    </dataValidation>
    <dataValidation type="date" operator="greaterThan" allowBlank="1" showInputMessage="1" showErrorMessage="1" sqref="V8:V1048576 P10:P1048576 Q22:Q1048576 Q8:Q20 P8 S8:S1048576" xr:uid="{00000000-0002-0000-0200-000009000000}">
      <formula1>44197</formula1>
    </dataValidation>
    <dataValidation type="decimal" operator="greaterThanOrEqual" allowBlank="1" showInputMessage="1" showErrorMessage="1" sqref="AG8:AG1048576" xr:uid="{00000000-0002-0000-0200-00000A000000}">
      <formula1>0</formula1>
    </dataValidation>
    <dataValidation type="decimal" operator="greaterThan" showInputMessage="1" showErrorMessage="1" sqref="AI8:CH1048576" xr:uid="{00000000-0002-0000-0200-00000B000000}">
      <formula1>0</formula1>
    </dataValidation>
    <dataValidation type="decimal" allowBlank="1" showInputMessage="1" showErrorMessage="1" sqref="AI6:CH6" xr:uid="{00000000-0002-0000-0200-00000C000000}">
      <formula1>0</formula1>
      <formula2>5</formula2>
    </dataValidation>
    <dataValidation type="list" allowBlank="1" showInputMessage="1" showErrorMessage="1" sqref="E1010:E1048576" xr:uid="{00000000-0002-0000-0200-00000D000000}">
      <formula1>INDIRECT(D1010)</formula1>
    </dataValidation>
  </dataValidations>
  <pageMargins left="0.7" right="0.7" top="0.75" bottom="0.75" header="0.3" footer="0.3"/>
  <pageSetup paperSize="9" orientation="portrait" r:id="rId1"/>
  <headerFooter>
    <oddHeader>&amp;C&amp;"Calibri"&amp;10&amp;K000000{PERSONAL DATA}&amp;1#</oddHeader>
    <oddFooter>&amp;C&amp;1#&amp;"Calibri"&amp;10&amp;K008000{THALES GROUP LIMITED DISTRIBUTION - PERSONAL DATA}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BBCDB65AC9044992176A463725AA5" ma:contentTypeVersion="0" ma:contentTypeDescription="Create a new document." ma:contentTypeScope="" ma:versionID="c8a1942721ad774ea9d2aa0fde4122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B0F15-67B0-4449-B7E2-D8952A9B5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3D8C5D-4E68-44A9-9168-C547A7212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865E9-3172-43D3-BBEA-398E517022F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Catalogue</vt:lpstr>
      <vt:lpstr>Paramètres</vt:lpstr>
      <vt:lpstr>Livrables</vt:lpstr>
      <vt:lpstr>N_Categorie</vt:lpstr>
      <vt:lpstr>N_Ferie</vt:lpstr>
      <vt:lpstr>N_Type</vt:lpstr>
    </vt:vector>
  </TitlesOfParts>
  <Company>ALTEN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WEYL</dc:creator>
  <cp:lastModifiedBy>Jean Baptiste TALVANDE</cp:lastModifiedBy>
  <dcterms:created xsi:type="dcterms:W3CDTF">2020-10-14T13:54:50Z</dcterms:created>
  <dcterms:modified xsi:type="dcterms:W3CDTF">2024-04-18T13:19:58Z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0x010100E71BBCDB65AC9044992176A463725AA5</vt:lpwstr>
  </property>
  <property fmtid="{D5CDD505-2E9C-101B-9397-08002B2CF9AE}" pid="3" name="MSIP_Label_4265dfd4-2f28-40ac-a130-d2bbe8ae537d_Enabled">
    <vt:lpwstr>true</vt:lpwstr>
  </property>
  <property fmtid="{D5CDD505-2E9C-101B-9397-08002B2CF9AE}" pid="4" name="MSIP_Label_4265dfd4-2f28-40ac-a130-d2bbe8ae537d_SetDate">
    <vt:lpwstr>2023-10-06T07:42:38Z</vt:lpwstr>
  </property>
  <property fmtid="{D5CDD505-2E9C-101B-9397-08002B2CF9AE}" pid="5" name="MSIP_Label_4265dfd4-2f28-40ac-a130-d2bbe8ae537d_Method">
    <vt:lpwstr>Privileged</vt:lpwstr>
  </property>
  <property fmtid="{D5CDD505-2E9C-101B-9397-08002B2CF9AE}" pid="6" name="MSIP_Label_4265dfd4-2f28-40ac-a130-d2bbe8ae537d_Name">
    <vt:lpwstr>THALES-GDPR-02</vt:lpwstr>
  </property>
  <property fmtid="{D5CDD505-2E9C-101B-9397-08002B2CF9AE}" pid="7" name="MSIP_Label_4265dfd4-2f28-40ac-a130-d2bbe8ae537d_SiteId">
    <vt:lpwstr>6e603289-5e46-4e26-ac7c-03a85420a9a5</vt:lpwstr>
  </property>
  <property fmtid="{D5CDD505-2E9C-101B-9397-08002B2CF9AE}" pid="8" name="MSIP_Label_4265dfd4-2f28-40ac-a130-d2bbe8ae537d_ActionId">
    <vt:lpwstr>149f9f66-c7a6-41b0-8439-885ad9092750</vt:lpwstr>
  </property>
  <property fmtid="{D5CDD505-2E9C-101B-9397-08002B2CF9AE}" pid="9" name="MSIP_Label_4265dfd4-2f28-40ac-a130-d2bbe8ae537d_ContentBits">
    <vt:lpwstr>3</vt:lpwstr>
  </property>
  <property fmtid="{D5CDD505-2E9C-101B-9397-08002B2CF9AE}" pid="10" name="Thales-Sensitivity">
    <vt:lpwstr>{T-PerData}</vt:lpwstr>
  </property>
</Properties>
</file>