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tman\Google Drive\School\==CIT==\2015_Preparation of Final Business Case\Assigment 2\Docs\"/>
    </mc:Choice>
  </mc:AlternateContent>
  <bookViews>
    <workbookView xWindow="0" yWindow="0" windowWidth="19200" windowHeight="78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6" i="1" l="1"/>
  <c r="M16" i="1"/>
  <c r="L16" i="1"/>
  <c r="K16" i="1"/>
  <c r="J16" i="1"/>
  <c r="I16" i="1"/>
  <c r="H16" i="1"/>
  <c r="G16" i="1"/>
  <c r="F16" i="1"/>
  <c r="E16" i="1"/>
  <c r="D16" i="1"/>
  <c r="O14" i="3"/>
  <c r="O15" i="3" s="1"/>
  <c r="T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O16" i="2"/>
  <c r="O15" i="2"/>
  <c r="Q11" i="2"/>
  <c r="I11" i="2"/>
  <c r="E11" i="2"/>
  <c r="T9" i="2"/>
  <c r="B9" i="2"/>
  <c r="B8" i="2"/>
  <c r="T5" i="2"/>
  <c r="T4" i="2"/>
  <c r="S3" i="2"/>
  <c r="R3" i="2"/>
  <c r="Q3" i="2"/>
  <c r="P3" i="2"/>
  <c r="P11" i="2" s="1"/>
  <c r="O3" i="2"/>
  <c r="O11" i="2" s="1"/>
  <c r="N3" i="2"/>
  <c r="N11" i="2" s="1"/>
  <c r="M3" i="2"/>
  <c r="M11" i="2" s="1"/>
  <c r="L3" i="2"/>
  <c r="L11" i="2" s="1"/>
  <c r="K3" i="2"/>
  <c r="K11" i="2" s="1"/>
  <c r="J3" i="2"/>
  <c r="J11" i="2" s="1"/>
  <c r="I3" i="2"/>
  <c r="H3" i="2"/>
  <c r="H11" i="2" s="1"/>
  <c r="G3" i="2"/>
  <c r="G11" i="2" s="1"/>
  <c r="F3" i="2"/>
  <c r="F11" i="2" s="1"/>
  <c r="E3" i="2"/>
  <c r="D3" i="2"/>
  <c r="D11" i="2" s="1"/>
  <c r="C3" i="2"/>
  <c r="C11" i="2" s="1"/>
  <c r="O14" i="1"/>
  <c r="O15" i="1" s="1"/>
  <c r="R10" i="1"/>
  <c r="O10" i="1"/>
  <c r="G10" i="1"/>
  <c r="C10" i="1"/>
  <c r="B10" i="1"/>
  <c r="T4" i="1"/>
  <c r="Q3" i="1"/>
  <c r="Q10" i="1" s="1"/>
  <c r="P3" i="1"/>
  <c r="P10" i="1" s="1"/>
  <c r="O3" i="1"/>
  <c r="N3" i="1"/>
  <c r="N10" i="1" s="1"/>
  <c r="M3" i="1"/>
  <c r="M10" i="1" s="1"/>
  <c r="L3" i="1"/>
  <c r="L10" i="1" s="1"/>
  <c r="K3" i="1"/>
  <c r="K10" i="1" s="1"/>
  <c r="J3" i="1"/>
  <c r="J10" i="1" s="1"/>
  <c r="I3" i="1"/>
  <c r="I10" i="1" s="1"/>
  <c r="H3" i="1"/>
  <c r="H10" i="1" s="1"/>
  <c r="G3" i="1"/>
  <c r="F3" i="1"/>
  <c r="F10" i="1" s="1"/>
  <c r="E3" i="1"/>
  <c r="E10" i="1" s="1"/>
  <c r="D3" i="1"/>
  <c r="D10" i="1" s="1"/>
  <c r="C3" i="1"/>
  <c r="T3" i="1" l="1"/>
  <c r="T10" i="1" s="1"/>
  <c r="B22" i="1" s="1"/>
  <c r="C22" i="1" s="1"/>
  <c r="D22" i="1" s="1"/>
  <c r="E22" i="1" s="1"/>
  <c r="T3" i="3"/>
  <c r="T10" i="3" s="1"/>
  <c r="T3" i="2"/>
  <c r="T11" i="2" s="1"/>
  <c r="Q14" i="1"/>
  <c r="Q15" i="1" s="1"/>
</calcChain>
</file>

<file path=xl/sharedStrings.xml><?xml version="1.0" encoding="utf-8"?>
<sst xmlns="http://schemas.openxmlformats.org/spreadsheetml/2006/main" count="57" uniqueCount="28">
  <si>
    <t>Inital Setup</t>
  </si>
  <si>
    <t>Total</t>
  </si>
  <si>
    <t>Cost</t>
  </si>
  <si>
    <t>Salaries</t>
  </si>
  <si>
    <t>Rent</t>
  </si>
  <si>
    <t>Unity</t>
  </si>
  <si>
    <t>VS2013</t>
  </si>
  <si>
    <t>Window 8</t>
  </si>
  <si>
    <t>High End PC</t>
  </si>
  <si>
    <t>Maya</t>
  </si>
  <si>
    <t>Total Cost</t>
  </si>
  <si>
    <t>Benefits</t>
  </si>
  <si>
    <t>On Sale</t>
  </si>
  <si>
    <t>Total Benefits</t>
  </si>
  <si>
    <t>Payback Time</t>
  </si>
  <si>
    <t>RTO</t>
  </si>
  <si>
    <t>http://store.autodesk.com.au/DRHM/store</t>
  </si>
  <si>
    <t>https://www.google.com.au/search?q=microsoft+visual+studio+2013+professional+price&amp;biw=830&amp;bih=968&amp;source=univ&amp;tbm=shop&amp;tbo=u&amp;sa=X&amp;ei=3jgGVdalL4Pr8AXV5ICAAQ&amp;ved=0CBwQsxg#tbm=shop&amp;q=microsoft+visual+studio+2013+professional+</t>
  </si>
  <si>
    <t>https://www.google.com.au/?gfe_rd=cr&amp;ei=2TgGVe6kGaTu8wf5_ILoDw#q=Windows+8&amp;tbm=shop</t>
  </si>
  <si>
    <t>Moddle -spec PC</t>
  </si>
  <si>
    <t>Payback = inv - return</t>
  </si>
  <si>
    <t>Cumulative benefit</t>
  </si>
  <si>
    <t>PAYBACK TIME</t>
  </si>
  <si>
    <t>Benfit&gt;COST</t>
  </si>
  <si>
    <t>investment or starting balance</t>
  </si>
  <si>
    <t xml:space="preserve">Payback / breakeven </t>
  </si>
  <si>
    <t>Starting Balance</t>
  </si>
  <si>
    <t>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</si>
</sst>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$-409]#,##0.00;[Red]&quot;-&quot;[$$-409]#,##0.00"/>
    <numFmt numFmtId="165" formatCode="#,##0.00&quot; &quot;[$€-407];[Red]&quot;-&quot;#,##0.00&quot; &quot;[$€-407]"/>
    <numFmt numFmtId="166" formatCode="[$$-409]#,##0.00;[Red][$$-409]#,##0.00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17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 wrapText="1"/>
    </xf>
    <xf numFmtId="0" fontId="4" fillId="3" borderId="0" xfId="0" applyFont="1" applyFill="1"/>
    <xf numFmtId="164" fontId="0" fillId="3" borderId="0" xfId="0" applyNumberFormat="1" applyFont="1" applyFill="1"/>
    <xf numFmtId="164" fontId="0" fillId="3" borderId="0" xfId="0" applyNumberFormat="1" applyFill="1"/>
    <xf numFmtId="0" fontId="0" fillId="3" borderId="0" xfId="0" applyFill="1"/>
    <xf numFmtId="164" fontId="5" fillId="3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166" fontId="0" fillId="0" borderId="0" xfId="0" applyNumberFormat="1"/>
    <xf numFmtId="39" fontId="0" fillId="3" borderId="0" xfId="1" applyNumberFormat="1" applyFont="1" applyFill="1"/>
    <xf numFmtId="164" fontId="0" fillId="4" borderId="0" xfId="0" applyNumberFormat="1" applyFill="1"/>
  </cellXfs>
  <cellStyles count="6">
    <cellStyle name="Heading" xfId="2"/>
    <cellStyle name="Heading1" xfId="3"/>
    <cellStyle name="Result" xfId="4"/>
    <cellStyle name="Result2" xfId="5"/>
    <cellStyle name="一般" xfId="0" builtinId="0" customBuiltin="1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16" zoomScaleNormal="100" workbookViewId="0">
      <selection activeCell="A23" sqref="A23"/>
    </sheetView>
  </sheetViews>
  <sheetFormatPr defaultRowHeight="15" x14ac:dyDescent="0.2"/>
  <cols>
    <col min="1" max="1" width="18.44140625" customWidth="1"/>
    <col min="2" max="2" width="16.21875" customWidth="1"/>
    <col min="3" max="3" width="14.77734375" customWidth="1"/>
    <col min="4" max="4" width="13.33203125" customWidth="1"/>
    <col min="5" max="5" width="14.88671875" customWidth="1"/>
    <col min="6" max="6" width="13.33203125" customWidth="1"/>
    <col min="7" max="7" width="14.109375" customWidth="1"/>
    <col min="8" max="8" width="14.88671875" customWidth="1"/>
    <col min="9" max="9" width="13.109375" customWidth="1"/>
    <col min="10" max="10" width="12.6640625" customWidth="1"/>
    <col min="11" max="11" width="14.5546875" customWidth="1"/>
    <col min="12" max="12" width="12.5546875" customWidth="1"/>
    <col min="13" max="13" width="15.109375" customWidth="1"/>
    <col min="14" max="14" width="16.88671875" customWidth="1"/>
    <col min="15" max="15" width="10.109375" customWidth="1"/>
    <col min="16" max="16" width="13" customWidth="1"/>
    <col min="17" max="17" width="18" customWidth="1"/>
    <col min="18" max="18" width="13" customWidth="1"/>
    <col min="19" max="19" width="9.88671875" customWidth="1"/>
    <col min="20" max="20" width="15.6640625" customWidth="1"/>
  </cols>
  <sheetData>
    <row r="1" spans="1:21" x14ac:dyDescent="0.2">
      <c r="A1" s="1"/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 t="s">
        <v>1</v>
      </c>
    </row>
    <row r="2" spans="1:21" ht="15.75" x14ac:dyDescent="0.25">
      <c r="A2" s="2" t="s">
        <v>2</v>
      </c>
      <c r="B2" s="2"/>
    </row>
    <row r="3" spans="1:21" x14ac:dyDescent="0.2">
      <c r="A3" s="3" t="s">
        <v>3</v>
      </c>
      <c r="B3" s="4">
        <v>0</v>
      </c>
      <c r="C3" s="5">
        <f t="shared" ref="C3:Q3" si="0">7500+2*5500+3000+7000+2*5000+3000+6000+8000</f>
        <v>55500</v>
      </c>
      <c r="D3" s="5">
        <f t="shared" si="0"/>
        <v>55500</v>
      </c>
      <c r="E3" s="5">
        <f t="shared" si="0"/>
        <v>55500</v>
      </c>
      <c r="F3" s="5">
        <f t="shared" si="0"/>
        <v>55500</v>
      </c>
      <c r="G3" s="5">
        <f t="shared" si="0"/>
        <v>55500</v>
      </c>
      <c r="H3" s="5">
        <f t="shared" si="0"/>
        <v>55500</v>
      </c>
      <c r="I3" s="5">
        <f t="shared" si="0"/>
        <v>55500</v>
      </c>
      <c r="J3" s="5">
        <f t="shared" si="0"/>
        <v>55500</v>
      </c>
      <c r="K3" s="5">
        <f t="shared" si="0"/>
        <v>55500</v>
      </c>
      <c r="L3" s="5">
        <f t="shared" si="0"/>
        <v>55500</v>
      </c>
      <c r="M3" s="5">
        <f t="shared" si="0"/>
        <v>55500</v>
      </c>
      <c r="N3" s="5">
        <f t="shared" si="0"/>
        <v>55500</v>
      </c>
      <c r="O3" s="5">
        <f t="shared" si="0"/>
        <v>55500</v>
      </c>
      <c r="P3" s="5">
        <f t="shared" si="0"/>
        <v>55500</v>
      </c>
      <c r="Q3" s="5">
        <f t="shared" si="0"/>
        <v>55500</v>
      </c>
      <c r="R3" s="5">
        <v>5500</v>
      </c>
      <c r="S3" s="5">
        <v>5500</v>
      </c>
      <c r="T3" s="5">
        <f>SUM(C3:S3)</f>
        <v>843500</v>
      </c>
    </row>
    <row r="4" spans="1:21" x14ac:dyDescent="0.2">
      <c r="A4" s="3" t="s">
        <v>4</v>
      </c>
      <c r="B4" s="4">
        <v>0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f>SUM(C4:S4)</f>
        <v>170000</v>
      </c>
    </row>
    <row r="5" spans="1:21" x14ac:dyDescent="0.2">
      <c r="A5" t="s">
        <v>5</v>
      </c>
      <c r="B5" s="6">
        <v>15000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15000</v>
      </c>
    </row>
    <row r="6" spans="1:21" x14ac:dyDescent="0.2">
      <c r="A6" t="s">
        <v>6</v>
      </c>
      <c r="B6" s="6">
        <v>3184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3184</v>
      </c>
    </row>
    <row r="7" spans="1:21" x14ac:dyDescent="0.2">
      <c r="A7" t="s">
        <v>7</v>
      </c>
      <c r="B7" s="6">
        <v>1725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1725</v>
      </c>
    </row>
    <row r="8" spans="1:21" x14ac:dyDescent="0.2">
      <c r="A8" t="s">
        <v>8</v>
      </c>
      <c r="B8" s="7">
        <v>40000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7">
        <v>40000</v>
      </c>
    </row>
    <row r="9" spans="1:21" x14ac:dyDescent="0.2">
      <c r="A9" t="s">
        <v>9</v>
      </c>
      <c r="B9" s="6">
        <v>20700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20700</v>
      </c>
    </row>
    <row r="10" spans="1:21" ht="15.75" x14ac:dyDescent="0.25">
      <c r="A10" s="8" t="s">
        <v>10</v>
      </c>
      <c r="B10" s="9">
        <f t="shared" ref="B10:R10" si="1">SUM(B3:B9)</f>
        <v>80609</v>
      </c>
      <c r="C10" s="10">
        <f t="shared" si="1"/>
        <v>65500</v>
      </c>
      <c r="D10" s="10">
        <f t="shared" si="1"/>
        <v>65500</v>
      </c>
      <c r="E10" s="10">
        <f t="shared" si="1"/>
        <v>65500</v>
      </c>
      <c r="F10" s="10">
        <f t="shared" si="1"/>
        <v>65500</v>
      </c>
      <c r="G10" s="10">
        <f t="shared" si="1"/>
        <v>65500</v>
      </c>
      <c r="H10" s="10">
        <f t="shared" si="1"/>
        <v>65500</v>
      </c>
      <c r="I10" s="10">
        <f t="shared" si="1"/>
        <v>65500</v>
      </c>
      <c r="J10" s="10">
        <f t="shared" si="1"/>
        <v>65500</v>
      </c>
      <c r="K10" s="10">
        <f t="shared" si="1"/>
        <v>65500</v>
      </c>
      <c r="L10" s="10">
        <f t="shared" si="1"/>
        <v>65500</v>
      </c>
      <c r="M10" s="10">
        <f t="shared" si="1"/>
        <v>65500</v>
      </c>
      <c r="N10" s="10">
        <f t="shared" si="1"/>
        <v>65500</v>
      </c>
      <c r="O10" s="10">
        <f t="shared" si="1"/>
        <v>65500</v>
      </c>
      <c r="P10" s="10">
        <f t="shared" si="1"/>
        <v>65500</v>
      </c>
      <c r="Q10" s="10">
        <f t="shared" si="1"/>
        <v>65500</v>
      </c>
      <c r="R10" s="10">
        <f t="shared" si="1"/>
        <v>15500</v>
      </c>
      <c r="S10" s="10">
        <v>15500</v>
      </c>
      <c r="T10" s="10">
        <f>SUM(T3:T9)</f>
        <v>1094109</v>
      </c>
      <c r="U10" t="s">
        <v>24</v>
      </c>
    </row>
    <row r="12" spans="1:21" ht="15.75" x14ac:dyDescent="0.25">
      <c r="B12" s="2"/>
    </row>
    <row r="13" spans="1:21" ht="15.75" x14ac:dyDescent="0.25">
      <c r="A13" s="8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 x14ac:dyDescent="0.2">
      <c r="A14" t="s">
        <v>12</v>
      </c>
      <c r="C14" s="4">
        <v>250000</v>
      </c>
      <c r="D14" s="4">
        <v>550000</v>
      </c>
      <c r="E14" s="4">
        <v>350000</v>
      </c>
      <c r="F14" s="4">
        <v>200000</v>
      </c>
      <c r="G14" s="4">
        <v>90000</v>
      </c>
      <c r="H14" s="4">
        <v>270000</v>
      </c>
      <c r="I14" s="4">
        <v>50000</v>
      </c>
      <c r="J14" s="4">
        <v>40000</v>
      </c>
      <c r="K14" s="4">
        <v>35000</v>
      </c>
      <c r="L14" s="4">
        <v>20000</v>
      </c>
      <c r="M14" s="4">
        <v>60000</v>
      </c>
      <c r="N14" s="4">
        <v>5000</v>
      </c>
      <c r="O14" s="4">
        <f>SUM(C14:N14)</f>
        <v>1920000</v>
      </c>
      <c r="Q14" s="14">
        <f>O15-T10</f>
        <v>825891</v>
      </c>
    </row>
    <row r="15" spans="1:21" ht="15.75" x14ac:dyDescent="0.25">
      <c r="A15" s="8" t="s">
        <v>13</v>
      </c>
      <c r="B15" s="11"/>
      <c r="C15" s="12">
        <v>250000</v>
      </c>
      <c r="D15" s="12">
        <v>550000</v>
      </c>
      <c r="E15" s="12">
        <v>350000</v>
      </c>
      <c r="F15" s="12">
        <v>200000</v>
      </c>
      <c r="G15" s="12">
        <v>90000</v>
      </c>
      <c r="H15" s="12">
        <v>270000</v>
      </c>
      <c r="I15" s="12">
        <v>50000</v>
      </c>
      <c r="J15" s="12">
        <v>40000</v>
      </c>
      <c r="K15" s="12">
        <v>35000</v>
      </c>
      <c r="L15" s="12">
        <v>20000</v>
      </c>
      <c r="M15" s="12">
        <v>60000</v>
      </c>
      <c r="N15" s="13">
        <v>5000</v>
      </c>
      <c r="O15" s="12">
        <f>O14</f>
        <v>1920000</v>
      </c>
      <c r="P15" s="11"/>
      <c r="Q15" s="15">
        <f>(Q14-O15)/O15*100+100</f>
        <v>43.015156249999997</v>
      </c>
      <c r="R15" s="11"/>
      <c r="S15" s="11"/>
      <c r="T15" s="11"/>
    </row>
    <row r="16" spans="1:21" x14ac:dyDescent="0.2">
      <c r="A16" t="s">
        <v>21</v>
      </c>
      <c r="D16" s="5">
        <f>SUM(C15:D15)</f>
        <v>800000</v>
      </c>
      <c r="E16" s="16">
        <f>SUM(C15:E15)</f>
        <v>1150000</v>
      </c>
      <c r="F16" s="5">
        <f>SUM(C15:F15)</f>
        <v>1350000</v>
      </c>
      <c r="G16" s="5">
        <f>SUM(C15:G15)</f>
        <v>1440000</v>
      </c>
      <c r="H16" s="5">
        <f>SUM(C15:H15)</f>
        <v>1710000</v>
      </c>
      <c r="I16" s="5">
        <f>SUM(C15:I15)</f>
        <v>1760000</v>
      </c>
      <c r="J16" s="5">
        <f>SUM(C15:J15)</f>
        <v>1800000</v>
      </c>
      <c r="K16" s="5">
        <f>SUM(C15:K15)</f>
        <v>1835000</v>
      </c>
      <c r="L16" s="5">
        <f>SUM(C15:L15)</f>
        <v>1855000</v>
      </c>
      <c r="M16" s="5">
        <f>SUM(C15:M15)</f>
        <v>1915000</v>
      </c>
      <c r="N16" s="5">
        <f>SUM(C15:N15)</f>
        <v>1920000</v>
      </c>
      <c r="R16" t="s">
        <v>20</v>
      </c>
    </row>
    <row r="17" spans="1:5" x14ac:dyDescent="0.2">
      <c r="E17" t="s">
        <v>22</v>
      </c>
    </row>
    <row r="18" spans="1:5" x14ac:dyDescent="0.2">
      <c r="A18" t="s">
        <v>14</v>
      </c>
      <c r="B18">
        <v>4.4800000000000004</v>
      </c>
      <c r="E18" t="s">
        <v>23</v>
      </c>
    </row>
    <row r="21" spans="1:5" x14ac:dyDescent="0.2">
      <c r="A21" t="s">
        <v>25</v>
      </c>
    </row>
    <row r="22" spans="1:5" x14ac:dyDescent="0.2">
      <c r="A22" t="s">
        <v>26</v>
      </c>
      <c r="B22" s="10">
        <f>T10 *-1</f>
        <v>-1094109</v>
      </c>
      <c r="C22" s="5">
        <f>SUM(B22:B23)</f>
        <v>-844109</v>
      </c>
      <c r="D22" s="5">
        <f>SUM(C22:C23)</f>
        <v>-294109</v>
      </c>
      <c r="E22" s="5">
        <f>SUM(D22:D23)</f>
        <v>55891</v>
      </c>
    </row>
    <row r="23" spans="1:5" x14ac:dyDescent="0.2">
      <c r="A23" t="s">
        <v>27</v>
      </c>
      <c r="B23" s="12">
        <v>250000</v>
      </c>
      <c r="C23" s="12">
        <v>550000</v>
      </c>
      <c r="D23" s="12">
        <v>350000</v>
      </c>
      <c r="E23" s="12">
        <v>200000</v>
      </c>
    </row>
    <row r="39" spans="1:1" x14ac:dyDescent="0.2">
      <c r="A39" t="s">
        <v>15</v>
      </c>
    </row>
    <row r="42" spans="1:1" x14ac:dyDescent="0.2">
      <c r="A42" t="s">
        <v>16</v>
      </c>
    </row>
    <row r="43" spans="1:1" x14ac:dyDescent="0.2">
      <c r="A43" t="s">
        <v>17</v>
      </c>
    </row>
    <row r="44" spans="1:1" x14ac:dyDescent="0.2">
      <c r="A44" t="s">
        <v>18</v>
      </c>
    </row>
  </sheetData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P1" sqref="P1"/>
    </sheetView>
  </sheetViews>
  <sheetFormatPr defaultRowHeight="15" x14ac:dyDescent="0.2"/>
  <cols>
    <col min="1" max="1" width="13.33203125" customWidth="1"/>
    <col min="2" max="2" width="6.6640625" customWidth="1"/>
    <col min="3" max="19" width="9.88671875" bestFit="1" customWidth="1"/>
    <col min="20" max="20" width="11.88671875" customWidth="1"/>
  </cols>
  <sheetData>
    <row r="1" spans="1:20" x14ac:dyDescent="0.2">
      <c r="A1" s="1"/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 t="s">
        <v>1</v>
      </c>
    </row>
    <row r="2" spans="1:20" ht="15.75" x14ac:dyDescent="0.25">
      <c r="A2" s="2" t="s">
        <v>2</v>
      </c>
      <c r="B2" s="2"/>
    </row>
    <row r="3" spans="1:20" x14ac:dyDescent="0.2">
      <c r="A3" s="3" t="s">
        <v>3</v>
      </c>
      <c r="B3" s="4">
        <v>0</v>
      </c>
      <c r="C3" s="5">
        <f t="shared" ref="C3:Q3" si="0">7500+5500+3000+7000+5000+3000+6000+8000</f>
        <v>45000</v>
      </c>
      <c r="D3" s="5">
        <f t="shared" si="0"/>
        <v>45000</v>
      </c>
      <c r="E3" s="5">
        <f t="shared" si="0"/>
        <v>45000</v>
      </c>
      <c r="F3" s="5">
        <f t="shared" si="0"/>
        <v>45000</v>
      </c>
      <c r="G3" s="5">
        <f t="shared" si="0"/>
        <v>45000</v>
      </c>
      <c r="H3" s="5">
        <f t="shared" si="0"/>
        <v>45000</v>
      </c>
      <c r="I3" s="5">
        <f t="shared" si="0"/>
        <v>45000</v>
      </c>
      <c r="J3" s="5">
        <f t="shared" si="0"/>
        <v>45000</v>
      </c>
      <c r="K3" s="5">
        <f t="shared" si="0"/>
        <v>45000</v>
      </c>
      <c r="L3" s="5">
        <f t="shared" si="0"/>
        <v>45000</v>
      </c>
      <c r="M3" s="5">
        <f t="shared" si="0"/>
        <v>45000</v>
      </c>
      <c r="N3" s="5">
        <f t="shared" si="0"/>
        <v>45000</v>
      </c>
      <c r="O3" s="5">
        <f t="shared" si="0"/>
        <v>45000</v>
      </c>
      <c r="P3" s="5">
        <f t="shared" si="0"/>
        <v>45000</v>
      </c>
      <c r="Q3" s="5">
        <f t="shared" si="0"/>
        <v>45000</v>
      </c>
      <c r="R3" s="5">
        <f>7500+5500+3000+3000</f>
        <v>19000</v>
      </c>
      <c r="S3" s="5">
        <f>7500+5500+3000+3000</f>
        <v>19000</v>
      </c>
      <c r="T3" s="5">
        <f>SUM(C3:S3)</f>
        <v>713000</v>
      </c>
    </row>
    <row r="4" spans="1:20" x14ac:dyDescent="0.2">
      <c r="A4" s="3" t="s">
        <v>4</v>
      </c>
      <c r="B4" s="4">
        <v>0</v>
      </c>
      <c r="C4" s="5">
        <v>8000</v>
      </c>
      <c r="D4" s="5">
        <v>8000</v>
      </c>
      <c r="E4" s="5">
        <v>8000</v>
      </c>
      <c r="F4" s="5">
        <v>8000</v>
      </c>
      <c r="G4" s="5">
        <v>8000</v>
      </c>
      <c r="H4" s="5">
        <v>8000</v>
      </c>
      <c r="I4" s="5">
        <v>8000</v>
      </c>
      <c r="J4" s="5">
        <v>8000</v>
      </c>
      <c r="K4" s="5">
        <v>8000</v>
      </c>
      <c r="L4" s="5">
        <v>8000</v>
      </c>
      <c r="M4" s="5">
        <v>8000</v>
      </c>
      <c r="N4" s="5">
        <v>8000</v>
      </c>
      <c r="O4" s="5">
        <v>8000</v>
      </c>
      <c r="P4" s="5">
        <v>8000</v>
      </c>
      <c r="Q4" s="5">
        <v>8000</v>
      </c>
      <c r="R4" s="5">
        <v>8000</v>
      </c>
      <c r="S4" s="5">
        <v>8000</v>
      </c>
      <c r="T4" s="5">
        <f>SUM(C4:S4)</f>
        <v>136000</v>
      </c>
    </row>
    <row r="5" spans="1:20" x14ac:dyDescent="0.2">
      <c r="A5" t="s">
        <v>5</v>
      </c>
      <c r="B5" s="4">
        <v>0</v>
      </c>
      <c r="C5" s="4">
        <v>75</v>
      </c>
      <c r="D5" s="4">
        <v>75</v>
      </c>
      <c r="E5" s="4">
        <v>75</v>
      </c>
      <c r="F5" s="4">
        <v>75</v>
      </c>
      <c r="G5" s="4">
        <v>75</v>
      </c>
      <c r="H5" s="4">
        <v>75</v>
      </c>
      <c r="I5" s="4">
        <v>75</v>
      </c>
      <c r="J5" s="4">
        <v>75</v>
      </c>
      <c r="K5" s="4">
        <v>75</v>
      </c>
      <c r="L5" s="4">
        <v>75</v>
      </c>
      <c r="M5" s="4">
        <v>75</v>
      </c>
      <c r="N5" s="4">
        <v>75</v>
      </c>
      <c r="O5" s="4">
        <v>75</v>
      </c>
      <c r="P5" s="4">
        <v>75</v>
      </c>
      <c r="Q5" s="4">
        <v>75</v>
      </c>
      <c r="R5" s="4">
        <v>75</v>
      </c>
      <c r="S5" s="4">
        <v>75</v>
      </c>
      <c r="T5" s="6">
        <f>SUM(C5:S5)</f>
        <v>1275</v>
      </c>
    </row>
    <row r="6" spans="1:20" x14ac:dyDescent="0.2">
      <c r="A6" t="s">
        <v>6</v>
      </c>
      <c r="B6" s="6">
        <v>3184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3184</v>
      </c>
    </row>
    <row r="7" spans="1:20" x14ac:dyDescent="0.2">
      <c r="A7" t="s">
        <v>7</v>
      </c>
      <c r="B7" s="6">
        <v>1725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1725</v>
      </c>
    </row>
    <row r="8" spans="1:20" x14ac:dyDescent="0.2">
      <c r="A8" t="s">
        <v>8</v>
      </c>
      <c r="B8" s="7">
        <f>4000*3</f>
        <v>12000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7">
        <v>40000</v>
      </c>
    </row>
    <row r="9" spans="1:20" x14ac:dyDescent="0.2">
      <c r="A9" t="s">
        <v>19</v>
      </c>
      <c r="B9" s="7">
        <f>3000*5</f>
        <v>15000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7">
        <f>3000*5</f>
        <v>15000</v>
      </c>
    </row>
    <row r="10" spans="1:20" x14ac:dyDescent="0.2">
      <c r="A10" t="s">
        <v>9</v>
      </c>
      <c r="B10" s="6">
        <v>20700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20700</v>
      </c>
    </row>
    <row r="11" spans="1:20" ht="15.75" x14ac:dyDescent="0.25">
      <c r="A11" s="8" t="s">
        <v>10</v>
      </c>
      <c r="B11" s="9">
        <v>80609</v>
      </c>
      <c r="C11" s="10">
        <f t="shared" ref="C11:Q11" si="1">SUM(C3:C10)</f>
        <v>53075</v>
      </c>
      <c r="D11" s="10">
        <f t="shared" si="1"/>
        <v>53075</v>
      </c>
      <c r="E11" s="10">
        <f t="shared" si="1"/>
        <v>53075</v>
      </c>
      <c r="F11" s="10">
        <f t="shared" si="1"/>
        <v>53075</v>
      </c>
      <c r="G11" s="10">
        <f t="shared" si="1"/>
        <v>53075</v>
      </c>
      <c r="H11" s="10">
        <f t="shared" si="1"/>
        <v>53075</v>
      </c>
      <c r="I11" s="10">
        <f t="shared" si="1"/>
        <v>53075</v>
      </c>
      <c r="J11" s="10">
        <f t="shared" si="1"/>
        <v>53075</v>
      </c>
      <c r="K11" s="10">
        <f t="shared" si="1"/>
        <v>53075</v>
      </c>
      <c r="L11" s="10">
        <f t="shared" si="1"/>
        <v>53075</v>
      </c>
      <c r="M11" s="10">
        <f t="shared" si="1"/>
        <v>53075</v>
      </c>
      <c r="N11" s="10">
        <f t="shared" si="1"/>
        <v>53075</v>
      </c>
      <c r="O11" s="10">
        <f t="shared" si="1"/>
        <v>53075</v>
      </c>
      <c r="P11" s="10">
        <f t="shared" si="1"/>
        <v>53075</v>
      </c>
      <c r="Q11" s="10">
        <f t="shared" si="1"/>
        <v>53075</v>
      </c>
      <c r="R11" s="10">
        <v>15500</v>
      </c>
      <c r="S11" s="10">
        <v>15500</v>
      </c>
      <c r="T11" s="10">
        <f>SUM(T3:T10)</f>
        <v>930884</v>
      </c>
    </row>
    <row r="13" spans="1:20" ht="15.75" x14ac:dyDescent="0.25">
      <c r="B13" s="2"/>
    </row>
    <row r="14" spans="1:20" ht="15.75" x14ac:dyDescent="0.25">
      <c r="A14" s="8" t="s">
        <v>11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">
      <c r="A15" t="s">
        <v>12</v>
      </c>
      <c r="C15" s="4">
        <v>250000</v>
      </c>
      <c r="D15" s="4">
        <v>550000</v>
      </c>
      <c r="E15" s="4">
        <v>350000</v>
      </c>
      <c r="F15" s="4">
        <v>200000</v>
      </c>
      <c r="G15" s="4">
        <v>90000</v>
      </c>
      <c r="H15" s="4">
        <v>270000</v>
      </c>
      <c r="I15" s="4">
        <v>50000</v>
      </c>
      <c r="J15" s="4">
        <v>40000</v>
      </c>
      <c r="K15" s="4">
        <v>35000</v>
      </c>
      <c r="L15" s="4">
        <v>20000</v>
      </c>
      <c r="M15" s="4">
        <v>60000</v>
      </c>
      <c r="N15" s="4">
        <v>5000</v>
      </c>
      <c r="O15" s="4">
        <f>SUM(C15:N15)</f>
        <v>1920000</v>
      </c>
    </row>
    <row r="16" spans="1:20" ht="15.75" x14ac:dyDescent="0.25">
      <c r="A16" s="8" t="s">
        <v>13</v>
      </c>
      <c r="B16" s="11"/>
      <c r="C16" s="12">
        <v>250000</v>
      </c>
      <c r="D16" s="12">
        <v>550000</v>
      </c>
      <c r="E16" s="12">
        <v>350000</v>
      </c>
      <c r="F16" s="12">
        <v>200000</v>
      </c>
      <c r="G16" s="12">
        <v>90000</v>
      </c>
      <c r="H16" s="12">
        <v>270000</v>
      </c>
      <c r="I16" s="12">
        <v>50000</v>
      </c>
      <c r="J16" s="12">
        <v>40000</v>
      </c>
      <c r="K16" s="12">
        <v>35000</v>
      </c>
      <c r="L16" s="12">
        <v>20000</v>
      </c>
      <c r="M16" s="12">
        <v>60000</v>
      </c>
      <c r="N16" s="13">
        <v>5000</v>
      </c>
      <c r="O16" s="12">
        <f>O15</f>
        <v>1920000</v>
      </c>
      <c r="P16" s="11"/>
      <c r="Q16" s="11"/>
      <c r="R16" s="11"/>
      <c r="S16" s="11"/>
      <c r="T16" s="11"/>
    </row>
    <row r="19" spans="1:2" x14ac:dyDescent="0.2">
      <c r="A19" t="s">
        <v>14</v>
      </c>
      <c r="B19">
        <v>4.4800000000000004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1" sqref="E1:E1048576"/>
    </sheetView>
  </sheetViews>
  <sheetFormatPr defaultRowHeight="15" x14ac:dyDescent="0.2"/>
  <cols>
    <col min="1" max="1" width="9.5546875" customWidth="1"/>
    <col min="2" max="2" width="9.88671875" bestFit="1" customWidth="1"/>
    <col min="3" max="17" width="10.88671875" bestFit="1" customWidth="1"/>
    <col min="18" max="18" width="9.88671875" bestFit="1" customWidth="1"/>
    <col min="19" max="19" width="6.6640625" customWidth="1"/>
    <col min="20" max="20" width="12.33203125" bestFit="1" customWidth="1"/>
  </cols>
  <sheetData>
    <row r="1" spans="1:20" x14ac:dyDescent="0.2">
      <c r="A1" s="1"/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 t="s">
        <v>1</v>
      </c>
    </row>
    <row r="2" spans="1:20" ht="15.75" x14ac:dyDescent="0.25">
      <c r="A2" s="2" t="s">
        <v>2</v>
      </c>
      <c r="B2" s="2"/>
    </row>
    <row r="3" spans="1:20" x14ac:dyDescent="0.2">
      <c r="A3" s="3" t="s">
        <v>3</v>
      </c>
      <c r="B3" s="4">
        <v>0</v>
      </c>
      <c r="C3" s="5">
        <f t="shared" ref="C3:Q3" si="0">7500+2*5500+3000+7000+2*5000+3000+6000+8000</f>
        <v>55500</v>
      </c>
      <c r="D3" s="5">
        <f t="shared" si="0"/>
        <v>55500</v>
      </c>
      <c r="E3" s="5">
        <f t="shared" si="0"/>
        <v>55500</v>
      </c>
      <c r="F3" s="5">
        <f t="shared" si="0"/>
        <v>55500</v>
      </c>
      <c r="G3" s="5">
        <f t="shared" si="0"/>
        <v>55500</v>
      </c>
      <c r="H3" s="5">
        <f t="shared" si="0"/>
        <v>55500</v>
      </c>
      <c r="I3" s="5">
        <f t="shared" si="0"/>
        <v>55500</v>
      </c>
      <c r="J3" s="5">
        <f t="shared" si="0"/>
        <v>55500</v>
      </c>
      <c r="K3" s="5">
        <f t="shared" si="0"/>
        <v>55500</v>
      </c>
      <c r="L3" s="5">
        <f t="shared" si="0"/>
        <v>55500</v>
      </c>
      <c r="M3" s="5">
        <f t="shared" si="0"/>
        <v>55500</v>
      </c>
      <c r="N3" s="5">
        <f t="shared" si="0"/>
        <v>55500</v>
      </c>
      <c r="O3" s="5">
        <f t="shared" si="0"/>
        <v>55500</v>
      </c>
      <c r="P3" s="5">
        <f t="shared" si="0"/>
        <v>55500</v>
      </c>
      <c r="Q3" s="5">
        <f t="shared" si="0"/>
        <v>55500</v>
      </c>
      <c r="R3" s="5">
        <f>6000+3000+5000</f>
        <v>14000</v>
      </c>
      <c r="S3" s="5">
        <f>6000+3000+5000</f>
        <v>14000</v>
      </c>
      <c r="T3" s="5">
        <f>SUM(C3:S3)</f>
        <v>860500</v>
      </c>
    </row>
    <row r="4" spans="1:20" x14ac:dyDescent="0.2">
      <c r="A4" s="3" t="s">
        <v>4</v>
      </c>
      <c r="B4" s="4">
        <v>0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f>SUM(C4:S4)</f>
        <v>170000</v>
      </c>
    </row>
    <row r="5" spans="1:20" x14ac:dyDescent="0.2">
      <c r="A5" t="s">
        <v>5</v>
      </c>
      <c r="B5" s="6">
        <v>15000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15000</v>
      </c>
    </row>
    <row r="6" spans="1:20" x14ac:dyDescent="0.2">
      <c r="A6" t="s">
        <v>6</v>
      </c>
      <c r="B6" s="6">
        <v>3184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3184</v>
      </c>
    </row>
    <row r="7" spans="1:20" x14ac:dyDescent="0.2">
      <c r="A7" t="s">
        <v>7</v>
      </c>
      <c r="B7" s="6">
        <v>1725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/>
      <c r="T7" s="6">
        <v>1725</v>
      </c>
    </row>
    <row r="8" spans="1:20" x14ac:dyDescent="0.2">
      <c r="A8" t="s">
        <v>8</v>
      </c>
      <c r="B8" s="7">
        <v>40000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7">
        <v>40000</v>
      </c>
    </row>
    <row r="9" spans="1:20" x14ac:dyDescent="0.2">
      <c r="A9" t="s">
        <v>9</v>
      </c>
      <c r="B9" s="6">
        <v>20700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20700</v>
      </c>
    </row>
    <row r="10" spans="1:20" ht="15.75" x14ac:dyDescent="0.25">
      <c r="A10" s="8" t="s">
        <v>10</v>
      </c>
      <c r="B10" s="9">
        <v>80609</v>
      </c>
      <c r="C10" s="10">
        <v>565000</v>
      </c>
      <c r="D10" s="10">
        <v>565000</v>
      </c>
      <c r="E10" s="10">
        <v>565000</v>
      </c>
      <c r="F10" s="10">
        <v>565000</v>
      </c>
      <c r="G10" s="10">
        <v>565000</v>
      </c>
      <c r="H10" s="10">
        <v>565000</v>
      </c>
      <c r="I10" s="10">
        <v>565000</v>
      </c>
      <c r="J10" s="10">
        <v>565000</v>
      </c>
      <c r="K10" s="10">
        <v>565000</v>
      </c>
      <c r="L10" s="10">
        <v>565000</v>
      </c>
      <c r="M10" s="10">
        <v>565000</v>
      </c>
      <c r="N10" s="10">
        <v>565000</v>
      </c>
      <c r="O10" s="10">
        <v>565000</v>
      </c>
      <c r="P10" s="10">
        <v>565000</v>
      </c>
      <c r="Q10" s="10">
        <v>565000</v>
      </c>
      <c r="R10" s="10">
        <v>15500</v>
      </c>
      <c r="S10" s="10">
        <v>15500</v>
      </c>
      <c r="T10" s="10">
        <f>SUM(T3:T9)</f>
        <v>1111109</v>
      </c>
    </row>
    <row r="12" spans="1:20" ht="15.75" x14ac:dyDescent="0.25">
      <c r="B12" s="2"/>
    </row>
    <row r="13" spans="1:20" ht="15.75" x14ac:dyDescent="0.25">
      <c r="A13" s="8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2">
      <c r="A14" t="s">
        <v>12</v>
      </c>
      <c r="C14" s="4">
        <v>250000</v>
      </c>
      <c r="D14" s="4">
        <v>550000</v>
      </c>
      <c r="E14" s="4">
        <v>350000</v>
      </c>
      <c r="F14" s="4">
        <v>200000</v>
      </c>
      <c r="G14" s="4">
        <v>90000</v>
      </c>
      <c r="H14" s="4">
        <v>270000</v>
      </c>
      <c r="I14" s="4">
        <v>50000</v>
      </c>
      <c r="J14" s="4">
        <v>40000</v>
      </c>
      <c r="K14" s="4">
        <v>35000</v>
      </c>
      <c r="L14" s="4">
        <v>20000</v>
      </c>
      <c r="M14" s="4">
        <v>60000</v>
      </c>
      <c r="N14" s="4">
        <v>5000</v>
      </c>
      <c r="O14" s="4">
        <f>SUM(C14:N14)</f>
        <v>1920000</v>
      </c>
    </row>
    <row r="15" spans="1:20" ht="15.75" x14ac:dyDescent="0.25">
      <c r="A15" s="8" t="s">
        <v>13</v>
      </c>
      <c r="B15" s="11"/>
      <c r="C15" s="12">
        <v>250000</v>
      </c>
      <c r="D15" s="12">
        <v>550000</v>
      </c>
      <c r="E15" s="12">
        <v>350000</v>
      </c>
      <c r="F15" s="12">
        <v>200000</v>
      </c>
      <c r="G15" s="12">
        <v>90000</v>
      </c>
      <c r="H15" s="12">
        <v>270000</v>
      </c>
      <c r="I15" s="12">
        <v>50000</v>
      </c>
      <c r="J15" s="12">
        <v>40000</v>
      </c>
      <c r="K15" s="12">
        <v>35000</v>
      </c>
      <c r="L15" s="12">
        <v>20000</v>
      </c>
      <c r="M15" s="12">
        <v>60000</v>
      </c>
      <c r="N15" s="13">
        <v>5000</v>
      </c>
      <c r="O15" s="12">
        <f>O14</f>
        <v>1920000</v>
      </c>
      <c r="P15" s="11"/>
      <c r="Q15" s="11"/>
      <c r="R15" s="11"/>
      <c r="S15" s="11"/>
      <c r="T15" s="11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kitman yiu</dc:creator>
  <cp:lastModifiedBy>Kitman</cp:lastModifiedBy>
  <cp:revision>24</cp:revision>
  <dcterms:created xsi:type="dcterms:W3CDTF">2009-04-16T11:32:48Z</dcterms:created>
  <dcterms:modified xsi:type="dcterms:W3CDTF">2015-03-17T05:12:16Z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