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G:\My Drive\Course notes\MS&amp;E 92 instructing\"/>
    </mc:Choice>
  </mc:AlternateContent>
  <xr:revisionPtr revIDLastSave="0" documentId="13_ncr:1_{AD109B9D-8CE4-498E-91F0-1F79D80DA616}" xr6:coauthVersionLast="43" xr6:coauthVersionMax="43" xr10:uidLastSave="{00000000-0000-0000-0000-000000000000}"/>
  <bookViews>
    <workbookView xWindow="-120" yWindow="-120" windowWidth="29040" windowHeight="15990" xr2:uid="{25646A4D-8A25-4C2E-90B1-DF58517E3970}"/>
  </bookViews>
  <sheets>
    <sheet name="CoverPage" sheetId="2" r:id="rId1"/>
    <sheet name="A-Prev" sheetId="1" r:id="rId2"/>
    <sheet name="A-Sn" sheetId="3" r:id="rId3"/>
    <sheet name="A-Sp" sheetId="4" r:id="rId4"/>
    <sheet name="ROC" sheetId="5" r:id="rId5"/>
    <sheet name="Epidemic model" sheetId="6" r:id="rId6"/>
  </sheets>
  <externalReferences>
    <externalReference r:id="rId7"/>
  </externalReferences>
  <definedNames>
    <definedName name="_xlnm._FilterDatabase" localSheetId="4" hidden="1">ROC!$AX$3:$AY$62</definedName>
    <definedName name="beta">'Epidemic model'!$K$2</definedName>
    <definedName name="c_EGD_MD">[1]Variables!$C$9</definedName>
    <definedName name="c_hosp_CC">[1]Variables!$C$13</definedName>
    <definedName name="c_hosp_MCC">[1]Variables!$C$14</definedName>
    <definedName name="c_hosp_noCC">[1]Variables!$C$12</definedName>
    <definedName name="c_IR_MD">[1]Variables!$C$15</definedName>
    <definedName name="c_OTS">[1]Variables!$C$11</definedName>
    <definedName name="c_STclip">[1]Variables!$C$10</definedName>
    <definedName name="init_I">'Epidemic model'!$K$4</definedName>
    <definedName name="mu">'Epidemic model'!$K$3</definedName>
    <definedName name="N">'Epidemic model'!$K$5</definedName>
    <definedName name="p_OTS_rebleed">[1]Variables!$C$4</definedName>
    <definedName name="p_ST_rpt_IR">[1]Variables!$C$5</definedName>
    <definedName name="R0">'Epidemic model'!$K$6</definedName>
    <definedName name="u_double_EGD">[1]Variables!$C$19</definedName>
    <definedName name="u_EGD">[1]Variables!$C$19</definedName>
    <definedName name="u_IR">[1]Variables!$C$20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 i="6" l="1"/>
  <c r="M29" i="5"/>
  <c r="J27" i="5"/>
  <c r="E27" i="5"/>
  <c r="D26" i="5" l="1"/>
  <c r="E28" i="5" l="1"/>
  <c r="F28" i="5"/>
  <c r="G28" i="5"/>
  <c r="H28" i="5"/>
  <c r="I28" i="5"/>
  <c r="J28" i="5"/>
  <c r="K28" i="5"/>
  <c r="L28" i="5"/>
  <c r="M28" i="5"/>
  <c r="N28" i="5"/>
  <c r="O28" i="5"/>
  <c r="P28" i="5"/>
  <c r="Q28" i="5"/>
  <c r="R28" i="5"/>
  <c r="S28" i="5"/>
  <c r="T28" i="5"/>
  <c r="U28" i="5"/>
  <c r="V28" i="5"/>
  <c r="W28" i="5"/>
  <c r="E29" i="5"/>
  <c r="F29" i="5"/>
  <c r="G29" i="5"/>
  <c r="H29" i="5"/>
  <c r="I29" i="5"/>
  <c r="J29" i="5"/>
  <c r="K29" i="5"/>
  <c r="L29" i="5"/>
  <c r="N29" i="5"/>
  <c r="O29" i="5"/>
  <c r="P29" i="5"/>
  <c r="Q29" i="5"/>
  <c r="R29" i="5"/>
  <c r="S29" i="5"/>
  <c r="T29" i="5"/>
  <c r="U29" i="5"/>
  <c r="V29" i="5"/>
  <c r="W29" i="5"/>
  <c r="D29" i="5"/>
  <c r="D28" i="5"/>
  <c r="E26" i="5"/>
  <c r="F26" i="5"/>
  <c r="G26" i="5"/>
  <c r="H26" i="5"/>
  <c r="I26" i="5"/>
  <c r="J26" i="5"/>
  <c r="K26" i="5"/>
  <c r="L26" i="5"/>
  <c r="M26" i="5"/>
  <c r="N26" i="5"/>
  <c r="O26" i="5"/>
  <c r="P26" i="5"/>
  <c r="Q26" i="5"/>
  <c r="R26" i="5"/>
  <c r="S26" i="5"/>
  <c r="T26" i="5"/>
  <c r="U26" i="5"/>
  <c r="V26" i="5"/>
  <c r="W26" i="5"/>
  <c r="F27" i="5"/>
  <c r="G27" i="5"/>
  <c r="H27" i="5"/>
  <c r="I27" i="5"/>
  <c r="K27" i="5"/>
  <c r="L27" i="5"/>
  <c r="M27" i="5"/>
  <c r="N27" i="5"/>
  <c r="O27" i="5"/>
  <c r="P27" i="5"/>
  <c r="Q27" i="5"/>
  <c r="R27" i="5"/>
  <c r="S27" i="5"/>
  <c r="T27" i="5"/>
  <c r="U27" i="5"/>
  <c r="V27" i="5"/>
  <c r="W27" i="5"/>
  <c r="D27" i="5"/>
  <c r="P39" i="5" l="1"/>
  <c r="R39" i="5"/>
  <c r="W39" i="5"/>
  <c r="O39" i="5"/>
  <c r="G39" i="5"/>
  <c r="Q39" i="5"/>
  <c r="I39" i="5"/>
  <c r="L39" i="5"/>
  <c r="N39" i="5"/>
  <c r="H39" i="5"/>
  <c r="J39" i="5"/>
  <c r="S39" i="5"/>
  <c r="K39" i="5"/>
  <c r="U39" i="5"/>
  <c r="M39" i="5"/>
  <c r="E39" i="5"/>
  <c r="T39" i="5"/>
  <c r="D39" i="5"/>
  <c r="C39" i="5"/>
  <c r="V39" i="5"/>
  <c r="F39" i="5"/>
  <c r="R22" i="5"/>
  <c r="J22" i="5"/>
  <c r="P22" i="5"/>
  <c r="N22" i="5"/>
  <c r="S22" i="5"/>
  <c r="U21" i="5"/>
  <c r="H22" i="5"/>
  <c r="W22" i="5"/>
  <c r="O22" i="5"/>
  <c r="G22" i="5"/>
  <c r="I22" i="5"/>
  <c r="V22" i="5"/>
  <c r="T22" i="5"/>
  <c r="L22" i="5"/>
  <c r="D22" i="5"/>
  <c r="C22" i="5"/>
  <c r="J21" i="5"/>
  <c r="P21" i="5"/>
  <c r="Q22" i="5"/>
  <c r="K22" i="5"/>
  <c r="U22" i="5"/>
  <c r="M22" i="5"/>
  <c r="E22" i="5"/>
  <c r="V21" i="5"/>
  <c r="N21" i="5"/>
  <c r="F22" i="5"/>
  <c r="F21" i="5"/>
  <c r="T21" i="5"/>
  <c r="L21" i="5"/>
  <c r="R38" i="5" l="1"/>
  <c r="C38" i="5"/>
  <c r="S21" i="5"/>
  <c r="E21" i="5"/>
  <c r="G21" i="5"/>
  <c r="I21" i="5"/>
  <c r="D21" i="5"/>
  <c r="R21" i="5"/>
  <c r="K21" i="5"/>
  <c r="C21" i="5"/>
  <c r="H21" i="5"/>
  <c r="Q21" i="5"/>
  <c r="O21" i="5"/>
  <c r="M21" i="5"/>
  <c r="V38" i="5"/>
  <c r="M38" i="5"/>
  <c r="D38" i="5"/>
  <c r="T38" i="5"/>
  <c r="S38" i="5"/>
  <c r="K38" i="5"/>
  <c r="J38" i="5"/>
  <c r="P38" i="5"/>
  <c r="H38" i="5"/>
  <c r="F38" i="5"/>
  <c r="L38" i="5"/>
  <c r="Q38" i="5"/>
  <c r="I38" i="5"/>
  <c r="E38" i="5"/>
  <c r="O38" i="5"/>
  <c r="U38" i="5"/>
  <c r="W38" i="5"/>
  <c r="G38" i="5"/>
  <c r="N38" i="5"/>
  <c r="H13" i="5"/>
  <c r="J13" i="5"/>
  <c r="O13" i="5"/>
  <c r="S13" i="5"/>
  <c r="P13" i="5"/>
  <c r="E13" i="5"/>
  <c r="N13" i="5"/>
  <c r="I13" i="5"/>
  <c r="D13" i="5"/>
  <c r="G13" i="5"/>
  <c r="R13" i="5"/>
  <c r="W13" i="5"/>
  <c r="L13" i="5"/>
  <c r="V13" i="5"/>
  <c r="T13" i="5"/>
  <c r="K13" i="5"/>
  <c r="F13" i="5"/>
  <c r="Q13" i="5"/>
  <c r="M13" i="5"/>
  <c r="G12" i="5"/>
  <c r="U13" i="5"/>
  <c r="C13" i="5"/>
  <c r="X21" i="5" l="1"/>
  <c r="N12" i="5"/>
  <c r="H12" i="5"/>
  <c r="R12" i="5"/>
  <c r="L12" i="5"/>
  <c r="S12" i="5"/>
  <c r="C12" i="5"/>
  <c r="J12" i="5"/>
  <c r="D12" i="5"/>
  <c r="O12" i="5"/>
  <c r="U12" i="5"/>
  <c r="F12" i="5"/>
  <c r="K12" i="5"/>
  <c r="I12" i="5"/>
  <c r="P12" i="5"/>
  <c r="Q12" i="5"/>
  <c r="E12" i="5"/>
  <c r="M12" i="5"/>
  <c r="T12" i="5"/>
  <c r="V12" i="5"/>
  <c r="X12" i="5" l="1"/>
</calcChain>
</file>

<file path=xl/sharedStrings.xml><?xml version="1.0" encoding="utf-8"?>
<sst xmlns="http://schemas.openxmlformats.org/spreadsheetml/2006/main" count="165" uniqueCount="126">
  <si>
    <t>Points</t>
  </si>
  <si>
    <t>Task description</t>
  </si>
  <si>
    <t>Tasks</t>
  </si>
  <si>
    <t>Start early and come to office hours for help!</t>
  </si>
  <si>
    <t>Summary:</t>
  </si>
  <si>
    <t>Due:</t>
  </si>
  <si>
    <r>
      <rPr>
        <b/>
        <sz val="11"/>
        <color theme="1"/>
        <rFont val="Calibri"/>
        <family val="2"/>
        <scheme val="minor"/>
      </rPr>
      <t>MS&amp;E 92</t>
    </r>
    <r>
      <rPr>
        <sz val="11"/>
        <color theme="1"/>
        <rFont val="Calibri"/>
        <family val="2"/>
        <scheme val="minor"/>
      </rPr>
      <t xml:space="preserve"> Problem Set 5</t>
    </r>
  </si>
  <si>
    <t>Thursday 8/8</t>
  </si>
  <si>
    <t>Prevalence</t>
  </si>
  <si>
    <t>Sensitivity</t>
  </si>
  <si>
    <t>Specificity</t>
  </si>
  <si>
    <t>Test cost</t>
  </si>
  <si>
    <t>P(TP)</t>
  </si>
  <si>
    <t>P(FP)</t>
  </si>
  <si>
    <t>P(TN)</t>
  </si>
  <si>
    <t>P(FN)</t>
  </si>
  <si>
    <t>Value TP</t>
  </si>
  <si>
    <t>Value FP</t>
  </si>
  <si>
    <t>Value TN</t>
  </si>
  <si>
    <t>Value FN</t>
  </si>
  <si>
    <t>EV of testing</t>
  </si>
  <si>
    <t>Effect of prevalence on true positive rate, false positive rate, and testing value</t>
  </si>
  <si>
    <t>Effect of test specificity on true positive rate, false positive rate, and testing value</t>
  </si>
  <si>
    <t>Effect of test sensitivity on true positive rate, false positive rate, and testing value</t>
  </si>
  <si>
    <t>Test score</t>
  </si>
  <si>
    <t>Threshold</t>
  </si>
  <si>
    <t>Has disease?</t>
  </si>
  <si>
    <t>TP test A</t>
  </si>
  <si>
    <t>FP test A</t>
  </si>
  <si>
    <t>FN test A</t>
  </si>
  <si>
    <t>TN test A</t>
  </si>
  <si>
    <t>Accuracy  test A</t>
  </si>
  <si>
    <t>TP test B</t>
  </si>
  <si>
    <t>FP test B</t>
  </si>
  <si>
    <t>FN test B</t>
  </si>
  <si>
    <t>TN test B</t>
  </si>
  <si>
    <t>Accuracy  test B</t>
  </si>
  <si>
    <t>Data from using test A on 59 patients</t>
  </si>
  <si>
    <t>Data from using test B on 59 patients</t>
  </si>
  <si>
    <t>Data for ROC</t>
  </si>
  <si>
    <t>Data for risk distribution</t>
  </si>
  <si>
    <t>Data for optimizing threshold</t>
  </si>
  <si>
    <t>Value of TP</t>
  </si>
  <si>
    <t>Value of FP</t>
  </si>
  <si>
    <t>Value of TN</t>
  </si>
  <si>
    <t>Value of FN</t>
  </si>
  <si>
    <t>Estimated expected value of test A</t>
  </si>
  <si>
    <t>Estimated expected value of test B</t>
  </si>
  <si>
    <t>Threshold (top row); label assigned to the patient if that threshold is used</t>
  </si>
  <si>
    <t>ROC calculation test A</t>
  </si>
  <si>
    <t>ROC calculation test B</t>
  </si>
  <si>
    <t>Has disease</t>
  </si>
  <si>
    <t>Doesn't have disease</t>
  </si>
  <si>
    <t>Test A</t>
  </si>
  <si>
    <t>Test B</t>
  </si>
  <si>
    <t>Specificity test A</t>
  </si>
  <si>
    <t>PPV</t>
  </si>
  <si>
    <t>NPV</t>
  </si>
  <si>
    <t>1 - Specificity test A</t>
  </si>
  <si>
    <t>1 - Specificity test B</t>
  </si>
  <si>
    <t>AUC test A:</t>
  </si>
  <si>
    <t>AUC test B:</t>
  </si>
  <si>
    <t>Expected value of test at given threshold</t>
  </si>
  <si>
    <t>Susceptible</t>
  </si>
  <si>
    <t>Infected</t>
  </si>
  <si>
    <t>Recovered</t>
  </si>
  <si>
    <t>Inputs</t>
  </si>
  <si>
    <t>Infection rate (beta)</t>
  </si>
  <si>
    <t>Recovery rate (mu)</t>
  </si>
  <si>
    <t>Initial # infected</t>
  </si>
  <si>
    <t>Total population (N)</t>
  </si>
  <si>
    <t>R0</t>
  </si>
  <si>
    <t>Day</t>
  </si>
  <si>
    <t>Part A: diagnostic performance based on sensitivity, specificity, and prevalence</t>
  </si>
  <si>
    <r>
      <t xml:space="preserve">On the tab </t>
    </r>
    <r>
      <rPr>
        <b/>
        <sz val="11"/>
        <color theme="1"/>
        <rFont val="Calibri"/>
        <family val="2"/>
        <scheme val="minor"/>
      </rPr>
      <t>A-Prev</t>
    </r>
    <r>
      <rPr>
        <sz val="11"/>
        <color theme="1"/>
        <rFont val="Calibri"/>
        <family val="2"/>
        <scheme val="minor"/>
      </rPr>
      <t>, use the sensitivity, specificity, and prevalence to calculate the probability that a test returns a true positive, false positive, true negative, or false negative. These probabilities should sum to one. The following facts should be helpful. Also, remember that is A and B are independent uncertain events, the probability of A and B is P(A)*P(B).</t>
    </r>
  </si>
  <si>
    <r>
      <t>Prevalence</t>
    </r>
    <r>
      <rPr>
        <sz val="11"/>
        <color theme="1"/>
        <rFont val="Calibri"/>
        <family val="2"/>
        <scheme val="minor"/>
      </rPr>
      <t xml:space="preserve"> tells you the probability that someone has disease</t>
    </r>
  </si>
  <si>
    <r>
      <t>Sensitivity</t>
    </r>
    <r>
      <rPr>
        <sz val="11"/>
        <color theme="1"/>
        <rFont val="Calibri"/>
        <family val="2"/>
        <scheme val="minor"/>
      </rPr>
      <t xml:space="preserve"> tells you the probability that you correctly classify as positive for disease </t>
    </r>
    <r>
      <rPr>
        <b/>
        <sz val="11"/>
        <color theme="1"/>
        <rFont val="Calibri"/>
        <family val="2"/>
        <scheme val="minor"/>
      </rPr>
      <t>given</t>
    </r>
    <r>
      <rPr>
        <sz val="11"/>
        <color theme="1"/>
        <rFont val="Calibri"/>
        <family val="2"/>
        <scheme val="minor"/>
      </rPr>
      <t xml:space="preserve"> that they have disease</t>
    </r>
  </si>
  <si>
    <r>
      <t>Probability of true positive</t>
    </r>
    <r>
      <rPr>
        <sz val="11"/>
        <color theme="1"/>
        <rFont val="Calibri"/>
        <family val="2"/>
        <scheme val="minor"/>
      </rPr>
      <t xml:space="preserve"> is the probability that someone has disease </t>
    </r>
    <r>
      <rPr>
        <b/>
        <sz val="11"/>
        <color theme="1"/>
        <rFont val="Calibri"/>
        <family val="2"/>
        <scheme val="minor"/>
      </rPr>
      <t>and</t>
    </r>
    <r>
      <rPr>
        <sz val="11"/>
        <color theme="1"/>
        <rFont val="Calibri"/>
        <family val="2"/>
        <scheme val="minor"/>
      </rPr>
      <t xml:space="preserve"> you classify them as positive</t>
    </r>
  </si>
  <si>
    <r>
      <t>Probability of false negative</t>
    </r>
    <r>
      <rPr>
        <sz val="11"/>
        <color theme="1"/>
        <rFont val="Calibri"/>
        <family val="2"/>
        <scheme val="minor"/>
      </rPr>
      <t xml:space="preserve"> is the probability that someone has disease</t>
    </r>
    <r>
      <rPr>
        <b/>
        <sz val="11"/>
        <color theme="1"/>
        <rFont val="Calibri"/>
        <family val="2"/>
        <scheme val="minor"/>
      </rPr>
      <t xml:space="preserve"> and</t>
    </r>
    <r>
      <rPr>
        <sz val="11"/>
        <color theme="1"/>
        <rFont val="Calibri"/>
        <family val="2"/>
        <scheme val="minor"/>
      </rPr>
      <t xml:space="preserve"> the test classifies them as negative</t>
    </r>
  </si>
  <si>
    <r>
      <t>1 - prevalence</t>
    </r>
    <r>
      <rPr>
        <sz val="11"/>
        <color theme="1"/>
        <rFont val="Calibri"/>
        <family val="2"/>
        <scheme val="minor"/>
      </rPr>
      <t xml:space="preserve"> tells you the probability someone is a negative for disease.</t>
    </r>
  </si>
  <si>
    <r>
      <t>Specificity</t>
    </r>
    <r>
      <rPr>
        <sz val="11"/>
        <color theme="1"/>
        <rFont val="Calibri"/>
        <family val="2"/>
        <scheme val="minor"/>
      </rPr>
      <t xml:space="preserve"> tells you the probability that you correctly classify a negative case as negative</t>
    </r>
  </si>
  <si>
    <r>
      <t>Probability of true negative</t>
    </r>
    <r>
      <rPr>
        <sz val="11"/>
        <color theme="1"/>
        <rFont val="Calibri"/>
        <family val="2"/>
        <scheme val="minor"/>
      </rPr>
      <t xml:space="preserve"> is the probability that someone is negative for disease </t>
    </r>
    <r>
      <rPr>
        <b/>
        <sz val="11"/>
        <color theme="1"/>
        <rFont val="Calibri"/>
        <family val="2"/>
        <scheme val="minor"/>
      </rPr>
      <t>and</t>
    </r>
    <r>
      <rPr>
        <sz val="11"/>
        <color theme="1"/>
        <rFont val="Calibri"/>
        <family val="2"/>
        <scheme val="minor"/>
      </rPr>
      <t xml:space="preserve"> you correctly classify them as negative.</t>
    </r>
  </si>
  <si>
    <r>
      <t>Probability of false positive</t>
    </r>
    <r>
      <rPr>
        <sz val="11"/>
        <color theme="1"/>
        <rFont val="Calibri"/>
        <family val="2"/>
        <scheme val="minor"/>
      </rPr>
      <t xml:space="preserve"> is the probability that someone is a negative for disease </t>
    </r>
    <r>
      <rPr>
        <b/>
        <sz val="11"/>
        <color theme="1"/>
        <rFont val="Calibri"/>
        <family val="2"/>
        <scheme val="minor"/>
      </rPr>
      <t>and</t>
    </r>
    <r>
      <rPr>
        <sz val="11"/>
        <color theme="1"/>
        <rFont val="Calibri"/>
        <family val="2"/>
        <scheme val="minor"/>
      </rPr>
      <t xml:space="preserve"> you incorrectly classify them as positive.</t>
    </r>
  </si>
  <si>
    <t>In columns M and N, calculate the true positive rate (TPR) and true negative (TNR). Remember these definitions:</t>
  </si>
  <si>
    <r>
      <t>Positive predictive value (PPV):</t>
    </r>
    <r>
      <rPr>
        <sz val="11"/>
        <color theme="1"/>
        <rFont val="Calibri"/>
        <family val="2"/>
        <scheme val="minor"/>
      </rPr>
      <t xml:space="preserve"> Of the patients you classified as positive, what fraction were actually positive?</t>
    </r>
  </si>
  <si>
    <r>
      <t>Negative predictive value (NPV):</t>
    </r>
    <r>
      <rPr>
        <sz val="11"/>
        <color theme="1"/>
        <rFont val="Calibri"/>
        <family val="2"/>
        <scheme val="minor"/>
      </rPr>
      <t xml:space="preserve"> Of the patients you classified as negative, what fraction were actually negative?</t>
    </r>
  </si>
  <si>
    <r>
      <t>When calculating PPV and NPV, it's possible to have an error when dividing by 0. We want to define PPV and NPV to be 1 whenever you see this divide by 0 error. We can do this using the following formula: '</t>
    </r>
    <r>
      <rPr>
        <sz val="11"/>
        <color rgb="FFFF0000"/>
        <rFont val="Calibri"/>
        <family val="2"/>
        <scheme val="minor"/>
      </rPr>
      <t>=IFERROR([calculation],1)</t>
    </r>
    <r>
      <rPr>
        <sz val="11"/>
        <color theme="1"/>
        <rFont val="Calibri"/>
        <family val="2"/>
        <scheme val="minor"/>
      </rPr>
      <t xml:space="preserve"> </t>
    </r>
    <r>
      <rPr>
        <sz val="11"/>
        <rFont val="Calibri"/>
        <family val="2"/>
        <scheme val="minor"/>
      </rPr>
      <t>. Wrap your equation for NPV and PPV with the iferror formula as shown to address this.</t>
    </r>
  </si>
  <si>
    <t>In column O, calculate the expected value of the test. Recall the following formula from class</t>
  </si>
  <si>
    <t>As prevalence increases, the positive predictive value:</t>
  </si>
  <si>
    <t>As prevalence increases, the negative  predictive value:</t>
  </si>
  <si>
    <t>As disease prevalence increases, the expected value of testing:</t>
  </si>
  <si>
    <t>This test is only worth doing when disease prevalence is at least (to nearest 5%):</t>
  </si>
  <si>
    <t>Reproduce the formulas from the green part of the table to the A-Prev tab into the green part of the tables on the A-Sn and A-Sp tabs (depending how you did your calculations, you may be able to copy and paste, but double check their correctness!).</t>
  </si>
  <si>
    <t>Answer the following questions based on the A-Sn tab:</t>
  </si>
  <si>
    <t>If my sensitivity is perfect (i.e. 1), I will always correctly classify a diseased individual as positive. What is the negative predictive value for a test with perfect sensitivity?</t>
  </si>
  <si>
    <t>For this particular test, how high must your sensitivity be for your test to be worth using?</t>
  </si>
  <si>
    <t>Answer the following questions based on the A-Sp tab:</t>
  </si>
  <si>
    <t>If my specificity is 1,my test will always correctly classify a not diseased individual as negative. What value must my positive predictive value take with perfect specificity?</t>
  </si>
  <si>
    <t>For this particular test, how high must your specificity be for your test to be worth using?</t>
  </si>
  <si>
    <t>Part B: diagnostic performance using risk score data</t>
  </si>
  <si>
    <t>To convert this continuous risk score into a binary test, you need to select a threshold. If the risk score is less than the threshold, the patient should be classified as 'negative' (0), and otherwise positive (1). In column AB, use an if statement to compare the risk score (column Z), to the threshold of 0.0 (reference cell AB$3) and return a 1 if the test should return positive and a 0 if the test should return negative. Do the same for the other green columns in the table, using the thresholds in row 3, and drag your formula down. (Note: if you write your formula with the write relative/absolute cell references, you can drag it across and drag it down!)</t>
  </si>
  <si>
    <t>The table starting in column AX is formatted identically, but is for another test, test B. Do the same analysis as the previous step, returning a test result of positive (1) or negative (0) for each of the thresholds in row 3. The whole table should be filled in with either 0 ("at this threshold, the test returns negative") or 1 ("at this threshold, the test returns positive").</t>
  </si>
  <si>
    <t>=COUNTIFS($AA$4:$AA$119,1,AB4:AB119,1)</t>
  </si>
  <si>
    <t>In rows 6:8 of this same 'Data for ROC' table, use COUNTIFS similarly to calculate the number of false positives, false negatives, and true negatives at each threshold. You may need to read more about the COUNTIFS formula online. Note that for any thresholds the total number of TP+FP+FN+TN should equal 59.</t>
  </si>
  <si>
    <t>In rows 14:17 of the 'Data for ROC' table, repeat the analysis counting the number of TP, FP, TN, and FN at each threshold for test B.</t>
  </si>
  <si>
    <t>In row 9 &amp; 18, calculate the specificity of the given tests. Whenever the specificity is undefined (i.e. dividing by 0), the test should return 1. We can achieve this using the IFERROR formula, as we did in step 2.</t>
  </si>
  <si>
    <t>To plot the ROC curve, we need to use one minus specificity on the x axis. In rows 10 and 19, use subtraction to calculate one minus specificity for each test.</t>
  </si>
  <si>
    <t>In rows 11 and 20, calculate the sensitivity for each test. As we did before, use the IFERROR formula to return a 1 if sensitivity is undefined.</t>
  </si>
  <si>
    <t>We have already done the calculations for the expected test value for each threshold, in rows 37:39, and as shown on a plot. Based on this, which test and which threshold would maximize clinical value?</t>
  </si>
  <si>
    <t>Part C: A simple SIR model</t>
  </si>
  <si>
    <t>On the SIR model tab, look at the model inputs that have been provided for you with named ranges. In the blue table, we will simulate an SIR model with these parameters. In row 2, type in the initial number of people in each category. The initial number of susceptible people should be the total number of people minus the number initially infected. The number initially infected should go in cell C2, and the number initially recovered should be 0.</t>
  </si>
  <si>
    <t>In the blue table in cell C3, calculate the number of people who are infected after one day by creating an Excel implementation of the following formula:</t>
  </si>
  <si>
    <t>In the blue table in cell D3, calculate the number of people who are susceptible after one day by creating an Excel implementation of the following formula:</t>
  </si>
  <si>
    <t>Drag these formulas in the blue table down to simulate the epidemic for 200 days. The figure should automatically generate.</t>
  </si>
  <si>
    <t>Change R0 from 5 to 3. Does the epidemic become faster or slower?</t>
  </si>
  <si>
    <t>Change R0 to 30. How many people are still susceptible after 30 days?</t>
  </si>
  <si>
    <t>Change R0 to 0.7. Why do we no longer see an epidemic?</t>
  </si>
  <si>
    <t>Specificity test B</t>
  </si>
  <si>
    <t>Sensitivity test B</t>
  </si>
  <si>
    <t>Sensitivity test A</t>
  </si>
  <si>
    <t>If you haven't already, drag down all your equations in the green part of the table. The figures above should automatically show the positive predictive value, negative predictive value, and expected value of testing as a function of prevalence. Answer the following questions</t>
  </si>
  <si>
    <r>
      <t xml:space="preserve">On the tab </t>
    </r>
    <r>
      <rPr>
        <b/>
        <sz val="11"/>
        <color theme="1"/>
        <rFont val="Calibri"/>
        <family val="2"/>
        <scheme val="minor"/>
      </rPr>
      <t>ROC</t>
    </r>
    <r>
      <rPr>
        <sz val="11"/>
        <color theme="1"/>
        <rFont val="Calibri"/>
        <family val="2"/>
        <scheme val="minor"/>
      </rPr>
      <t>, Look at the table that starts in column Z. Column Z contains a continuous risk score (ranging from 0 to 1), generated using test A on 59 patients. Column AA contains the true label for each patient on whether they had disease (1) or didn't (0).  In the table to the right of this one, columns AX and AY contain a similar risk score and the true label from a different test.
To use either test in clinical practice, we need to convert it into a binary test ("Positive for disease" or "Negative for disease") by selecting a decision threshold. Our goal is to compare the tests' predictive performance and clinical utility.
Now scroll down and look at the risk distribution histograms that were already computed for you. These bucket the risk scores into different bins and show the count of people with disease and people without who fell into that bin. Based on the risk distribution plots for the two different tests, which looks like the better test (i.e. good at discriminating between those with and those without disease)?</t>
    </r>
  </si>
  <si>
    <t xml:space="preserve">In cell C5, use the following formula to calculate the number of patients from the dataset that were true positive for the condition using test A with the threshold of 0.0. Then drag it across the row to count the number of true positives using different thresholds. </t>
  </si>
  <si>
    <t>In rows 12, 13, 21, and 22, we have already provided the equations to calculate approximate area under the ROC curve (AUC) and accuracy. Column X contains the AUC for either test. Which test has a better AUC?</t>
  </si>
  <si>
    <t>In the blue table in cell B3, calculate the number of people who are susceptible after one day by creating an Excel implementation of the following formula:</t>
  </si>
  <si>
    <r>
      <t>Part A:</t>
    </r>
    <r>
      <rPr>
        <sz val="11"/>
        <color theme="1"/>
        <rFont val="Calibri"/>
        <family val="2"/>
        <scheme val="minor"/>
      </rPr>
      <t xml:space="preserve"> You will explore the how test characteristics (sensitivity and specificity) and disease prevalence interact and influence how a diagnostic test performs. You will calculate the utility of a diagnostic test and see how this value changes as test characteristics and prevalence are changed.
</t>
    </r>
    <r>
      <rPr>
        <b/>
        <sz val="11"/>
        <color theme="1"/>
        <rFont val="Calibri"/>
        <family val="2"/>
        <scheme val="minor"/>
      </rPr>
      <t>Part B:</t>
    </r>
    <r>
      <rPr>
        <sz val="11"/>
        <color theme="1"/>
        <rFont val="Calibri"/>
        <family val="2"/>
        <scheme val="minor"/>
      </rPr>
      <t xml:space="preserve"> You will construct a Receiver Operator Characteristic (ROC) curve for data for two risk prediction tests that produce raw scores. The provided data for each test shows the score assigned to each patient (i.e. how high the test predicts the patient's disease risk is) and  the true outcome (whether the patient actually had the disease). You will estimate test performance at various thresholds, plot the ROC curves, plot a histogram showing the risk distributions, and calculate the utility of each test as a function of the threshold.</t>
    </r>
    <r>
      <rPr>
        <b/>
        <sz val="11"/>
        <color theme="1"/>
        <rFont val="Calibri"/>
        <family val="2"/>
        <scheme val="minor"/>
      </rPr>
      <t xml:space="preserve">
Part C: </t>
    </r>
    <r>
      <rPr>
        <sz val="11"/>
        <color theme="1"/>
        <rFont val="Calibri"/>
        <family val="2"/>
        <scheme val="minor"/>
      </rPr>
      <t>You will construct a simple SIR model.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</si>
</sst>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8" formatCode="&quot;$&quot;#,##0.00_);[Red]\(&quot;$&quot;#,##0.00\)"/>
    <numFmt numFmtId="164" formatCode="0.000"/>
    <numFmt numFmtId="165" formatCode="&quot;$&quot;#,##0"/>
    <numFmt numFmtId="166" formatCode="0.0"/>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16"/>
      <color theme="1"/>
      <name val="Calibri"/>
      <family val="2"/>
      <scheme val="minor"/>
    </font>
    <font>
      <b/>
      <sz val="16"/>
      <color rgb="FF595959"/>
      <name val="Calibri"/>
      <family val="2"/>
      <scheme val="minor"/>
    </font>
    <font>
      <sz val="11"/>
      <color rgb="FFFF0000"/>
      <name val="Calibri"/>
      <family val="2"/>
      <scheme val="minor"/>
    </font>
    <font>
      <sz val="11"/>
      <name val="Calibri"/>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4.9989318521683403E-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s>
  <cellStyleXfs count="1">
    <xf numFmtId="0" fontId="0" fillId="0" borderId="0"/>
  </cellStyleXfs>
  <cellXfs count="49">
    <xf numFmtId="0" fontId="0" fillId="0" borderId="0" xfId="0"/>
    <xf numFmtId="0" fontId="0" fillId="3" borderId="6" xfId="0" applyFill="1" applyBorder="1"/>
    <xf numFmtId="0" fontId="0" fillId="4" borderId="6" xfId="0" applyFill="1" applyBorder="1"/>
    <xf numFmtId="0" fontId="0" fillId="5" borderId="6" xfId="0" applyFill="1" applyBorder="1"/>
    <xf numFmtId="6" fontId="0" fillId="5" borderId="6" xfId="0" applyNumberFormat="1" applyFill="1" applyBorder="1"/>
    <xf numFmtId="0" fontId="0" fillId="6" borderId="6" xfId="0" applyFill="1" applyBorder="1"/>
    <xf numFmtId="8" fontId="0" fillId="6" borderId="6" xfId="0" applyNumberFormat="1" applyFill="1" applyBorder="1"/>
    <xf numFmtId="0" fontId="1" fillId="6" borderId="6" xfId="0" applyFont="1" applyFill="1" applyBorder="1"/>
    <xf numFmtId="0" fontId="1" fillId="5" borderId="6" xfId="0" applyFont="1" applyFill="1" applyBorder="1"/>
    <xf numFmtId="0" fontId="1" fillId="6" borderId="0" xfId="0" applyFont="1" applyFill="1" applyBorder="1"/>
    <xf numFmtId="2" fontId="1" fillId="6" borderId="6" xfId="0" applyNumberFormat="1" applyFont="1" applyFill="1" applyBorder="1"/>
    <xf numFmtId="0" fontId="0" fillId="6" borderId="0" xfId="0" applyFill="1" applyBorder="1"/>
    <xf numFmtId="0" fontId="3" fillId="0" borderId="0" xfId="0" applyFont="1"/>
    <xf numFmtId="0" fontId="1" fillId="4" borderId="6" xfId="0" applyFont="1" applyFill="1" applyBorder="1"/>
    <xf numFmtId="0" fontId="1" fillId="7" borderId="6" xfId="0" applyFont="1" applyFill="1" applyBorder="1"/>
    <xf numFmtId="2" fontId="1" fillId="7" borderId="6" xfId="0" applyNumberFormat="1" applyFont="1" applyFill="1" applyBorder="1"/>
    <xf numFmtId="164" fontId="0" fillId="4" borderId="6" xfId="0" applyNumberFormat="1" applyFill="1" applyBorder="1"/>
    <xf numFmtId="0" fontId="4" fillId="0" borderId="0" xfId="0" applyFont="1" applyAlignment="1">
      <alignment horizontal="left" vertical="center" readingOrder="1"/>
    </xf>
    <xf numFmtId="0" fontId="1" fillId="4" borderId="7" xfId="0" applyFont="1" applyFill="1" applyBorder="1"/>
    <xf numFmtId="0" fontId="0" fillId="4" borderId="7" xfId="0" applyFill="1" applyBorder="1"/>
    <xf numFmtId="2" fontId="1" fillId="4" borderId="6" xfId="0" applyNumberFormat="1" applyFont="1" applyFill="1" applyBorder="1"/>
    <xf numFmtId="165" fontId="0" fillId="4" borderId="6" xfId="0" applyNumberFormat="1" applyFill="1" applyBorder="1"/>
    <xf numFmtId="166" fontId="0" fillId="0" borderId="0" xfId="0" applyNumberFormat="1"/>
    <xf numFmtId="166" fontId="0" fillId="5" borderId="6" xfId="0" applyNumberFormat="1" applyFill="1" applyBorder="1"/>
    <xf numFmtId="164" fontId="0" fillId="5" borderId="6" xfId="0" applyNumberFormat="1" applyFill="1" applyBorder="1"/>
    <xf numFmtId="0" fontId="0" fillId="8" borderId="6" xfId="0" applyFill="1" applyBorder="1"/>
    <xf numFmtId="0" fontId="0" fillId="0" borderId="0" xfId="0"/>
    <xf numFmtId="0" fontId="0" fillId="0" borderId="0" xfId="0" applyAlignment="1">
      <alignment wrapText="1"/>
    </xf>
    <xf numFmtId="0" fontId="2" fillId="0" borderId="0" xfId="0" applyFont="1" applyAlignment="1">
      <alignment horizontal="center" vertical="top"/>
    </xf>
    <xf numFmtId="0" fontId="2" fillId="0" borderId="0" xfId="0" applyFont="1" applyAlignment="1">
      <alignment horizontal="left" vertical="top"/>
    </xf>
    <xf numFmtId="0" fontId="2" fillId="0" borderId="2" xfId="0" applyFont="1" applyBorder="1" applyAlignment="1">
      <alignment horizontal="left" vertical="top"/>
    </xf>
    <xf numFmtId="0" fontId="1" fillId="0" borderId="0" xfId="0" applyFont="1" applyAlignment="1">
      <alignment vertical="top"/>
    </xf>
    <xf numFmtId="0" fontId="0" fillId="0" borderId="0" xfId="0" applyAlignment="1">
      <alignment vertical="center" wrapText="1"/>
    </xf>
    <xf numFmtId="0" fontId="0" fillId="0" borderId="0" xfId="0" applyAlignment="1">
      <alignment horizontal="center" vertical="center"/>
    </xf>
    <xf numFmtId="0" fontId="0" fillId="6" borderId="6" xfId="0" applyFill="1" applyBorder="1"/>
    <xf numFmtId="0" fontId="1" fillId="0" borderId="0" xfId="0" applyFont="1" applyAlignment="1">
      <alignment vertical="center" wrapText="1"/>
    </xf>
    <xf numFmtId="0" fontId="0" fillId="9" borderId="0" xfId="0" applyFill="1" applyAlignment="1">
      <alignment vertical="center" wrapText="1"/>
    </xf>
    <xf numFmtId="0" fontId="0" fillId="9" borderId="0" xfId="0" applyFill="1"/>
    <xf numFmtId="0" fontId="0" fillId="10" borderId="0" xfId="0" applyFill="1" applyAlignment="1">
      <alignment horizontal="center" vertical="center"/>
    </xf>
    <xf numFmtId="0" fontId="0" fillId="10" borderId="0" xfId="0" applyFill="1" applyAlignment="1">
      <alignment vertical="center" wrapText="1"/>
    </xf>
    <xf numFmtId="0" fontId="1" fillId="10" borderId="0" xfId="0" applyFont="1" applyFill="1" applyAlignment="1">
      <alignment vertical="center" wrapText="1"/>
    </xf>
    <xf numFmtId="0" fontId="0" fillId="0" borderId="0" xfId="0" applyFont="1" applyAlignment="1">
      <alignment vertical="center" wrapText="1"/>
    </xf>
    <xf numFmtId="0" fontId="0" fillId="10" borderId="0" xfId="0" applyFill="1" applyAlignment="1">
      <alignment wrapText="1"/>
    </xf>
    <xf numFmtId="0" fontId="5" fillId="10" borderId="0" xfId="0" quotePrefix="1" applyFont="1" applyFill="1" applyAlignment="1">
      <alignment vertical="center" wrapText="1"/>
    </xf>
    <xf numFmtId="0" fontId="1" fillId="2" borderId="1" xfId="0" applyFont="1" applyFill="1" applyBorder="1" applyAlignment="1">
      <alignment horizontal="center" vertical="top"/>
    </xf>
    <xf numFmtId="0" fontId="0" fillId="2" borderId="5" xfId="0" applyFill="1" applyBorder="1" applyAlignment="1">
      <alignment horizontal="center"/>
    </xf>
    <xf numFmtId="0" fontId="0" fillId="2" borderId="4" xfId="0" applyFill="1" applyBorder="1" applyAlignment="1">
      <alignment horizontal="center"/>
    </xf>
    <xf numFmtId="0" fontId="0" fillId="2" borderId="3" xfId="0" applyFill="1" applyBorder="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'A-Prev'!$O$4</c:f>
              <c:strCache>
                <c:ptCount val="1"/>
                <c:pt idx="0">
                  <c:v>EV of testing</c:v>
                </c:pt>
              </c:strCache>
            </c:strRef>
          </c:tx>
          <c:spPr>
            <a:ln w="19050" cap="rnd">
              <a:solidFill>
                <a:schemeClr val="accent1"/>
              </a:solidFill>
              <a:round/>
            </a:ln>
            <a:effectLst/>
          </c:spPr>
          <c:marker>
            <c:symbol val="none"/>
          </c:marker>
          <c:xVal>
            <c:numRef>
              <c:f>'A-Prev'!$A$5:$A$25</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'A-Prev'!$O$5:$O$25</c:f>
              <c:numCache>
                <c:formatCode>"$"#,##0.00_);[Red]\("$"#,##0.00\)</c:formatCode>
                <c:ptCount val="21"/>
              </c:numCache>
            </c:numRef>
          </c:yVal>
          <c:smooth val="1"/>
          <c:extLst>
            <c:ext xmlns:c16="http://schemas.microsoft.com/office/drawing/2014/chart" uri="{C3380CC4-5D6E-409C-BE32-E72D297353CC}">
              <c16:uniqueId val="{00000000-8F8C-4129-B6DE-FC71BF53CEA6}"/>
            </c:ext>
          </c:extLst>
        </c:ser>
        <c:dLbls>
          <c:showLegendKey val="0"/>
          <c:showVal val="0"/>
          <c:showCatName val="0"/>
          <c:showSerName val="0"/>
          <c:showPercent val="0"/>
          <c:showBubbleSize val="0"/>
        </c:dLbls>
        <c:axId val="440783072"/>
        <c:axId val="700420440"/>
      </c:scatterChart>
      <c:valAx>
        <c:axId val="440783072"/>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Prevalence of disease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420440"/>
        <c:crosses val="autoZero"/>
        <c:crossBetween val="midCat"/>
        <c:majorUnit val="0.1"/>
      </c:valAx>
      <c:valAx>
        <c:axId val="700420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a:t>
                </a:r>
                <a:r>
                  <a:rPr lang="en-US" baseline="0"/>
                  <a:t> of testing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783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Expected value of testing given threshold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ROC!$B$38</c:f>
              <c:strCache>
                <c:ptCount val="1"/>
                <c:pt idx="0">
                  <c:v>Estimated expected value of test A</c:v>
                </c:pt>
              </c:strCache>
            </c:strRef>
          </c:tx>
          <c:spPr>
            <a:ln w="28575" cap="rnd">
              <a:solidFill>
                <a:schemeClr val="accent1"/>
              </a:solidFill>
              <a:round/>
            </a:ln>
            <a:effectLst/>
          </c:spPr>
          <c:marker>
            <c:symbol val="none"/>
          </c:marker>
          <c:cat>
            <c:numRef>
              <c:f>ROC!$C$37:$W$37</c:f>
              <c:numCache>
                <c:formatCode>0.00</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cat>
          <c:val>
            <c:numRef>
              <c:f>ROC!$C$38:$W$38</c:f>
              <c:numCache>
                <c:formatCode>"$"#,##0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0-0E06-4953-984E-BA7B18862F29}"/>
            </c:ext>
          </c:extLst>
        </c:ser>
        <c:ser>
          <c:idx val="1"/>
          <c:order val="1"/>
          <c:tx>
            <c:strRef>
              <c:f>ROC!$B$39</c:f>
              <c:strCache>
                <c:ptCount val="1"/>
                <c:pt idx="0">
                  <c:v>Estimated expected value of test B</c:v>
                </c:pt>
              </c:strCache>
            </c:strRef>
          </c:tx>
          <c:spPr>
            <a:ln w="28575" cap="rnd">
              <a:solidFill>
                <a:schemeClr val="accent2"/>
              </a:solidFill>
              <a:round/>
            </a:ln>
            <a:effectLst/>
          </c:spPr>
          <c:marker>
            <c:symbol val="none"/>
          </c:marker>
          <c:cat>
            <c:numRef>
              <c:f>ROC!$C$37:$W$37</c:f>
              <c:numCache>
                <c:formatCode>0.00</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cat>
          <c:val>
            <c:numRef>
              <c:f>ROC!$C$39:$W$39</c:f>
              <c:numCache>
                <c:formatCode>"$"#,##0</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numCache>
            </c:numRef>
          </c:val>
          <c:smooth val="0"/>
          <c:extLst>
            <c:ext xmlns:c16="http://schemas.microsoft.com/office/drawing/2014/chart" uri="{C3380CC4-5D6E-409C-BE32-E72D297353CC}">
              <c16:uniqueId val="{00000001-0E06-4953-984E-BA7B18862F29}"/>
            </c:ext>
          </c:extLst>
        </c:ser>
        <c:dLbls>
          <c:showLegendKey val="0"/>
          <c:showVal val="0"/>
          <c:showCatName val="0"/>
          <c:showSerName val="0"/>
          <c:showPercent val="0"/>
          <c:showBubbleSize val="0"/>
        </c:dLbls>
        <c:smooth val="0"/>
        <c:axId val="963469360"/>
        <c:axId val="963472640"/>
      </c:lineChart>
      <c:catAx>
        <c:axId val="96346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Test</a:t>
                </a:r>
                <a:r>
                  <a:rPr lang="en-US" baseline="0"/>
                  <a:t> threshold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472640"/>
        <c:crosses val="autoZero"/>
        <c:auto val="1"/>
        <c:lblAlgn val="ctr"/>
        <c:lblOffset val="100"/>
        <c:noMultiLvlLbl val="0"/>
      </c:catAx>
      <c:valAx>
        <c:axId val="963472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3469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SIR</a:t>
            </a:r>
            <a:r>
              <a:rPr lang="en-US" baseline="0"/>
              <a:t> E</a:t>
            </a:r>
            <a:r>
              <a:rPr lang="en-US"/>
              <a:t>pidemic</a:t>
            </a:r>
            <a:r>
              <a:rPr lang="en-US" baseline="0"/>
              <a:t> model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'Epidemic model'!$B$1</c:f>
              <c:strCache>
                <c:ptCount val="1"/>
                <c:pt idx="0">
                  <c:v>Susceptible</c:v>
                </c:pt>
              </c:strCache>
            </c:strRef>
          </c:tx>
          <c:spPr>
            <a:ln w="28575" cap="rnd">
              <a:solidFill>
                <a:schemeClr val="accent1"/>
              </a:solidFill>
              <a:round/>
            </a:ln>
            <a:effectLst/>
          </c:spPr>
          <c:marker>
            <c:symbol val="none"/>
          </c:marker>
          <c:cat>
            <c:numRef>
              <c:f>'Epidemic model'!$A$2:$A$202</c:f>
              <c:numCache>
                <c:formatCode>General</c:formatCod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numCache>
            </c:numRef>
          </c:cat>
          <c:val>
            <c:numRef>
              <c:f>'Epidemic model'!$B$2:$B$202</c:f>
              <c:numCache>
                <c:formatCode>0.000</c:formatCode>
                <c:ptCount val="201"/>
              </c:numCache>
            </c:numRef>
          </c:val>
          <c:smooth val="0"/>
          <c:extLst>
            <c:ext xmlns:c16="http://schemas.microsoft.com/office/drawing/2014/chart" uri="{C3380CC4-5D6E-409C-BE32-E72D297353CC}">
              <c16:uniqueId val="{00000000-6196-4CE0-939F-19862CD139FB}"/>
            </c:ext>
          </c:extLst>
        </c:ser>
        <c:ser>
          <c:idx val="1"/>
          <c:order val="1"/>
          <c:tx>
            <c:strRef>
              <c:f>'Epidemic model'!$C$1</c:f>
              <c:strCache>
                <c:ptCount val="1"/>
                <c:pt idx="0">
                  <c:v>Infected</c:v>
                </c:pt>
              </c:strCache>
            </c:strRef>
          </c:tx>
          <c:spPr>
            <a:ln w="28575" cap="rnd">
              <a:solidFill>
                <a:schemeClr val="accent2"/>
              </a:solidFill>
              <a:round/>
            </a:ln>
            <a:effectLst/>
          </c:spPr>
          <c:marker>
            <c:symbol val="none"/>
          </c:marker>
          <c:cat>
            <c:numRef>
              <c:f>'Epidemic model'!$A$2:$A$202</c:f>
              <c:numCache>
                <c:formatCode>General</c:formatCod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numCache>
            </c:numRef>
          </c:cat>
          <c:val>
            <c:numRef>
              <c:f>'Epidemic model'!$C$2:$C$202</c:f>
              <c:numCache>
                <c:formatCode>0.0</c:formatCode>
                <c:ptCount val="201"/>
              </c:numCache>
            </c:numRef>
          </c:val>
          <c:smooth val="0"/>
          <c:extLst>
            <c:ext xmlns:c16="http://schemas.microsoft.com/office/drawing/2014/chart" uri="{C3380CC4-5D6E-409C-BE32-E72D297353CC}">
              <c16:uniqueId val="{00000001-6196-4CE0-939F-19862CD139FB}"/>
            </c:ext>
          </c:extLst>
        </c:ser>
        <c:ser>
          <c:idx val="2"/>
          <c:order val="2"/>
          <c:tx>
            <c:strRef>
              <c:f>'Epidemic model'!$D$1</c:f>
              <c:strCache>
                <c:ptCount val="1"/>
                <c:pt idx="0">
                  <c:v>Recovered</c:v>
                </c:pt>
              </c:strCache>
            </c:strRef>
          </c:tx>
          <c:spPr>
            <a:ln w="28575" cap="rnd">
              <a:solidFill>
                <a:schemeClr val="accent3"/>
              </a:solidFill>
              <a:round/>
            </a:ln>
            <a:effectLst/>
          </c:spPr>
          <c:marker>
            <c:symbol val="none"/>
          </c:marker>
          <c:cat>
            <c:numRef>
              <c:f>'Epidemic model'!$A$2:$A$202</c:f>
              <c:numCache>
                <c:formatCode>General</c:formatCod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numCache>
            </c:numRef>
          </c:cat>
          <c:val>
            <c:numRef>
              <c:f>'Epidemic model'!$D$2:$D$202</c:f>
              <c:numCache>
                <c:formatCode>0.0</c:formatCode>
                <c:ptCount val="201"/>
              </c:numCache>
            </c:numRef>
          </c:val>
          <c:smooth val="0"/>
          <c:extLst>
            <c:ext xmlns:c16="http://schemas.microsoft.com/office/drawing/2014/chart" uri="{C3380CC4-5D6E-409C-BE32-E72D297353CC}">
              <c16:uniqueId val="{00000002-6196-4CE0-939F-19862CD139FB}"/>
            </c:ext>
          </c:extLst>
        </c:ser>
        <c:dLbls>
          <c:showLegendKey val="0"/>
          <c:showVal val="0"/>
          <c:showCatName val="0"/>
          <c:showSerName val="0"/>
          <c:showPercent val="0"/>
          <c:showBubbleSize val="0"/>
        </c:dLbls>
        <c:smooth val="0"/>
        <c:axId val="577906368"/>
        <c:axId val="577906040"/>
      </c:lineChart>
      <c:catAx>
        <c:axId val="577906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Days since first infection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906040"/>
        <c:crosses val="autoZero"/>
        <c:auto val="1"/>
        <c:lblAlgn val="ctr"/>
        <c:lblOffset val="100"/>
        <c:tickLblSkip val="20"/>
        <c:tickMarkSkip val="20"/>
        <c:noMultiLvlLbl val="0"/>
      </c:catAx>
      <c:valAx>
        <c:axId val="577906040"/>
        <c:scaling>
          <c:orientation val="minMax"/>
          <c:max val="1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people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906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'A-Prev'!$M$4</c:f>
              <c:strCache>
                <c:ptCount val="1"/>
                <c:pt idx="0">
                  <c:v>PPV</c:v>
                </c:pt>
              </c:strCache>
            </c:strRef>
          </c:tx>
          <c:spPr>
            <a:ln w="19050" cap="rnd">
              <a:solidFill>
                <a:schemeClr val="accent1"/>
              </a:solidFill>
              <a:round/>
            </a:ln>
            <a:effectLst/>
          </c:spPr>
          <c:marker>
            <c:symbol val="none"/>
          </c:marker>
          <c:xVal>
            <c:numRef>
              <c:f>'A-Prev'!$A$5:$A$25</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'A-Prev'!$M$5:$M$25</c:f>
              <c:numCache>
                <c:formatCode>General</c:formatCode>
                <c:ptCount val="21"/>
              </c:numCache>
            </c:numRef>
          </c:yVal>
          <c:smooth val="1"/>
          <c:extLst>
            <c:ext xmlns:c16="http://schemas.microsoft.com/office/drawing/2014/chart" uri="{C3380CC4-5D6E-409C-BE32-E72D297353CC}">
              <c16:uniqueId val="{00000000-E14C-4FA4-9077-FD6744BADBD2}"/>
            </c:ext>
          </c:extLst>
        </c:ser>
        <c:ser>
          <c:idx val="1"/>
          <c:order val="1"/>
          <c:tx>
            <c:strRef>
              <c:f>'A-Prev'!$N$4</c:f>
              <c:strCache>
                <c:ptCount val="1"/>
                <c:pt idx="0">
                  <c:v>NPV</c:v>
                </c:pt>
              </c:strCache>
            </c:strRef>
          </c:tx>
          <c:spPr>
            <a:ln w="19050" cap="rnd">
              <a:solidFill>
                <a:schemeClr val="accent2"/>
              </a:solidFill>
              <a:round/>
            </a:ln>
            <a:effectLst/>
          </c:spPr>
          <c:marker>
            <c:symbol val="none"/>
          </c:marker>
          <c:xVal>
            <c:numRef>
              <c:f>'A-Prev'!$A$5:$A$25</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'A-Prev'!$N$5:$N$25</c:f>
              <c:numCache>
                <c:formatCode>General</c:formatCode>
                <c:ptCount val="21"/>
              </c:numCache>
            </c:numRef>
          </c:yVal>
          <c:smooth val="1"/>
          <c:extLst>
            <c:ext xmlns:c16="http://schemas.microsoft.com/office/drawing/2014/chart" uri="{C3380CC4-5D6E-409C-BE32-E72D297353CC}">
              <c16:uniqueId val="{00000001-E14C-4FA4-9077-FD6744BADBD2}"/>
            </c:ext>
          </c:extLst>
        </c:ser>
        <c:dLbls>
          <c:showLegendKey val="0"/>
          <c:showVal val="0"/>
          <c:showCatName val="0"/>
          <c:showSerName val="0"/>
          <c:showPercent val="0"/>
          <c:showBubbleSize val="0"/>
        </c:dLbls>
        <c:axId val="882524552"/>
        <c:axId val="1029198200"/>
      </c:scatterChart>
      <c:valAx>
        <c:axId val="882524552"/>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Prevalence</a:t>
                </a:r>
                <a:r>
                  <a:rPr lang="en-US" baseline="0"/>
                  <a:t> of disease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198200"/>
        <c:crosses val="autoZero"/>
        <c:crossBetween val="midCat"/>
        <c:majorUnit val="0.1"/>
      </c:valAx>
      <c:valAx>
        <c:axId val="102919820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524552"/>
        <c:crosses val="autoZero"/>
        <c:crossBetween val="midCat"/>
        <c:majorUnit val="0.1"/>
        <c:min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'A-Sn'!$O$4</c:f>
              <c:strCache>
                <c:ptCount val="1"/>
                <c:pt idx="0">
                  <c:v>EV of testing</c:v>
                </c:pt>
              </c:strCache>
            </c:strRef>
          </c:tx>
          <c:spPr>
            <a:ln w="19050" cap="rnd">
              <a:solidFill>
                <a:schemeClr val="accent1"/>
              </a:solidFill>
              <a:round/>
            </a:ln>
            <a:effectLst/>
          </c:spPr>
          <c:marker>
            <c:symbol val="none"/>
          </c:marker>
          <c:xVal>
            <c:numRef>
              <c:f>'A-Sn'!$B$5:$B$25</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'A-Sn'!$O$5:$O$25</c:f>
              <c:numCache>
                <c:formatCode>"$"#,##0.00_);[Red]\("$"#,##0.00\)</c:formatCode>
                <c:ptCount val="21"/>
              </c:numCache>
            </c:numRef>
          </c:yVal>
          <c:smooth val="1"/>
          <c:extLst>
            <c:ext xmlns:c16="http://schemas.microsoft.com/office/drawing/2014/chart" uri="{C3380CC4-5D6E-409C-BE32-E72D297353CC}">
              <c16:uniqueId val="{00000000-D987-4A69-B4F5-028BE50CE49F}"/>
            </c:ext>
          </c:extLst>
        </c:ser>
        <c:dLbls>
          <c:showLegendKey val="0"/>
          <c:showVal val="0"/>
          <c:showCatName val="0"/>
          <c:showSerName val="0"/>
          <c:showPercent val="0"/>
          <c:showBubbleSize val="0"/>
        </c:dLbls>
        <c:axId val="440783072"/>
        <c:axId val="700420440"/>
      </c:scatterChart>
      <c:valAx>
        <c:axId val="440783072"/>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Sensitivity of test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420440"/>
        <c:crosses val="autoZero"/>
        <c:crossBetween val="midCat"/>
        <c:majorUnit val="0.1"/>
      </c:valAx>
      <c:valAx>
        <c:axId val="700420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a:t>
                </a:r>
                <a:r>
                  <a:rPr lang="en-US" baseline="0"/>
                  <a:t> of testing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783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'A-Sn'!$M$4</c:f>
              <c:strCache>
                <c:ptCount val="1"/>
                <c:pt idx="0">
                  <c:v>PPV</c:v>
                </c:pt>
              </c:strCache>
            </c:strRef>
          </c:tx>
          <c:spPr>
            <a:ln w="19050" cap="rnd">
              <a:solidFill>
                <a:schemeClr val="accent1"/>
              </a:solidFill>
              <a:round/>
            </a:ln>
            <a:effectLst/>
          </c:spPr>
          <c:marker>
            <c:symbol val="none"/>
          </c:marker>
          <c:xVal>
            <c:numRef>
              <c:f>'A-Sn'!$B$5:$B$25</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'A-Sn'!$M$5:$M$25</c:f>
              <c:numCache>
                <c:formatCode>General</c:formatCode>
                <c:ptCount val="21"/>
              </c:numCache>
            </c:numRef>
          </c:yVal>
          <c:smooth val="1"/>
          <c:extLst>
            <c:ext xmlns:c16="http://schemas.microsoft.com/office/drawing/2014/chart" uri="{C3380CC4-5D6E-409C-BE32-E72D297353CC}">
              <c16:uniqueId val="{00000000-C2F3-476F-BFF0-0B13EB1EF59D}"/>
            </c:ext>
          </c:extLst>
        </c:ser>
        <c:ser>
          <c:idx val="1"/>
          <c:order val="1"/>
          <c:tx>
            <c:strRef>
              <c:f>'A-Sn'!$N$4</c:f>
              <c:strCache>
                <c:ptCount val="1"/>
                <c:pt idx="0">
                  <c:v>NPV</c:v>
                </c:pt>
              </c:strCache>
            </c:strRef>
          </c:tx>
          <c:spPr>
            <a:ln w="19050" cap="rnd">
              <a:solidFill>
                <a:schemeClr val="accent2"/>
              </a:solidFill>
              <a:round/>
            </a:ln>
            <a:effectLst/>
          </c:spPr>
          <c:marker>
            <c:symbol val="none"/>
          </c:marker>
          <c:xVal>
            <c:numRef>
              <c:f>'A-Sn'!$B$5:$B$25</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'A-Sn'!$N$5:$N$25</c:f>
              <c:numCache>
                <c:formatCode>General</c:formatCode>
                <c:ptCount val="21"/>
              </c:numCache>
            </c:numRef>
          </c:yVal>
          <c:smooth val="1"/>
          <c:extLst>
            <c:ext xmlns:c16="http://schemas.microsoft.com/office/drawing/2014/chart" uri="{C3380CC4-5D6E-409C-BE32-E72D297353CC}">
              <c16:uniqueId val="{00000001-C2F3-476F-BFF0-0B13EB1EF59D}"/>
            </c:ext>
          </c:extLst>
        </c:ser>
        <c:dLbls>
          <c:showLegendKey val="0"/>
          <c:showVal val="0"/>
          <c:showCatName val="0"/>
          <c:showSerName val="0"/>
          <c:showPercent val="0"/>
          <c:showBubbleSize val="0"/>
        </c:dLbls>
        <c:axId val="882524552"/>
        <c:axId val="1029198200"/>
      </c:scatterChart>
      <c:valAx>
        <c:axId val="882524552"/>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Sensitivity of test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198200"/>
        <c:crosses val="autoZero"/>
        <c:crossBetween val="midCat"/>
        <c:majorUnit val="0.1"/>
      </c:valAx>
      <c:valAx>
        <c:axId val="102919820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524552"/>
        <c:crosses val="autoZero"/>
        <c:crossBetween val="midCat"/>
        <c:majorUnit val="0.1"/>
        <c:min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'A-Sp'!$O$4</c:f>
              <c:strCache>
                <c:ptCount val="1"/>
                <c:pt idx="0">
                  <c:v>EV of testing</c:v>
                </c:pt>
              </c:strCache>
            </c:strRef>
          </c:tx>
          <c:spPr>
            <a:ln w="19050" cap="rnd">
              <a:solidFill>
                <a:schemeClr val="accent1"/>
              </a:solidFill>
              <a:round/>
            </a:ln>
            <a:effectLst/>
          </c:spPr>
          <c:marker>
            <c:symbol val="none"/>
          </c:marker>
          <c:xVal>
            <c:numRef>
              <c:f>'A-Sp'!$C$5:$C$25</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'A-Sp'!$O$5:$O$25</c:f>
              <c:numCache>
                <c:formatCode>"$"#,##0.00_);[Red]\("$"#,##0.00\)</c:formatCode>
                <c:ptCount val="21"/>
              </c:numCache>
            </c:numRef>
          </c:yVal>
          <c:smooth val="1"/>
          <c:extLst>
            <c:ext xmlns:c16="http://schemas.microsoft.com/office/drawing/2014/chart" uri="{C3380CC4-5D6E-409C-BE32-E72D297353CC}">
              <c16:uniqueId val="{00000000-E3F5-478C-BF8C-A109F2FE2A9F}"/>
            </c:ext>
          </c:extLst>
        </c:ser>
        <c:dLbls>
          <c:showLegendKey val="0"/>
          <c:showVal val="0"/>
          <c:showCatName val="0"/>
          <c:showSerName val="0"/>
          <c:showPercent val="0"/>
          <c:showBubbleSize val="0"/>
        </c:dLbls>
        <c:axId val="440783072"/>
        <c:axId val="700420440"/>
      </c:scatterChart>
      <c:valAx>
        <c:axId val="440783072"/>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Specificity of test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420440"/>
        <c:crosses val="autoZero"/>
        <c:crossBetween val="midCat"/>
        <c:majorUnit val="0.1"/>
      </c:valAx>
      <c:valAx>
        <c:axId val="700420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Value</a:t>
                </a:r>
                <a:r>
                  <a:rPr lang="en-US" baseline="0"/>
                  <a:t> of testing</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78307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smoothMarker"/>
        <c:varyColors val="0"/>
        <c:ser>
          <c:idx val="0"/>
          <c:order val="0"/>
          <c:tx>
            <c:strRef>
              <c:f>'A-Sp'!$M$4</c:f>
              <c:strCache>
                <c:ptCount val="1"/>
                <c:pt idx="0">
                  <c:v>PPV</c:v>
                </c:pt>
              </c:strCache>
            </c:strRef>
          </c:tx>
          <c:spPr>
            <a:ln w="19050" cap="rnd">
              <a:solidFill>
                <a:schemeClr val="accent1"/>
              </a:solidFill>
              <a:round/>
            </a:ln>
            <a:effectLst/>
          </c:spPr>
          <c:marker>
            <c:symbol val="none"/>
          </c:marker>
          <c:xVal>
            <c:numRef>
              <c:f>'A-Sp'!$C$5:$C$25</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'A-Sp'!$M$5:$M$25</c:f>
              <c:numCache>
                <c:formatCode>General</c:formatCode>
                <c:ptCount val="21"/>
              </c:numCache>
            </c:numRef>
          </c:yVal>
          <c:smooth val="1"/>
          <c:extLst>
            <c:ext xmlns:c16="http://schemas.microsoft.com/office/drawing/2014/chart" uri="{C3380CC4-5D6E-409C-BE32-E72D297353CC}">
              <c16:uniqueId val="{00000000-FD87-4BD5-83AB-E0DE39719660}"/>
            </c:ext>
          </c:extLst>
        </c:ser>
        <c:ser>
          <c:idx val="1"/>
          <c:order val="1"/>
          <c:tx>
            <c:strRef>
              <c:f>'A-Sp'!$N$4</c:f>
              <c:strCache>
                <c:ptCount val="1"/>
                <c:pt idx="0">
                  <c:v>NPV</c:v>
                </c:pt>
              </c:strCache>
            </c:strRef>
          </c:tx>
          <c:spPr>
            <a:ln w="19050" cap="rnd">
              <a:solidFill>
                <a:schemeClr val="accent2"/>
              </a:solidFill>
              <a:round/>
            </a:ln>
            <a:effectLst/>
          </c:spPr>
          <c:marker>
            <c:symbol val="none"/>
          </c:marker>
          <c:xVal>
            <c:numRef>
              <c:f>'A-Sp'!$C$5:$C$25</c:f>
              <c:numCache>
                <c:formatCode>General</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xVal>
          <c:yVal>
            <c:numRef>
              <c:f>'A-Sp'!$N$5:$N$25</c:f>
              <c:numCache>
                <c:formatCode>General</c:formatCode>
                <c:ptCount val="21"/>
              </c:numCache>
            </c:numRef>
          </c:yVal>
          <c:smooth val="1"/>
          <c:extLst>
            <c:ext xmlns:c16="http://schemas.microsoft.com/office/drawing/2014/chart" uri="{C3380CC4-5D6E-409C-BE32-E72D297353CC}">
              <c16:uniqueId val="{00000001-FD87-4BD5-83AB-E0DE39719660}"/>
            </c:ext>
          </c:extLst>
        </c:ser>
        <c:dLbls>
          <c:showLegendKey val="0"/>
          <c:showVal val="0"/>
          <c:showCatName val="0"/>
          <c:showSerName val="0"/>
          <c:showPercent val="0"/>
          <c:showBubbleSize val="0"/>
        </c:dLbls>
        <c:axId val="882524552"/>
        <c:axId val="1029198200"/>
      </c:scatterChart>
      <c:valAx>
        <c:axId val="882524552"/>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Specificity of test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9198200"/>
        <c:crosses val="autoZero"/>
        <c:crossBetween val="midCat"/>
        <c:majorUnit val="0.1"/>
      </c:valAx>
      <c:valAx>
        <c:axId val="1029198200"/>
        <c:scaling>
          <c:orientation val="minMax"/>
          <c:max val="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Probability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524552"/>
        <c:crosses val="autoZero"/>
        <c:crossBetween val="midCat"/>
        <c:majorUnit val="0.1"/>
        <c:min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ROC curve approximation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Test A</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ROC!$C$10:$W$10</c:f>
              <c:numCache>
                <c:formatCode>General</c:formatCode>
                <c:ptCount val="21"/>
              </c:numCache>
            </c:numRef>
          </c:xVal>
          <c:yVal>
            <c:numRef>
              <c:f>ROC!$C$11:$W$11</c:f>
              <c:numCache>
                <c:formatCode>General</c:formatCode>
                <c:ptCount val="21"/>
              </c:numCache>
            </c:numRef>
          </c:yVal>
          <c:smooth val="0"/>
          <c:extLst>
            <c:ext xmlns:c16="http://schemas.microsoft.com/office/drawing/2014/chart" uri="{C3380CC4-5D6E-409C-BE32-E72D297353CC}">
              <c16:uniqueId val="{00000000-51AE-4C84-B887-F324E22933B3}"/>
            </c:ext>
          </c:extLst>
        </c:ser>
        <c:ser>
          <c:idx val="1"/>
          <c:order val="1"/>
          <c:tx>
            <c:v>Test B</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ROC!$C$19:$W$19</c:f>
              <c:numCache>
                <c:formatCode>General</c:formatCode>
                <c:ptCount val="21"/>
              </c:numCache>
            </c:numRef>
          </c:xVal>
          <c:yVal>
            <c:numRef>
              <c:f>ROC!$C$20:$W$20</c:f>
              <c:numCache>
                <c:formatCode>General</c:formatCode>
                <c:ptCount val="21"/>
              </c:numCache>
            </c:numRef>
          </c:yVal>
          <c:smooth val="0"/>
          <c:extLst>
            <c:ext xmlns:c16="http://schemas.microsoft.com/office/drawing/2014/chart" uri="{C3380CC4-5D6E-409C-BE32-E72D297353CC}">
              <c16:uniqueId val="{00000001-51AE-4C84-B887-F324E22933B3}"/>
            </c:ext>
          </c:extLst>
        </c:ser>
        <c:dLbls>
          <c:showLegendKey val="0"/>
          <c:showVal val="0"/>
          <c:showCatName val="0"/>
          <c:showSerName val="0"/>
          <c:showPercent val="0"/>
          <c:showBubbleSize val="0"/>
        </c:dLbls>
        <c:axId val="440782744"/>
        <c:axId val="440785040"/>
      </c:scatterChart>
      <c:valAx>
        <c:axId val="440782744"/>
        <c:scaling>
          <c:orientation val="minMax"/>
          <c:max val="1"/>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False positive</a:t>
                </a:r>
                <a:r>
                  <a:rPr lang="en-US" baseline="0"/>
                  <a:t> rate (1 - specificity)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785040"/>
        <c:crosses val="autoZero"/>
        <c:crossBetween val="midCat"/>
      </c:valAx>
      <c:valAx>
        <c:axId val="440785040"/>
        <c:scaling>
          <c:orientation val="minMax"/>
          <c:max val="1"/>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True</a:t>
                </a:r>
                <a:r>
                  <a:rPr lang="en-US" baseline="0"/>
                  <a:t> positive rate (Sensitivity)</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078274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A risk distribution histogram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ROC!$B$26</c:f>
              <c:strCache>
                <c:ptCount val="1"/>
                <c:pt idx="0">
                  <c:v>Has disease</c:v>
                </c:pt>
              </c:strCache>
            </c:strRef>
          </c:tx>
          <c:spPr>
            <a:solidFill>
              <a:srgbClr val="00B050"/>
            </a:solidFill>
            <a:ln>
              <a:noFill/>
            </a:ln>
            <a:effectLst/>
          </c:spPr>
          <c:invertIfNegative val="0"/>
          <c:cat>
            <c:numRef>
              <c:f>ROC!$C$4:$V$4</c:f>
              <c:numCache>
                <c:formatCode>0.00</c:formatCode>
                <c:ptCount val="20"/>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numCache>
            </c:numRef>
          </c:cat>
          <c:val>
            <c:numRef>
              <c:f>ROC!$C$26:$W$26</c:f>
              <c:numCache>
                <c:formatCode>General</c:formatCode>
                <c:ptCount val="21"/>
                <c:pt idx="1">
                  <c:v>1</c:v>
                </c:pt>
                <c:pt idx="2">
                  <c:v>1</c:v>
                </c:pt>
                <c:pt idx="3">
                  <c:v>1</c:v>
                </c:pt>
                <c:pt idx="4">
                  <c:v>0</c:v>
                </c:pt>
                <c:pt idx="5">
                  <c:v>1</c:v>
                </c:pt>
                <c:pt idx="6">
                  <c:v>1</c:v>
                </c:pt>
                <c:pt idx="7">
                  <c:v>1</c:v>
                </c:pt>
                <c:pt idx="8">
                  <c:v>0</c:v>
                </c:pt>
                <c:pt idx="9">
                  <c:v>3</c:v>
                </c:pt>
                <c:pt idx="10">
                  <c:v>3</c:v>
                </c:pt>
                <c:pt idx="11">
                  <c:v>1</c:v>
                </c:pt>
                <c:pt idx="12">
                  <c:v>2</c:v>
                </c:pt>
                <c:pt idx="13">
                  <c:v>1</c:v>
                </c:pt>
                <c:pt idx="14">
                  <c:v>0</c:v>
                </c:pt>
                <c:pt idx="15">
                  <c:v>1</c:v>
                </c:pt>
                <c:pt idx="16">
                  <c:v>6</c:v>
                </c:pt>
                <c:pt idx="17">
                  <c:v>3</c:v>
                </c:pt>
                <c:pt idx="18">
                  <c:v>3</c:v>
                </c:pt>
                <c:pt idx="19">
                  <c:v>1</c:v>
                </c:pt>
                <c:pt idx="20">
                  <c:v>2</c:v>
                </c:pt>
              </c:numCache>
            </c:numRef>
          </c:val>
          <c:extLst>
            <c:ext xmlns:c16="http://schemas.microsoft.com/office/drawing/2014/chart" uri="{C3380CC4-5D6E-409C-BE32-E72D297353CC}">
              <c16:uniqueId val="{00000000-94ED-4678-826B-089216919179}"/>
            </c:ext>
          </c:extLst>
        </c:ser>
        <c:ser>
          <c:idx val="1"/>
          <c:order val="1"/>
          <c:tx>
            <c:strRef>
              <c:f>ROC!$B$27</c:f>
              <c:strCache>
                <c:ptCount val="1"/>
                <c:pt idx="0">
                  <c:v>Doesn't have disease</c:v>
                </c:pt>
              </c:strCache>
            </c:strRef>
          </c:tx>
          <c:spPr>
            <a:solidFill>
              <a:srgbClr val="FF0000"/>
            </a:solidFill>
            <a:ln>
              <a:noFill/>
            </a:ln>
            <a:effectLst/>
          </c:spPr>
          <c:invertIfNegative val="0"/>
          <c:cat>
            <c:numRef>
              <c:f>ROC!$C$4:$V$4</c:f>
              <c:numCache>
                <c:formatCode>0.00</c:formatCode>
                <c:ptCount val="20"/>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numCache>
            </c:numRef>
          </c:cat>
          <c:val>
            <c:numRef>
              <c:f>ROC!$C$27:$W$27</c:f>
              <c:numCache>
                <c:formatCode>General</c:formatCode>
                <c:ptCount val="21"/>
                <c:pt idx="1">
                  <c:v>3</c:v>
                </c:pt>
                <c:pt idx="2">
                  <c:v>4</c:v>
                </c:pt>
                <c:pt idx="3">
                  <c:v>2</c:v>
                </c:pt>
                <c:pt idx="4">
                  <c:v>3</c:v>
                </c:pt>
                <c:pt idx="5">
                  <c:v>1</c:v>
                </c:pt>
                <c:pt idx="6">
                  <c:v>2</c:v>
                </c:pt>
                <c:pt idx="7">
                  <c:v>2</c:v>
                </c:pt>
                <c:pt idx="8">
                  <c:v>2</c:v>
                </c:pt>
                <c:pt idx="9">
                  <c:v>3</c:v>
                </c:pt>
                <c:pt idx="10">
                  <c:v>1</c:v>
                </c:pt>
                <c:pt idx="11">
                  <c:v>1</c:v>
                </c:pt>
                <c:pt idx="12">
                  <c:v>1</c:v>
                </c:pt>
                <c:pt idx="13">
                  <c:v>1</c:v>
                </c:pt>
                <c:pt idx="14">
                  <c:v>1</c:v>
                </c:pt>
                <c:pt idx="15">
                  <c:v>1</c:v>
                </c:pt>
                <c:pt idx="16">
                  <c:v>1</c:v>
                </c:pt>
                <c:pt idx="17">
                  <c:v>0</c:v>
                </c:pt>
                <c:pt idx="18">
                  <c:v>0</c:v>
                </c:pt>
                <c:pt idx="19">
                  <c:v>0</c:v>
                </c:pt>
                <c:pt idx="20">
                  <c:v>1</c:v>
                </c:pt>
              </c:numCache>
            </c:numRef>
          </c:val>
          <c:extLst>
            <c:ext xmlns:c16="http://schemas.microsoft.com/office/drawing/2014/chart" uri="{C3380CC4-5D6E-409C-BE32-E72D297353CC}">
              <c16:uniqueId val="{00000001-94ED-4678-826B-089216919179}"/>
            </c:ext>
          </c:extLst>
        </c:ser>
        <c:dLbls>
          <c:showLegendKey val="0"/>
          <c:showVal val="0"/>
          <c:showCatName val="0"/>
          <c:showSerName val="0"/>
          <c:showPercent val="0"/>
          <c:showBubbleSize val="0"/>
        </c:dLbls>
        <c:gapWidth val="150"/>
        <c:axId val="882463952"/>
        <c:axId val="882467888"/>
      </c:barChart>
      <c:catAx>
        <c:axId val="88246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Predicted</a:t>
                </a:r>
                <a:r>
                  <a:rPr lang="en-US" baseline="0"/>
                  <a:t> risk (Binned)</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467888"/>
        <c:crosses val="autoZero"/>
        <c:auto val="1"/>
        <c:lblAlgn val="ctr"/>
        <c:lblOffset val="100"/>
        <c:noMultiLvlLbl val="0"/>
      </c:catAx>
      <c:valAx>
        <c:axId val="88246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463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B risk distribution histogram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ROC!$B$28</c:f>
              <c:strCache>
                <c:ptCount val="1"/>
                <c:pt idx="0">
                  <c:v>Has disease</c:v>
                </c:pt>
              </c:strCache>
            </c:strRef>
          </c:tx>
          <c:spPr>
            <a:solidFill>
              <a:srgbClr val="00B050"/>
            </a:solidFill>
            <a:ln>
              <a:noFill/>
            </a:ln>
            <a:effectLst/>
          </c:spPr>
          <c:invertIfNegative val="0"/>
          <c:cat>
            <c:numRef>
              <c:f>ROC!$C$4:$W$4</c:f>
              <c:numCache>
                <c:formatCode>0.00</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cat>
          <c:val>
            <c:numRef>
              <c:f>ROC!$C$28:$W$28</c:f>
              <c:numCache>
                <c:formatCode>General</c:formatCode>
                <c:ptCount val="21"/>
                <c:pt idx="1">
                  <c:v>0</c:v>
                </c:pt>
                <c:pt idx="2">
                  <c:v>0</c:v>
                </c:pt>
                <c:pt idx="3">
                  <c:v>0</c:v>
                </c:pt>
                <c:pt idx="4">
                  <c:v>0</c:v>
                </c:pt>
                <c:pt idx="5">
                  <c:v>0</c:v>
                </c:pt>
                <c:pt idx="6">
                  <c:v>0</c:v>
                </c:pt>
                <c:pt idx="7">
                  <c:v>1</c:v>
                </c:pt>
                <c:pt idx="8">
                  <c:v>0</c:v>
                </c:pt>
                <c:pt idx="9">
                  <c:v>2</c:v>
                </c:pt>
                <c:pt idx="10">
                  <c:v>4</c:v>
                </c:pt>
                <c:pt idx="11">
                  <c:v>2</c:v>
                </c:pt>
                <c:pt idx="12">
                  <c:v>1</c:v>
                </c:pt>
                <c:pt idx="13">
                  <c:v>1</c:v>
                </c:pt>
                <c:pt idx="14">
                  <c:v>0</c:v>
                </c:pt>
                <c:pt idx="15">
                  <c:v>5</c:v>
                </c:pt>
                <c:pt idx="16">
                  <c:v>5</c:v>
                </c:pt>
                <c:pt idx="17">
                  <c:v>4</c:v>
                </c:pt>
                <c:pt idx="18">
                  <c:v>2</c:v>
                </c:pt>
                <c:pt idx="19">
                  <c:v>2</c:v>
                </c:pt>
                <c:pt idx="20">
                  <c:v>2</c:v>
                </c:pt>
              </c:numCache>
            </c:numRef>
          </c:val>
          <c:extLst>
            <c:ext xmlns:c16="http://schemas.microsoft.com/office/drawing/2014/chart" uri="{C3380CC4-5D6E-409C-BE32-E72D297353CC}">
              <c16:uniqueId val="{00000000-3224-4A64-9F27-2F982BE8E477}"/>
            </c:ext>
          </c:extLst>
        </c:ser>
        <c:ser>
          <c:idx val="1"/>
          <c:order val="1"/>
          <c:tx>
            <c:strRef>
              <c:f>ROC!$B$29</c:f>
              <c:strCache>
                <c:ptCount val="1"/>
                <c:pt idx="0">
                  <c:v>Doesn't have disease</c:v>
                </c:pt>
              </c:strCache>
            </c:strRef>
          </c:tx>
          <c:spPr>
            <a:solidFill>
              <a:srgbClr val="FF0000"/>
            </a:solidFill>
            <a:ln>
              <a:noFill/>
            </a:ln>
            <a:effectLst/>
          </c:spPr>
          <c:invertIfNegative val="0"/>
          <c:cat>
            <c:numRef>
              <c:f>ROC!$C$4:$W$4</c:f>
              <c:numCache>
                <c:formatCode>0.00</c:formatCode>
                <c:ptCount val="21"/>
                <c:pt idx="0">
                  <c:v>0</c:v>
                </c:pt>
                <c:pt idx="1">
                  <c:v>0.05</c:v>
                </c:pt>
                <c:pt idx="2">
                  <c:v>0.1</c:v>
                </c:pt>
                <c:pt idx="3">
                  <c:v>0.15</c:v>
                </c:pt>
                <c:pt idx="4">
                  <c:v>0.2</c:v>
                </c:pt>
                <c:pt idx="5">
                  <c:v>0.25</c:v>
                </c:pt>
                <c:pt idx="6">
                  <c:v>0.3</c:v>
                </c:pt>
                <c:pt idx="7">
                  <c:v>0.35</c:v>
                </c:pt>
                <c:pt idx="8">
                  <c:v>0.4</c:v>
                </c:pt>
                <c:pt idx="9">
                  <c:v>0.45</c:v>
                </c:pt>
                <c:pt idx="10">
                  <c:v>0.5</c:v>
                </c:pt>
                <c:pt idx="11">
                  <c:v>0.55000000000000004</c:v>
                </c:pt>
                <c:pt idx="12">
                  <c:v>0.6</c:v>
                </c:pt>
                <c:pt idx="13">
                  <c:v>0.65</c:v>
                </c:pt>
                <c:pt idx="14">
                  <c:v>0.7</c:v>
                </c:pt>
                <c:pt idx="15">
                  <c:v>0.75</c:v>
                </c:pt>
                <c:pt idx="16">
                  <c:v>0.8</c:v>
                </c:pt>
                <c:pt idx="17">
                  <c:v>0.85</c:v>
                </c:pt>
                <c:pt idx="18">
                  <c:v>0.9</c:v>
                </c:pt>
                <c:pt idx="19">
                  <c:v>0.95</c:v>
                </c:pt>
                <c:pt idx="20">
                  <c:v>1</c:v>
                </c:pt>
              </c:numCache>
            </c:numRef>
          </c:cat>
          <c:val>
            <c:numRef>
              <c:f>ROC!$C$29:$W$29</c:f>
              <c:numCache>
                <c:formatCode>General</c:formatCode>
                <c:ptCount val="21"/>
                <c:pt idx="1">
                  <c:v>5</c:v>
                </c:pt>
                <c:pt idx="2">
                  <c:v>4</c:v>
                </c:pt>
                <c:pt idx="3">
                  <c:v>4</c:v>
                </c:pt>
                <c:pt idx="4">
                  <c:v>3</c:v>
                </c:pt>
                <c:pt idx="5">
                  <c:v>1</c:v>
                </c:pt>
                <c:pt idx="6">
                  <c:v>2</c:v>
                </c:pt>
                <c:pt idx="7">
                  <c:v>1</c:v>
                </c:pt>
                <c:pt idx="8">
                  <c:v>3</c:v>
                </c:pt>
                <c:pt idx="9">
                  <c:v>3</c:v>
                </c:pt>
                <c:pt idx="10">
                  <c:v>0</c:v>
                </c:pt>
                <c:pt idx="11">
                  <c:v>0</c:v>
                </c:pt>
                <c:pt idx="12">
                  <c:v>1</c:v>
                </c:pt>
                <c:pt idx="13">
                  <c:v>1</c:v>
                </c:pt>
                <c:pt idx="14">
                  <c:v>0</c:v>
                </c:pt>
                <c:pt idx="15">
                  <c:v>0</c:v>
                </c:pt>
                <c:pt idx="16">
                  <c:v>0</c:v>
                </c:pt>
                <c:pt idx="17">
                  <c:v>0</c:v>
                </c:pt>
                <c:pt idx="18">
                  <c:v>0</c:v>
                </c:pt>
                <c:pt idx="19">
                  <c:v>0</c:v>
                </c:pt>
                <c:pt idx="20">
                  <c:v>0</c:v>
                </c:pt>
              </c:numCache>
            </c:numRef>
          </c:val>
          <c:extLst>
            <c:ext xmlns:c16="http://schemas.microsoft.com/office/drawing/2014/chart" uri="{C3380CC4-5D6E-409C-BE32-E72D297353CC}">
              <c16:uniqueId val="{00000001-3224-4A64-9F27-2F982BE8E477}"/>
            </c:ext>
          </c:extLst>
        </c:ser>
        <c:dLbls>
          <c:showLegendKey val="0"/>
          <c:showVal val="0"/>
          <c:showCatName val="0"/>
          <c:showSerName val="0"/>
          <c:showPercent val="0"/>
          <c:showBubbleSize val="0"/>
        </c:dLbls>
        <c:gapWidth val="150"/>
        <c:axId val="882463952"/>
        <c:axId val="882467888"/>
      </c:barChart>
      <c:catAx>
        <c:axId val="882463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Predicted risk (Binned)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467888"/>
        <c:crosses val="autoZero"/>
        <c:auto val="1"/>
        <c:lblAlgn val="ctr"/>
        <c:lblOffset val="100"/>
        <c:noMultiLvlLbl val="0"/>
      </c:catAx>
      <c:valAx>
        <c:axId val="88246788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24639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60</xdr:row>
      <xdr:rowOff>0</xdr:rowOff>
    </xdr:from>
    <xdr:to>
      <xdr:col>1</xdr:col>
      <xdr:colOff>3148187</xdr:colOff>
      <xdr:row>60</xdr:row>
      <xdr:rowOff>251428</xdr:rowOff>
    </xdr:to>
    <xdr:pic>
      <xdr:nvPicPr>
        <xdr:cNvPr id="3" name="Picture 2">
          <a:extLst>
            <a:ext uri="{FF2B5EF4-FFF2-40B4-BE49-F238E27FC236}">
              <a16:creationId xmlns:a16="http://schemas.microsoft.com/office/drawing/2014/main" id="{FA9A766D-A360-4E78-B66B-74F8359BF1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36023" y="30298159"/>
          <a:ext cx="3148187" cy="251428"/>
        </a:xfrm>
        <a:prstGeom prst="rect">
          <a:avLst/>
        </a:prstGeom>
      </xdr:spPr>
    </xdr:pic>
    <xdr:clientData/>
  </xdr:twoCellAnchor>
  <xdr:twoCellAnchor editAs="oneCell">
    <xdr:from>
      <xdr:col>1</xdr:col>
      <xdr:colOff>0</xdr:colOff>
      <xdr:row>62</xdr:row>
      <xdr:rowOff>0</xdr:rowOff>
    </xdr:from>
    <xdr:to>
      <xdr:col>1</xdr:col>
      <xdr:colOff>4128001</xdr:colOff>
      <xdr:row>62</xdr:row>
      <xdr:rowOff>251428</xdr:rowOff>
    </xdr:to>
    <xdr:pic>
      <xdr:nvPicPr>
        <xdr:cNvPr id="4" name="Picture 3">
          <a:extLst>
            <a:ext uri="{FF2B5EF4-FFF2-40B4-BE49-F238E27FC236}">
              <a16:creationId xmlns:a16="http://schemas.microsoft.com/office/drawing/2014/main" id="{8408453E-FBA3-4B39-B3F8-35D56F842DF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36023" y="31025523"/>
          <a:ext cx="4128001" cy="251428"/>
        </a:xfrm>
        <a:prstGeom prst="rect">
          <a:avLst/>
        </a:prstGeom>
      </xdr:spPr>
    </xdr:pic>
    <xdr:clientData/>
  </xdr:twoCellAnchor>
  <xdr:twoCellAnchor editAs="oneCell">
    <xdr:from>
      <xdr:col>1</xdr:col>
      <xdr:colOff>0</xdr:colOff>
      <xdr:row>64</xdr:row>
      <xdr:rowOff>0</xdr:rowOff>
    </xdr:from>
    <xdr:to>
      <xdr:col>1</xdr:col>
      <xdr:colOff>2302477</xdr:colOff>
      <xdr:row>64</xdr:row>
      <xdr:rowOff>228571</xdr:rowOff>
    </xdr:to>
    <xdr:pic>
      <xdr:nvPicPr>
        <xdr:cNvPr id="5" name="Picture 4">
          <a:extLst>
            <a:ext uri="{FF2B5EF4-FFF2-40B4-BE49-F238E27FC236}">
              <a16:creationId xmlns:a16="http://schemas.microsoft.com/office/drawing/2014/main" id="{0D9B0B49-14B4-4D5D-B022-BA68A2EFAA2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36023" y="31934727"/>
          <a:ext cx="2302477" cy="228571"/>
        </a:xfrm>
        <a:prstGeom prst="rect">
          <a:avLst/>
        </a:prstGeom>
      </xdr:spPr>
    </xdr:pic>
    <xdr:clientData/>
  </xdr:twoCellAnchor>
  <xdr:twoCellAnchor editAs="oneCell">
    <xdr:from>
      <xdr:col>0</xdr:col>
      <xdr:colOff>467591</xdr:colOff>
      <xdr:row>20</xdr:row>
      <xdr:rowOff>121227</xdr:rowOff>
    </xdr:from>
    <xdr:to>
      <xdr:col>2</xdr:col>
      <xdr:colOff>164523</xdr:colOff>
      <xdr:row>20</xdr:row>
      <xdr:rowOff>1213127</xdr:rowOff>
    </xdr:to>
    <xdr:pic>
      <xdr:nvPicPr>
        <xdr:cNvPr id="6" name="Picture 5">
          <a:extLst>
            <a:ext uri="{FF2B5EF4-FFF2-40B4-BE49-F238E27FC236}">
              <a16:creationId xmlns:a16="http://schemas.microsoft.com/office/drawing/2014/main" id="{0524FC5D-AA21-419E-BF0C-9B7D75020483}"/>
            </a:ext>
          </a:extLst>
        </xdr:cNvPr>
        <xdr:cNvPicPr>
          <a:picLocks noChangeAspect="1"/>
        </xdr:cNvPicPr>
      </xdr:nvPicPr>
      <xdr:blipFill>
        <a:blip xmlns:r="http://schemas.openxmlformats.org/officeDocument/2006/relationships" r:embed="rId4"/>
        <a:stretch>
          <a:fillRect/>
        </a:stretch>
      </xdr:blipFill>
      <xdr:spPr>
        <a:xfrm>
          <a:off x="467591" y="10226386"/>
          <a:ext cx="5126182" cy="1091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200024</xdr:colOff>
      <xdr:row>2</xdr:row>
      <xdr:rowOff>104775</xdr:rowOff>
    </xdr:from>
    <xdr:to>
      <xdr:col>13</xdr:col>
      <xdr:colOff>224789</xdr:colOff>
      <xdr:row>2</xdr:row>
      <xdr:rowOff>2116455</xdr:rowOff>
    </xdr:to>
    <xdr:graphicFrame macro="">
      <xdr:nvGraphicFramePr>
        <xdr:cNvPr id="5" name="Chart 4">
          <a:extLst>
            <a:ext uri="{FF2B5EF4-FFF2-40B4-BE49-F238E27FC236}">
              <a16:creationId xmlns:a16="http://schemas.microsoft.com/office/drawing/2014/main" id="{82330040-E58E-4A2B-AEEF-5155BE4133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90486</xdr:colOff>
      <xdr:row>2</xdr:row>
      <xdr:rowOff>109536</xdr:rowOff>
    </xdr:from>
    <xdr:to>
      <xdr:col>8</xdr:col>
      <xdr:colOff>142875</xdr:colOff>
      <xdr:row>2</xdr:row>
      <xdr:rowOff>2121216</xdr:rowOff>
    </xdr:to>
    <xdr:graphicFrame macro="">
      <xdr:nvGraphicFramePr>
        <xdr:cNvPr id="6" name="Chart 5">
          <a:extLst>
            <a:ext uri="{FF2B5EF4-FFF2-40B4-BE49-F238E27FC236}">
              <a16:creationId xmlns:a16="http://schemas.microsoft.com/office/drawing/2014/main" id="{4BBCCDAE-0A2C-414D-95E9-0491CD58BE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200024</xdr:colOff>
      <xdr:row>2</xdr:row>
      <xdr:rowOff>104775</xdr:rowOff>
    </xdr:from>
    <xdr:to>
      <xdr:col>13</xdr:col>
      <xdr:colOff>224789</xdr:colOff>
      <xdr:row>2</xdr:row>
      <xdr:rowOff>2116455</xdr:rowOff>
    </xdr:to>
    <xdr:graphicFrame macro="">
      <xdr:nvGraphicFramePr>
        <xdr:cNvPr id="2" name="Chart 1">
          <a:extLst>
            <a:ext uri="{FF2B5EF4-FFF2-40B4-BE49-F238E27FC236}">
              <a16:creationId xmlns:a16="http://schemas.microsoft.com/office/drawing/2014/main" id="{5E889A17-02DF-4C60-BBD6-3652FB7DB8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90486</xdr:colOff>
      <xdr:row>2</xdr:row>
      <xdr:rowOff>109536</xdr:rowOff>
    </xdr:from>
    <xdr:to>
      <xdr:col>8</xdr:col>
      <xdr:colOff>142875</xdr:colOff>
      <xdr:row>2</xdr:row>
      <xdr:rowOff>2121216</xdr:rowOff>
    </xdr:to>
    <xdr:graphicFrame macro="">
      <xdr:nvGraphicFramePr>
        <xdr:cNvPr id="3" name="Chart 2">
          <a:extLst>
            <a:ext uri="{FF2B5EF4-FFF2-40B4-BE49-F238E27FC236}">
              <a16:creationId xmlns:a16="http://schemas.microsoft.com/office/drawing/2014/main" id="{1143F6ED-7F84-432A-94D8-11EA8AE4D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200024</xdr:colOff>
      <xdr:row>2</xdr:row>
      <xdr:rowOff>104775</xdr:rowOff>
    </xdr:from>
    <xdr:to>
      <xdr:col>13</xdr:col>
      <xdr:colOff>224789</xdr:colOff>
      <xdr:row>2</xdr:row>
      <xdr:rowOff>2116455</xdr:rowOff>
    </xdr:to>
    <xdr:graphicFrame macro="">
      <xdr:nvGraphicFramePr>
        <xdr:cNvPr id="2" name="Chart 1">
          <a:extLst>
            <a:ext uri="{FF2B5EF4-FFF2-40B4-BE49-F238E27FC236}">
              <a16:creationId xmlns:a16="http://schemas.microsoft.com/office/drawing/2014/main" id="{F3BE8A3A-442D-4E69-BFD4-3C705FD08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90486</xdr:colOff>
      <xdr:row>2</xdr:row>
      <xdr:rowOff>109536</xdr:rowOff>
    </xdr:from>
    <xdr:to>
      <xdr:col>8</xdr:col>
      <xdr:colOff>142875</xdr:colOff>
      <xdr:row>2</xdr:row>
      <xdr:rowOff>2121216</xdr:rowOff>
    </xdr:to>
    <xdr:graphicFrame macro="">
      <xdr:nvGraphicFramePr>
        <xdr:cNvPr id="3" name="Chart 2">
          <a:extLst>
            <a:ext uri="{FF2B5EF4-FFF2-40B4-BE49-F238E27FC236}">
              <a16:creationId xmlns:a16="http://schemas.microsoft.com/office/drawing/2014/main" id="{6F7E3527-5685-4D9A-B406-E0321C4BA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170330</xdr:colOff>
      <xdr:row>42</xdr:row>
      <xdr:rowOff>182935</xdr:rowOff>
    </xdr:from>
    <xdr:to>
      <xdr:col>15</xdr:col>
      <xdr:colOff>94130</xdr:colOff>
      <xdr:row>57</xdr:row>
      <xdr:rowOff>68635</xdr:rowOff>
    </xdr:to>
    <xdr:graphicFrame macro="">
      <xdr:nvGraphicFramePr>
        <xdr:cNvPr id="5" name="Chart 4">
          <a:extLst>
            <a:ext uri="{FF2B5EF4-FFF2-40B4-BE49-F238E27FC236}">
              <a16:creationId xmlns:a16="http://schemas.microsoft.com/office/drawing/2014/main" id="{4FEA9C2F-1D28-4783-A631-9CB9EAE305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95250</xdr:colOff>
      <xdr:row>43</xdr:row>
      <xdr:rowOff>4763</xdr:rowOff>
    </xdr:from>
    <xdr:to>
      <xdr:col>8</xdr:col>
      <xdr:colOff>76200</xdr:colOff>
      <xdr:row>57</xdr:row>
      <xdr:rowOff>38101</xdr:rowOff>
    </xdr:to>
    <xdr:graphicFrame macro="">
      <xdr:nvGraphicFramePr>
        <xdr:cNvPr id="6" name="Chart 5">
          <a:extLst>
            <a:ext uri="{FF2B5EF4-FFF2-40B4-BE49-F238E27FC236}">
              <a16:creationId xmlns:a16="http://schemas.microsoft.com/office/drawing/2014/main" id="{9ABAA350-FD19-46FB-8112-24B7DFF96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95250</xdr:colOff>
      <xdr:row>57</xdr:row>
      <xdr:rowOff>57150</xdr:rowOff>
    </xdr:from>
    <xdr:to>
      <xdr:col>8</xdr:col>
      <xdr:colOff>76200</xdr:colOff>
      <xdr:row>71</xdr:row>
      <xdr:rowOff>90488</xdr:rowOff>
    </xdr:to>
    <xdr:graphicFrame macro="">
      <xdr:nvGraphicFramePr>
        <xdr:cNvPr id="7" name="Chart 6">
          <a:extLst>
            <a:ext uri="{FF2B5EF4-FFF2-40B4-BE49-F238E27FC236}">
              <a16:creationId xmlns:a16="http://schemas.microsoft.com/office/drawing/2014/main" id="{E62E892C-72B0-4CC3-95CF-78883CA8C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151280</xdr:colOff>
      <xdr:row>57</xdr:row>
      <xdr:rowOff>58550</xdr:rowOff>
    </xdr:from>
    <xdr:to>
      <xdr:col>15</xdr:col>
      <xdr:colOff>75080</xdr:colOff>
      <xdr:row>71</xdr:row>
      <xdr:rowOff>134750</xdr:rowOff>
    </xdr:to>
    <xdr:graphicFrame macro="">
      <xdr:nvGraphicFramePr>
        <xdr:cNvPr id="8" name="Chart 7">
          <a:extLst>
            <a:ext uri="{FF2B5EF4-FFF2-40B4-BE49-F238E27FC236}">
              <a16:creationId xmlns:a16="http://schemas.microsoft.com/office/drawing/2014/main" id="{98C06878-2BC6-4547-8607-9F717C695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0.13089</cdr:x>
      <cdr:y>0.17433</cdr:y>
    </cdr:from>
    <cdr:to>
      <cdr:x>0.79887</cdr:x>
      <cdr:y>0.79524</cdr:y>
    </cdr:to>
    <cdr:cxnSp macro="">
      <cdr:nvCxnSpPr>
        <cdr:cNvPr id="3" name="Straight Connector 2">
          <a:extLst xmlns:a="http://schemas.openxmlformats.org/drawingml/2006/main">
            <a:ext uri="{FF2B5EF4-FFF2-40B4-BE49-F238E27FC236}">
              <a16:creationId xmlns:a16="http://schemas.microsoft.com/office/drawing/2014/main" id="{727175DD-FB21-4687-8C3A-E1BABD417091}"/>
            </a:ext>
          </a:extLst>
        </cdr:cNvPr>
        <cdr:cNvCxnSpPr/>
      </cdr:nvCxnSpPr>
      <cdr:spPr>
        <a:xfrm xmlns:a="http://schemas.openxmlformats.org/drawingml/2006/main" flipV="1">
          <a:off x="597274" y="478212"/>
          <a:ext cx="3048000" cy="1703294"/>
        </a:xfrm>
        <a:prstGeom xmlns:a="http://schemas.openxmlformats.org/drawingml/2006/main" prst="line">
          <a:avLst/>
        </a:prstGeom>
        <a:ln xmlns:a="http://schemas.openxmlformats.org/drawingml/2006/main" w="28575">
          <a:solidFill>
            <a:schemeClr val="bg2">
              <a:lumMod val="50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7.xml><?xml version="1.0" encoding="utf-8"?>
<xdr:wsDr xmlns:xdr="http://schemas.openxmlformats.org/drawingml/2006/spreadsheetDrawing" xmlns:a="http://schemas.openxmlformats.org/drawingml/2006/main">
  <xdr:twoCellAnchor>
    <xdr:from>
      <xdr:col>6</xdr:col>
      <xdr:colOff>107672</xdr:colOff>
      <xdr:row>8</xdr:row>
      <xdr:rowOff>19879</xdr:rowOff>
    </xdr:from>
    <xdr:to>
      <xdr:col>13</xdr:col>
      <xdr:colOff>455542</xdr:colOff>
      <xdr:row>22</xdr:row>
      <xdr:rowOff>96079</xdr:rowOff>
    </xdr:to>
    <xdr:graphicFrame macro="">
      <xdr:nvGraphicFramePr>
        <xdr:cNvPr id="2" name="Chart 1">
          <a:extLst>
            <a:ext uri="{FF2B5EF4-FFF2-40B4-BE49-F238E27FC236}">
              <a16:creationId xmlns:a16="http://schemas.microsoft.com/office/drawing/2014/main" id="{D1B03DD0-5404-4FBF-97F7-7CBE6E6234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S2%20Decision%20trees%20and%20scenario%20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iables"/>
      <sheetName val="Tree"/>
      <sheetName val="Outcomes"/>
      <sheetName val="CoverPage"/>
    </sheetNames>
    <sheetDataSet>
      <sheetData sheetId="0">
        <row r="4">
          <cell r="C4">
            <v>5.2999999999999999E-2</v>
          </cell>
        </row>
        <row r="5">
          <cell r="C5">
            <v>0.57599999999999996</v>
          </cell>
        </row>
        <row r="9">
          <cell r="C9">
            <v>192.99</v>
          </cell>
        </row>
        <row r="10">
          <cell r="C10">
            <v>174</v>
          </cell>
        </row>
        <row r="11">
          <cell r="C11">
            <v>438</v>
          </cell>
        </row>
        <row r="12">
          <cell r="C12">
            <v>5534.11</v>
          </cell>
        </row>
        <row r="13">
          <cell r="C13">
            <v>7503.89</v>
          </cell>
        </row>
        <row r="14">
          <cell r="C14">
            <v>13097.08</v>
          </cell>
        </row>
        <row r="15">
          <cell r="C15">
            <v>1005.31</v>
          </cell>
        </row>
        <row r="19">
          <cell r="C19">
            <v>1.0949999999999998</v>
          </cell>
        </row>
        <row r="20">
          <cell r="C20">
            <v>3.6500000000000004</v>
          </cell>
        </row>
      </sheetData>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18910-5FA5-406F-80D4-9C2904E4C564}">
  <dimension ref="A1:C87"/>
  <sheetViews>
    <sheetView showGridLines="0" tabSelected="1" zoomScale="110" zoomScaleNormal="110" workbookViewId="0">
      <selection sqref="A1:C1"/>
    </sheetView>
  </sheetViews>
  <sheetFormatPr defaultRowHeight="15" x14ac:dyDescent="0.25"/>
  <cols>
    <col min="1" max="1" width="11" customWidth="1"/>
    <col min="2" max="2" width="70.42578125" customWidth="1"/>
    <col min="3" max="3" width="6.5703125" bestFit="1" customWidth="1"/>
  </cols>
  <sheetData>
    <row r="1" spans="1:3" ht="15.75" thickBot="1" x14ac:dyDescent="0.3">
      <c r="A1" s="45" t="s">
        <v>6</v>
      </c>
      <c r="B1" s="46"/>
      <c r="C1" s="47"/>
    </row>
    <row r="2" spans="1:3" x14ac:dyDescent="0.25">
      <c r="A2" s="31" t="s">
        <v>5</v>
      </c>
      <c r="B2" s="27" t="s">
        <v>7</v>
      </c>
      <c r="C2" s="26"/>
    </row>
    <row r="3" spans="1:3" ht="225" x14ac:dyDescent="0.25">
      <c r="A3" s="31" t="s">
        <v>4</v>
      </c>
      <c r="B3" s="35" t="s">
        <v>125</v>
      </c>
      <c r="C3" s="26"/>
    </row>
    <row r="4" spans="1:3" x14ac:dyDescent="0.25">
      <c r="A4" s="44" t="s">
        <v>3</v>
      </c>
      <c r="B4" s="44"/>
      <c r="C4" s="44"/>
    </row>
    <row r="5" spans="1:3" x14ac:dyDescent="0.25">
      <c r="A5" s="44" t="s">
        <v>73</v>
      </c>
      <c r="B5" s="44"/>
      <c r="C5" s="44"/>
    </row>
    <row r="6" spans="1:3" x14ac:dyDescent="0.25">
      <c r="A6" s="30" t="s">
        <v>2</v>
      </c>
      <c r="B6" s="29" t="s">
        <v>1</v>
      </c>
      <c r="C6" s="28" t="s">
        <v>0</v>
      </c>
    </row>
    <row r="7" spans="1:3" ht="75" x14ac:dyDescent="0.25">
      <c r="A7" s="38">
        <v>1</v>
      </c>
      <c r="B7" s="39" t="s">
        <v>74</v>
      </c>
      <c r="C7" s="38">
        <v>15</v>
      </c>
    </row>
    <row r="8" spans="1:3" x14ac:dyDescent="0.25">
      <c r="A8" s="38"/>
      <c r="B8" s="40" t="s">
        <v>75</v>
      </c>
      <c r="C8" s="38"/>
    </row>
    <row r="9" spans="1:3" ht="30" x14ac:dyDescent="0.25">
      <c r="A9" s="38"/>
      <c r="B9" s="40" t="s">
        <v>76</v>
      </c>
      <c r="C9" s="38"/>
    </row>
    <row r="10" spans="1:3" ht="30" x14ac:dyDescent="0.25">
      <c r="A10" s="38"/>
      <c r="B10" s="40" t="s">
        <v>77</v>
      </c>
      <c r="C10" s="38"/>
    </row>
    <row r="11" spans="1:3" ht="30" x14ac:dyDescent="0.25">
      <c r="A11" s="38"/>
      <c r="B11" s="40" t="s">
        <v>78</v>
      </c>
      <c r="C11" s="38"/>
    </row>
    <row r="12" spans="1:3" x14ac:dyDescent="0.25">
      <c r="A12" s="38"/>
      <c r="B12" s="40" t="s">
        <v>79</v>
      </c>
      <c r="C12" s="38"/>
    </row>
    <row r="13" spans="1:3" ht="30" x14ac:dyDescent="0.25">
      <c r="A13" s="38"/>
      <c r="B13" s="40" t="s">
        <v>80</v>
      </c>
      <c r="C13" s="38"/>
    </row>
    <row r="14" spans="1:3" ht="30" x14ac:dyDescent="0.25">
      <c r="A14" s="38"/>
      <c r="B14" s="40" t="s">
        <v>81</v>
      </c>
      <c r="C14" s="38"/>
    </row>
    <row r="15" spans="1:3" ht="30" x14ac:dyDescent="0.25">
      <c r="A15" s="38"/>
      <c r="B15" s="40" t="s">
        <v>82</v>
      </c>
      <c r="C15" s="38"/>
    </row>
    <row r="16" spans="1:3" ht="30" x14ac:dyDescent="0.25">
      <c r="A16" s="33">
        <v>2</v>
      </c>
      <c r="B16" s="32" t="s">
        <v>83</v>
      </c>
      <c r="C16" s="33">
        <v>10</v>
      </c>
    </row>
    <row r="17" spans="1:3" ht="30" x14ac:dyDescent="0.25">
      <c r="A17" s="33"/>
      <c r="B17" s="35" t="s">
        <v>84</v>
      </c>
      <c r="C17" s="33"/>
    </row>
    <row r="18" spans="1:3" ht="30" x14ac:dyDescent="0.25">
      <c r="A18" s="33"/>
      <c r="B18" s="35" t="s">
        <v>85</v>
      </c>
      <c r="C18" s="33"/>
    </row>
    <row r="19" spans="1:3" ht="75" x14ac:dyDescent="0.25">
      <c r="A19" s="33"/>
      <c r="B19" s="41" t="s">
        <v>86</v>
      </c>
      <c r="C19" s="33"/>
    </row>
    <row r="20" spans="1:3" ht="30" x14ac:dyDescent="0.25">
      <c r="A20" s="38">
        <v>3</v>
      </c>
      <c r="B20" s="39" t="s">
        <v>87</v>
      </c>
      <c r="C20" s="38">
        <v>10</v>
      </c>
    </row>
    <row r="21" spans="1:3" ht="117" customHeight="1" x14ac:dyDescent="0.25">
      <c r="A21" s="38"/>
      <c r="B21" s="39"/>
      <c r="C21" s="38"/>
    </row>
    <row r="22" spans="1:3" ht="60" x14ac:dyDescent="0.25">
      <c r="A22" s="33">
        <v>4</v>
      </c>
      <c r="B22" s="32" t="s">
        <v>120</v>
      </c>
      <c r="C22" s="33">
        <v>10</v>
      </c>
    </row>
    <row r="23" spans="1:3" x14ac:dyDescent="0.25">
      <c r="A23" s="33"/>
      <c r="B23" s="32" t="s">
        <v>88</v>
      </c>
      <c r="C23" s="33"/>
    </row>
    <row r="24" spans="1:3" x14ac:dyDescent="0.25">
      <c r="A24" s="33"/>
      <c r="B24" s="36"/>
      <c r="C24" s="33"/>
    </row>
    <row r="25" spans="1:3" x14ac:dyDescent="0.25">
      <c r="A25" s="33"/>
      <c r="B25" s="32" t="s">
        <v>89</v>
      </c>
      <c r="C25" s="33"/>
    </row>
    <row r="26" spans="1:3" x14ac:dyDescent="0.25">
      <c r="A26" s="33"/>
      <c r="B26" s="36"/>
      <c r="C26" s="33"/>
    </row>
    <row r="27" spans="1:3" x14ac:dyDescent="0.25">
      <c r="A27" s="33"/>
      <c r="B27" s="32" t="s">
        <v>90</v>
      </c>
      <c r="C27" s="33"/>
    </row>
    <row r="28" spans="1:3" x14ac:dyDescent="0.25">
      <c r="A28" s="33"/>
      <c r="B28" s="36"/>
      <c r="C28" s="33"/>
    </row>
    <row r="29" spans="1:3" ht="30" x14ac:dyDescent="0.25">
      <c r="A29" s="33"/>
      <c r="B29" s="32" t="s">
        <v>91</v>
      </c>
      <c r="C29" s="33"/>
    </row>
    <row r="30" spans="1:3" x14ac:dyDescent="0.25">
      <c r="A30" s="33"/>
      <c r="B30" s="36"/>
      <c r="C30" s="33"/>
    </row>
    <row r="31" spans="1:3" ht="60" x14ac:dyDescent="0.25">
      <c r="A31" s="38">
        <v>5</v>
      </c>
      <c r="B31" s="39" t="s">
        <v>92</v>
      </c>
      <c r="C31" s="38">
        <v>5</v>
      </c>
    </row>
    <row r="32" spans="1:3" x14ac:dyDescent="0.25">
      <c r="A32" s="33">
        <v>6</v>
      </c>
      <c r="B32" s="32" t="s">
        <v>93</v>
      </c>
      <c r="C32" s="33">
        <v>10</v>
      </c>
    </row>
    <row r="33" spans="1:3" ht="45" x14ac:dyDescent="0.25">
      <c r="A33" s="33"/>
      <c r="B33" s="32" t="s">
        <v>94</v>
      </c>
      <c r="C33" s="33"/>
    </row>
    <row r="34" spans="1:3" x14ac:dyDescent="0.25">
      <c r="A34" s="33"/>
      <c r="B34" s="36"/>
      <c r="C34" s="33"/>
    </row>
    <row r="35" spans="1:3" ht="30" x14ac:dyDescent="0.25">
      <c r="A35" s="33"/>
      <c r="B35" s="32" t="s">
        <v>95</v>
      </c>
      <c r="C35" s="33"/>
    </row>
    <row r="36" spans="1:3" x14ac:dyDescent="0.25">
      <c r="A36" s="33"/>
      <c r="B36" s="36"/>
      <c r="C36" s="33"/>
    </row>
    <row r="37" spans="1:3" x14ac:dyDescent="0.25">
      <c r="A37" s="38">
        <v>7</v>
      </c>
      <c r="B37" s="39" t="s">
        <v>96</v>
      </c>
      <c r="C37" s="38">
        <v>10</v>
      </c>
    </row>
    <row r="38" spans="1:3" ht="45" x14ac:dyDescent="0.25">
      <c r="A38" s="38"/>
      <c r="B38" s="39" t="s">
        <v>97</v>
      </c>
      <c r="C38" s="38"/>
    </row>
    <row r="39" spans="1:3" x14ac:dyDescent="0.25">
      <c r="A39" s="38"/>
      <c r="B39" s="36"/>
      <c r="C39" s="38"/>
    </row>
    <row r="40" spans="1:3" ht="30" x14ac:dyDescent="0.25">
      <c r="A40" s="38"/>
      <c r="B40" s="39" t="s">
        <v>98</v>
      </c>
      <c r="C40" s="38"/>
    </row>
    <row r="41" spans="1:3" x14ac:dyDescent="0.25">
      <c r="A41" s="38"/>
      <c r="B41" s="36"/>
      <c r="C41" s="38"/>
    </row>
    <row r="42" spans="1:3" x14ac:dyDescent="0.25">
      <c r="A42" s="44" t="s">
        <v>99</v>
      </c>
      <c r="B42" s="44"/>
      <c r="C42" s="44"/>
    </row>
    <row r="43" spans="1:3" ht="270" x14ac:dyDescent="0.25">
      <c r="A43" s="33">
        <v>8</v>
      </c>
      <c r="B43" s="32" t="s">
        <v>121</v>
      </c>
      <c r="C43" s="33">
        <v>5</v>
      </c>
    </row>
    <row r="44" spans="1:3" x14ac:dyDescent="0.25">
      <c r="A44" s="33"/>
      <c r="B44" s="37"/>
      <c r="C44" s="26"/>
    </row>
    <row r="45" spans="1:3" ht="135" x14ac:dyDescent="0.25">
      <c r="A45" s="38">
        <v>9</v>
      </c>
      <c r="B45" s="42" t="s">
        <v>100</v>
      </c>
      <c r="C45" s="38">
        <v>10</v>
      </c>
    </row>
    <row r="46" spans="1:3" ht="75" x14ac:dyDescent="0.25">
      <c r="A46" s="33">
        <v>10</v>
      </c>
      <c r="B46" s="32" t="s">
        <v>101</v>
      </c>
      <c r="C46" s="33">
        <v>10</v>
      </c>
    </row>
    <row r="47" spans="1:3" ht="60" x14ac:dyDescent="0.25">
      <c r="A47" s="38">
        <v>11</v>
      </c>
      <c r="B47" s="39" t="s">
        <v>122</v>
      </c>
      <c r="C47" s="38">
        <v>3</v>
      </c>
    </row>
    <row r="48" spans="1:3" x14ac:dyDescent="0.25">
      <c r="A48" s="38"/>
      <c r="B48" s="43" t="s">
        <v>102</v>
      </c>
      <c r="C48" s="38"/>
    </row>
    <row r="49" spans="1:3" ht="75" x14ac:dyDescent="0.25">
      <c r="A49" s="33">
        <v>12</v>
      </c>
      <c r="B49" s="32" t="s">
        <v>103</v>
      </c>
      <c r="C49" s="33">
        <v>7</v>
      </c>
    </row>
    <row r="50" spans="1:3" ht="30" x14ac:dyDescent="0.25">
      <c r="A50" s="38">
        <v>13</v>
      </c>
      <c r="B50" s="39" t="s">
        <v>104</v>
      </c>
      <c r="C50" s="38">
        <v>10</v>
      </c>
    </row>
    <row r="51" spans="1:3" ht="45" x14ac:dyDescent="0.25">
      <c r="A51" s="33">
        <v>14</v>
      </c>
      <c r="B51" s="32" t="s">
        <v>105</v>
      </c>
      <c r="C51" s="33">
        <v>5</v>
      </c>
    </row>
    <row r="52" spans="1:3" ht="45" x14ac:dyDescent="0.25">
      <c r="A52" s="38">
        <v>15</v>
      </c>
      <c r="B52" s="39" t="s">
        <v>106</v>
      </c>
      <c r="C52" s="38">
        <v>2</v>
      </c>
    </row>
    <row r="53" spans="1:3" ht="30" x14ac:dyDescent="0.25">
      <c r="A53" s="33">
        <v>16</v>
      </c>
      <c r="B53" s="32" t="s">
        <v>107</v>
      </c>
      <c r="C53" s="33">
        <v>5</v>
      </c>
    </row>
    <row r="54" spans="1:3" ht="45" x14ac:dyDescent="0.25">
      <c r="A54" s="38">
        <v>17</v>
      </c>
      <c r="B54" s="39" t="s">
        <v>123</v>
      </c>
      <c r="C54" s="38">
        <v>5</v>
      </c>
    </row>
    <row r="55" spans="1:3" x14ac:dyDescent="0.25">
      <c r="A55" s="38"/>
      <c r="B55" s="36"/>
      <c r="C55" s="38"/>
    </row>
    <row r="56" spans="1:3" ht="45" x14ac:dyDescent="0.25">
      <c r="A56" s="33">
        <v>18</v>
      </c>
      <c r="B56" s="32" t="s">
        <v>108</v>
      </c>
      <c r="C56" s="33">
        <v>5</v>
      </c>
    </row>
    <row r="57" spans="1:3" x14ac:dyDescent="0.25">
      <c r="A57" s="33"/>
      <c r="B57" s="36"/>
      <c r="C57" s="33"/>
    </row>
    <row r="58" spans="1:3" x14ac:dyDescent="0.25">
      <c r="A58" s="44" t="s">
        <v>109</v>
      </c>
      <c r="B58" s="44"/>
      <c r="C58" s="44"/>
    </row>
    <row r="59" spans="1:3" ht="105" x14ac:dyDescent="0.25">
      <c r="A59" s="33">
        <v>19</v>
      </c>
      <c r="B59" s="32" t="s">
        <v>110</v>
      </c>
      <c r="C59" s="33">
        <v>4</v>
      </c>
    </row>
    <row r="60" spans="1:3" ht="45" x14ac:dyDescent="0.25">
      <c r="A60" s="38">
        <v>20</v>
      </c>
      <c r="B60" s="39" t="s">
        <v>124</v>
      </c>
      <c r="C60" s="38">
        <v>4</v>
      </c>
    </row>
    <row r="61" spans="1:3" ht="27" customHeight="1" x14ac:dyDescent="0.25">
      <c r="A61" s="38"/>
      <c r="B61" s="39"/>
      <c r="C61" s="38"/>
    </row>
    <row r="62" spans="1:3" ht="30" x14ac:dyDescent="0.25">
      <c r="A62" s="33">
        <v>21</v>
      </c>
      <c r="B62" s="32" t="s">
        <v>111</v>
      </c>
      <c r="C62" s="33">
        <v>4</v>
      </c>
    </row>
    <row r="63" spans="1:3" ht="26.25" customHeight="1" x14ac:dyDescent="0.25">
      <c r="A63" s="33"/>
      <c r="B63" s="32"/>
      <c r="C63" s="33"/>
    </row>
    <row r="64" spans="1:3" ht="45" x14ac:dyDescent="0.25">
      <c r="A64" s="38">
        <v>22</v>
      </c>
      <c r="B64" s="39" t="s">
        <v>112</v>
      </c>
      <c r="C64" s="38">
        <v>4</v>
      </c>
    </row>
    <row r="65" spans="1:3" ht="21" customHeight="1" x14ac:dyDescent="0.25">
      <c r="A65" s="38"/>
      <c r="B65" s="39"/>
      <c r="C65" s="38"/>
    </row>
    <row r="66" spans="1:3" ht="30" x14ac:dyDescent="0.25">
      <c r="A66" s="33">
        <v>23</v>
      </c>
      <c r="B66" s="32" t="s">
        <v>113</v>
      </c>
      <c r="C66" s="33">
        <v>4</v>
      </c>
    </row>
    <row r="67" spans="1:3" x14ac:dyDescent="0.25">
      <c r="A67" s="38">
        <v>24</v>
      </c>
      <c r="B67" s="39" t="s">
        <v>114</v>
      </c>
      <c r="C67" s="38">
        <v>5</v>
      </c>
    </row>
    <row r="68" spans="1:3" x14ac:dyDescent="0.25">
      <c r="A68" s="38"/>
      <c r="B68" s="36"/>
      <c r="C68" s="38"/>
    </row>
    <row r="69" spans="1:3" x14ac:dyDescent="0.25">
      <c r="A69" s="33">
        <v>25</v>
      </c>
      <c r="B69" s="32" t="s">
        <v>115</v>
      </c>
      <c r="C69" s="33">
        <v>5</v>
      </c>
    </row>
    <row r="70" spans="1:3" x14ac:dyDescent="0.25">
      <c r="A70" s="33"/>
      <c r="B70" s="36"/>
      <c r="C70" s="33"/>
    </row>
    <row r="71" spans="1:3" x14ac:dyDescent="0.25">
      <c r="A71" s="38">
        <v>26</v>
      </c>
      <c r="B71" s="39" t="s">
        <v>116</v>
      </c>
      <c r="C71" s="38">
        <v>5</v>
      </c>
    </row>
    <row r="72" spans="1:3" x14ac:dyDescent="0.25">
      <c r="A72" s="38"/>
      <c r="B72" s="36"/>
      <c r="C72" s="38"/>
    </row>
    <row r="73" spans="1:3" x14ac:dyDescent="0.25">
      <c r="A73" s="33"/>
      <c r="B73" s="32"/>
      <c r="C73" s="33"/>
    </row>
    <row r="74" spans="1:3" x14ac:dyDescent="0.25">
      <c r="A74" s="33"/>
      <c r="B74" s="32"/>
      <c r="C74" s="33"/>
    </row>
    <row r="75" spans="1:3" x14ac:dyDescent="0.25">
      <c r="A75" s="33"/>
      <c r="B75" s="32"/>
      <c r="C75" s="33"/>
    </row>
    <row r="76" spans="1:3" x14ac:dyDescent="0.25">
      <c r="A76" s="33"/>
      <c r="B76" s="32"/>
      <c r="C76" s="33"/>
    </row>
    <row r="77" spans="1:3" x14ac:dyDescent="0.25">
      <c r="A77" s="33"/>
      <c r="B77" s="32"/>
      <c r="C77" s="33"/>
    </row>
    <row r="78" spans="1:3" x14ac:dyDescent="0.25">
      <c r="A78" s="33"/>
      <c r="B78" s="32"/>
      <c r="C78" s="33"/>
    </row>
    <row r="79" spans="1:3" x14ac:dyDescent="0.25">
      <c r="A79" s="33"/>
      <c r="B79" s="32"/>
      <c r="C79" s="33"/>
    </row>
    <row r="80" spans="1:3" x14ac:dyDescent="0.25">
      <c r="A80" s="33"/>
      <c r="B80" s="32"/>
      <c r="C80" s="33"/>
    </row>
    <row r="81" spans="1:3" x14ac:dyDescent="0.25">
      <c r="A81" s="33"/>
      <c r="B81" s="32"/>
      <c r="C81" s="33"/>
    </row>
    <row r="82" spans="1:3" x14ac:dyDescent="0.25">
      <c r="A82" s="33"/>
      <c r="B82" s="32"/>
      <c r="C82" s="33"/>
    </row>
    <row r="83" spans="1:3" x14ac:dyDescent="0.25">
      <c r="A83" s="33"/>
      <c r="B83" s="32"/>
      <c r="C83" s="33"/>
    </row>
    <row r="84" spans="1:3" x14ac:dyDescent="0.25">
      <c r="A84" s="33"/>
      <c r="B84" s="32"/>
      <c r="C84" s="33"/>
    </row>
    <row r="85" spans="1:3" x14ac:dyDescent="0.25">
      <c r="A85" s="33"/>
      <c r="B85" s="32"/>
      <c r="C85" s="33"/>
    </row>
    <row r="86" spans="1:3" x14ac:dyDescent="0.25">
      <c r="A86" s="33"/>
      <c r="B86" s="32"/>
      <c r="C86" s="33"/>
    </row>
    <row r="87" spans="1:3" x14ac:dyDescent="0.25">
      <c r="A87" s="33"/>
      <c r="B87" s="32"/>
      <c r="C87" s="33"/>
    </row>
  </sheetData>
  <mergeCells count="5">
    <mergeCell ref="A42:C42"/>
    <mergeCell ref="A58:C58"/>
    <mergeCell ref="A1:C1"/>
    <mergeCell ref="A4:C4"/>
    <mergeCell ref="A5:C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2EAC1-73DB-47D5-ACB3-2E0FB785CC73}">
  <sheetPr>
    <tabColor theme="4"/>
  </sheetPr>
  <dimension ref="A2:O25"/>
  <sheetViews>
    <sheetView showGridLines="0" workbookViewId="0">
      <selection activeCell="C18" sqref="C18"/>
    </sheetView>
  </sheetViews>
  <sheetFormatPr defaultRowHeight="15" x14ac:dyDescent="0.25"/>
  <cols>
    <col min="1" max="1" width="10.85546875" bestFit="1" customWidth="1"/>
    <col min="2" max="2" width="10.28515625" bestFit="1" customWidth="1"/>
    <col min="3" max="3" width="10.140625" bestFit="1" customWidth="1"/>
    <col min="4" max="6" width="8.7109375" bestFit="1" customWidth="1"/>
    <col min="7" max="8" width="9" bestFit="1" customWidth="1"/>
    <col min="9" max="9" width="11" bestFit="1" customWidth="1"/>
    <col min="10" max="10" width="6" bestFit="1" customWidth="1"/>
    <col min="11" max="11" width="10" bestFit="1" customWidth="1"/>
    <col min="12" max="12" width="11" bestFit="1" customWidth="1"/>
    <col min="13" max="14" width="11" customWidth="1"/>
    <col min="15" max="15" width="12.140625" bestFit="1" customWidth="1"/>
  </cols>
  <sheetData>
    <row r="2" spans="1:15" x14ac:dyDescent="0.25">
      <c r="A2" s="48" t="s">
        <v>21</v>
      </c>
      <c r="B2" s="48"/>
      <c r="C2" s="48"/>
      <c r="D2" s="48"/>
      <c r="E2" s="48"/>
      <c r="F2" s="48"/>
      <c r="G2" s="48"/>
      <c r="H2" s="48"/>
      <c r="I2" s="48"/>
      <c r="J2" s="48"/>
      <c r="K2" s="48"/>
      <c r="L2" s="48"/>
      <c r="M2" s="48"/>
      <c r="N2" s="48"/>
      <c r="O2" s="48"/>
    </row>
    <row r="3" spans="1:15" ht="172.5" customHeight="1" x14ac:dyDescent="0.25"/>
    <row r="4" spans="1:15" x14ac:dyDescent="0.25">
      <c r="A4" s="1" t="s">
        <v>8</v>
      </c>
      <c r="B4" s="1" t="s">
        <v>9</v>
      </c>
      <c r="C4" s="1" t="s">
        <v>10</v>
      </c>
      <c r="D4" s="1" t="s">
        <v>11</v>
      </c>
      <c r="E4" s="1" t="s">
        <v>16</v>
      </c>
      <c r="F4" s="1" t="s">
        <v>17</v>
      </c>
      <c r="G4" s="1" t="s">
        <v>18</v>
      </c>
      <c r="H4" s="1" t="s">
        <v>19</v>
      </c>
      <c r="I4" s="2" t="s">
        <v>12</v>
      </c>
      <c r="J4" s="2" t="s">
        <v>14</v>
      </c>
      <c r="K4" s="2" t="s">
        <v>13</v>
      </c>
      <c r="L4" s="2" t="s">
        <v>15</v>
      </c>
      <c r="M4" s="2" t="s">
        <v>56</v>
      </c>
      <c r="N4" s="2" t="s">
        <v>57</v>
      </c>
      <c r="O4" s="2" t="s">
        <v>20</v>
      </c>
    </row>
    <row r="5" spans="1:15" x14ac:dyDescent="0.25">
      <c r="A5" s="3">
        <v>0</v>
      </c>
      <c r="B5" s="3">
        <v>0.85</v>
      </c>
      <c r="C5" s="3">
        <v>0.6</v>
      </c>
      <c r="D5" s="4">
        <v>70</v>
      </c>
      <c r="E5" s="4">
        <v>200</v>
      </c>
      <c r="F5" s="4">
        <v>-75</v>
      </c>
      <c r="G5" s="4">
        <v>120</v>
      </c>
      <c r="H5" s="4">
        <v>-150</v>
      </c>
      <c r="I5" s="5"/>
      <c r="J5" s="5"/>
      <c r="K5" s="5"/>
      <c r="L5" s="5"/>
      <c r="M5" s="5"/>
      <c r="N5" s="5"/>
      <c r="O5" s="6"/>
    </row>
    <row r="6" spans="1:15" x14ac:dyDescent="0.25">
      <c r="A6" s="3">
        <v>0.05</v>
      </c>
      <c r="B6" s="3">
        <v>0.85</v>
      </c>
      <c r="C6" s="3">
        <v>0.6</v>
      </c>
      <c r="D6" s="4">
        <v>70</v>
      </c>
      <c r="E6" s="4">
        <v>200</v>
      </c>
      <c r="F6" s="4">
        <v>-75</v>
      </c>
      <c r="G6" s="4">
        <v>120</v>
      </c>
      <c r="H6" s="4">
        <v>-150</v>
      </c>
      <c r="I6" s="5"/>
      <c r="J6" s="5"/>
      <c r="K6" s="5"/>
      <c r="L6" s="5"/>
      <c r="M6" s="5"/>
      <c r="N6" s="5"/>
      <c r="O6" s="6"/>
    </row>
    <row r="7" spans="1:15" x14ac:dyDescent="0.25">
      <c r="A7" s="3">
        <v>0.1</v>
      </c>
      <c r="B7" s="3">
        <v>0.85</v>
      </c>
      <c r="C7" s="3">
        <v>0.6</v>
      </c>
      <c r="D7" s="4">
        <v>70</v>
      </c>
      <c r="E7" s="4">
        <v>200</v>
      </c>
      <c r="F7" s="4">
        <v>-75</v>
      </c>
      <c r="G7" s="4">
        <v>120</v>
      </c>
      <c r="H7" s="4">
        <v>-150</v>
      </c>
      <c r="I7" s="5"/>
      <c r="J7" s="5"/>
      <c r="K7" s="5"/>
      <c r="L7" s="5"/>
      <c r="M7" s="5"/>
      <c r="N7" s="5"/>
      <c r="O7" s="6"/>
    </row>
    <row r="8" spans="1:15" x14ac:dyDescent="0.25">
      <c r="A8" s="3">
        <v>0.15</v>
      </c>
      <c r="B8" s="3">
        <v>0.85</v>
      </c>
      <c r="C8" s="3">
        <v>0.6</v>
      </c>
      <c r="D8" s="4">
        <v>70</v>
      </c>
      <c r="E8" s="4">
        <v>200</v>
      </c>
      <c r="F8" s="4">
        <v>-75</v>
      </c>
      <c r="G8" s="4">
        <v>120</v>
      </c>
      <c r="H8" s="4">
        <v>-150</v>
      </c>
      <c r="I8" s="5"/>
      <c r="J8" s="5"/>
      <c r="K8" s="5"/>
      <c r="L8" s="5"/>
      <c r="M8" s="5"/>
      <c r="N8" s="5"/>
      <c r="O8" s="6"/>
    </row>
    <row r="9" spans="1:15" x14ac:dyDescent="0.25">
      <c r="A9" s="3">
        <v>0.2</v>
      </c>
      <c r="B9" s="3">
        <v>0.85</v>
      </c>
      <c r="C9" s="3">
        <v>0.6</v>
      </c>
      <c r="D9" s="4">
        <v>70</v>
      </c>
      <c r="E9" s="4">
        <v>200</v>
      </c>
      <c r="F9" s="4">
        <v>-75</v>
      </c>
      <c r="G9" s="4">
        <v>120</v>
      </c>
      <c r="H9" s="4">
        <v>-150</v>
      </c>
      <c r="I9" s="5"/>
      <c r="J9" s="5"/>
      <c r="K9" s="5"/>
      <c r="L9" s="5"/>
      <c r="M9" s="5"/>
      <c r="N9" s="5"/>
      <c r="O9" s="6"/>
    </row>
    <row r="10" spans="1:15" x14ac:dyDescent="0.25">
      <c r="A10" s="3">
        <v>0.25</v>
      </c>
      <c r="B10" s="3">
        <v>0.85</v>
      </c>
      <c r="C10" s="3">
        <v>0.6</v>
      </c>
      <c r="D10" s="4">
        <v>70</v>
      </c>
      <c r="E10" s="4">
        <v>200</v>
      </c>
      <c r="F10" s="4">
        <v>-75</v>
      </c>
      <c r="G10" s="4">
        <v>120</v>
      </c>
      <c r="H10" s="4">
        <v>-150</v>
      </c>
      <c r="I10" s="5"/>
      <c r="J10" s="5"/>
      <c r="K10" s="5"/>
      <c r="L10" s="5"/>
      <c r="M10" s="5"/>
      <c r="N10" s="5"/>
      <c r="O10" s="6"/>
    </row>
    <row r="11" spans="1:15" x14ac:dyDescent="0.25">
      <c r="A11" s="3">
        <v>0.3</v>
      </c>
      <c r="B11" s="3">
        <v>0.85</v>
      </c>
      <c r="C11" s="3">
        <v>0.6</v>
      </c>
      <c r="D11" s="4">
        <v>70</v>
      </c>
      <c r="E11" s="4">
        <v>200</v>
      </c>
      <c r="F11" s="4">
        <v>-75</v>
      </c>
      <c r="G11" s="4">
        <v>120</v>
      </c>
      <c r="H11" s="4">
        <v>-150</v>
      </c>
      <c r="I11" s="5"/>
      <c r="J11" s="5"/>
      <c r="K11" s="5"/>
      <c r="L11" s="5"/>
      <c r="M11" s="5"/>
      <c r="N11" s="5"/>
      <c r="O11" s="6"/>
    </row>
    <row r="12" spans="1:15" x14ac:dyDescent="0.25">
      <c r="A12" s="3">
        <v>0.35</v>
      </c>
      <c r="B12" s="3">
        <v>0.85</v>
      </c>
      <c r="C12" s="3">
        <v>0.6</v>
      </c>
      <c r="D12" s="4">
        <v>70</v>
      </c>
      <c r="E12" s="4">
        <v>200</v>
      </c>
      <c r="F12" s="4">
        <v>-75</v>
      </c>
      <c r="G12" s="4">
        <v>120</v>
      </c>
      <c r="H12" s="4">
        <v>-150</v>
      </c>
      <c r="I12" s="5"/>
      <c r="J12" s="5"/>
      <c r="K12" s="5"/>
      <c r="L12" s="5"/>
      <c r="M12" s="5"/>
      <c r="N12" s="5"/>
      <c r="O12" s="6"/>
    </row>
    <row r="13" spans="1:15" x14ac:dyDescent="0.25">
      <c r="A13" s="3">
        <v>0.4</v>
      </c>
      <c r="B13" s="3">
        <v>0.85</v>
      </c>
      <c r="C13" s="3">
        <v>0.6</v>
      </c>
      <c r="D13" s="4">
        <v>70</v>
      </c>
      <c r="E13" s="4">
        <v>200</v>
      </c>
      <c r="F13" s="4">
        <v>-75</v>
      </c>
      <c r="G13" s="4">
        <v>120</v>
      </c>
      <c r="H13" s="4">
        <v>-150</v>
      </c>
      <c r="I13" s="5"/>
      <c r="J13" s="5"/>
      <c r="K13" s="5"/>
      <c r="L13" s="5"/>
      <c r="M13" s="5"/>
      <c r="N13" s="5"/>
      <c r="O13" s="6"/>
    </row>
    <row r="14" spans="1:15" x14ac:dyDescent="0.25">
      <c r="A14" s="3">
        <v>0.45</v>
      </c>
      <c r="B14" s="3">
        <v>0.85</v>
      </c>
      <c r="C14" s="3">
        <v>0.6</v>
      </c>
      <c r="D14" s="4">
        <v>70</v>
      </c>
      <c r="E14" s="4">
        <v>200</v>
      </c>
      <c r="F14" s="4">
        <v>-75</v>
      </c>
      <c r="G14" s="4">
        <v>120</v>
      </c>
      <c r="H14" s="4">
        <v>-150</v>
      </c>
      <c r="I14" s="5"/>
      <c r="J14" s="5"/>
      <c r="K14" s="5"/>
      <c r="L14" s="5"/>
      <c r="M14" s="5"/>
      <c r="N14" s="5"/>
      <c r="O14" s="6"/>
    </row>
    <row r="15" spans="1:15" x14ac:dyDescent="0.25">
      <c r="A15" s="3">
        <v>0.5</v>
      </c>
      <c r="B15" s="3">
        <v>0.85</v>
      </c>
      <c r="C15" s="3">
        <v>0.6</v>
      </c>
      <c r="D15" s="4">
        <v>70</v>
      </c>
      <c r="E15" s="4">
        <v>200</v>
      </c>
      <c r="F15" s="4">
        <v>-75</v>
      </c>
      <c r="G15" s="4">
        <v>120</v>
      </c>
      <c r="H15" s="4">
        <v>-150</v>
      </c>
      <c r="I15" s="5"/>
      <c r="J15" s="5"/>
      <c r="K15" s="5"/>
      <c r="L15" s="5"/>
      <c r="M15" s="5"/>
      <c r="N15" s="5"/>
      <c r="O15" s="6"/>
    </row>
    <row r="16" spans="1:15" x14ac:dyDescent="0.25">
      <c r="A16" s="3">
        <v>0.55000000000000004</v>
      </c>
      <c r="B16" s="3">
        <v>0.85</v>
      </c>
      <c r="C16" s="3">
        <v>0.6</v>
      </c>
      <c r="D16" s="4">
        <v>70</v>
      </c>
      <c r="E16" s="4">
        <v>200</v>
      </c>
      <c r="F16" s="4">
        <v>-75</v>
      </c>
      <c r="G16" s="4">
        <v>120</v>
      </c>
      <c r="H16" s="4">
        <v>-150</v>
      </c>
      <c r="I16" s="5"/>
      <c r="J16" s="5"/>
      <c r="K16" s="5"/>
      <c r="L16" s="5"/>
      <c r="M16" s="5"/>
      <c r="N16" s="5"/>
      <c r="O16" s="6"/>
    </row>
    <row r="17" spans="1:15" x14ac:dyDescent="0.25">
      <c r="A17" s="3">
        <v>0.6</v>
      </c>
      <c r="B17" s="3">
        <v>0.85</v>
      </c>
      <c r="C17" s="3">
        <v>0.6</v>
      </c>
      <c r="D17" s="4">
        <v>70</v>
      </c>
      <c r="E17" s="4">
        <v>200</v>
      </c>
      <c r="F17" s="4">
        <v>-75</v>
      </c>
      <c r="G17" s="4">
        <v>120</v>
      </c>
      <c r="H17" s="4">
        <v>-150</v>
      </c>
      <c r="I17" s="5"/>
      <c r="J17" s="5"/>
      <c r="K17" s="5"/>
      <c r="L17" s="5"/>
      <c r="M17" s="5"/>
      <c r="N17" s="5"/>
      <c r="O17" s="6"/>
    </row>
    <row r="18" spans="1:15" x14ac:dyDescent="0.25">
      <c r="A18" s="3">
        <v>0.65</v>
      </c>
      <c r="B18" s="3">
        <v>0.85</v>
      </c>
      <c r="C18" s="3">
        <v>0.6</v>
      </c>
      <c r="D18" s="4">
        <v>70</v>
      </c>
      <c r="E18" s="4">
        <v>200</v>
      </c>
      <c r="F18" s="4">
        <v>-75</v>
      </c>
      <c r="G18" s="4">
        <v>120</v>
      </c>
      <c r="H18" s="4">
        <v>-150</v>
      </c>
      <c r="I18" s="5"/>
      <c r="J18" s="5"/>
      <c r="K18" s="5"/>
      <c r="L18" s="5"/>
      <c r="M18" s="5"/>
      <c r="N18" s="5"/>
      <c r="O18" s="6"/>
    </row>
    <row r="19" spans="1:15" x14ac:dyDescent="0.25">
      <c r="A19" s="3">
        <v>0.7</v>
      </c>
      <c r="B19" s="3">
        <v>0.85</v>
      </c>
      <c r="C19" s="3">
        <v>0.6</v>
      </c>
      <c r="D19" s="4">
        <v>70</v>
      </c>
      <c r="E19" s="4">
        <v>200</v>
      </c>
      <c r="F19" s="4">
        <v>-75</v>
      </c>
      <c r="G19" s="4">
        <v>120</v>
      </c>
      <c r="H19" s="4">
        <v>-150</v>
      </c>
      <c r="I19" s="5"/>
      <c r="J19" s="5"/>
      <c r="K19" s="5"/>
      <c r="L19" s="5"/>
      <c r="M19" s="5"/>
      <c r="N19" s="5"/>
      <c r="O19" s="6"/>
    </row>
    <row r="20" spans="1:15" x14ac:dyDescent="0.25">
      <c r="A20" s="3">
        <v>0.75</v>
      </c>
      <c r="B20" s="3">
        <v>0.85</v>
      </c>
      <c r="C20" s="3">
        <v>0.6</v>
      </c>
      <c r="D20" s="4">
        <v>70</v>
      </c>
      <c r="E20" s="4">
        <v>200</v>
      </c>
      <c r="F20" s="4">
        <v>-75</v>
      </c>
      <c r="G20" s="4">
        <v>120</v>
      </c>
      <c r="H20" s="4">
        <v>-150</v>
      </c>
      <c r="I20" s="5"/>
      <c r="J20" s="5"/>
      <c r="K20" s="5"/>
      <c r="L20" s="5"/>
      <c r="M20" s="5"/>
      <c r="N20" s="5"/>
      <c r="O20" s="6"/>
    </row>
    <row r="21" spans="1:15" x14ac:dyDescent="0.25">
      <c r="A21" s="3">
        <v>0.8</v>
      </c>
      <c r="B21" s="3">
        <v>0.85</v>
      </c>
      <c r="C21" s="3">
        <v>0.6</v>
      </c>
      <c r="D21" s="4">
        <v>70</v>
      </c>
      <c r="E21" s="4">
        <v>200</v>
      </c>
      <c r="F21" s="4">
        <v>-75</v>
      </c>
      <c r="G21" s="4">
        <v>120</v>
      </c>
      <c r="H21" s="4">
        <v>-150</v>
      </c>
      <c r="I21" s="5"/>
      <c r="J21" s="5"/>
      <c r="K21" s="5"/>
      <c r="L21" s="5"/>
      <c r="M21" s="5"/>
      <c r="N21" s="5"/>
      <c r="O21" s="6"/>
    </row>
    <row r="22" spans="1:15" x14ac:dyDescent="0.25">
      <c r="A22" s="3">
        <v>0.85</v>
      </c>
      <c r="B22" s="3">
        <v>0.85</v>
      </c>
      <c r="C22" s="3">
        <v>0.6</v>
      </c>
      <c r="D22" s="4">
        <v>70</v>
      </c>
      <c r="E22" s="4">
        <v>200</v>
      </c>
      <c r="F22" s="4">
        <v>-75</v>
      </c>
      <c r="G22" s="4">
        <v>120</v>
      </c>
      <c r="H22" s="4">
        <v>-150</v>
      </c>
      <c r="I22" s="5"/>
      <c r="J22" s="5"/>
      <c r="K22" s="5"/>
      <c r="L22" s="5"/>
      <c r="M22" s="5"/>
      <c r="N22" s="5"/>
      <c r="O22" s="6"/>
    </row>
    <row r="23" spans="1:15" x14ac:dyDescent="0.25">
      <c r="A23" s="3">
        <v>0.9</v>
      </c>
      <c r="B23" s="3">
        <v>0.85</v>
      </c>
      <c r="C23" s="3">
        <v>0.6</v>
      </c>
      <c r="D23" s="4">
        <v>70</v>
      </c>
      <c r="E23" s="4">
        <v>200</v>
      </c>
      <c r="F23" s="4">
        <v>-75</v>
      </c>
      <c r="G23" s="4">
        <v>120</v>
      </c>
      <c r="H23" s="4">
        <v>-150</v>
      </c>
      <c r="I23" s="5"/>
      <c r="J23" s="5"/>
      <c r="K23" s="5"/>
      <c r="L23" s="5"/>
      <c r="M23" s="5"/>
      <c r="N23" s="5"/>
      <c r="O23" s="6"/>
    </row>
    <row r="24" spans="1:15" x14ac:dyDescent="0.25">
      <c r="A24" s="3">
        <v>0.95</v>
      </c>
      <c r="B24" s="3">
        <v>0.85</v>
      </c>
      <c r="C24" s="3">
        <v>0.6</v>
      </c>
      <c r="D24" s="4">
        <v>70</v>
      </c>
      <c r="E24" s="4">
        <v>200</v>
      </c>
      <c r="F24" s="4">
        <v>-75</v>
      </c>
      <c r="G24" s="4">
        <v>120</v>
      </c>
      <c r="H24" s="4">
        <v>-150</v>
      </c>
      <c r="I24" s="5"/>
      <c r="J24" s="5"/>
      <c r="K24" s="5"/>
      <c r="L24" s="5"/>
      <c r="M24" s="5"/>
      <c r="N24" s="5"/>
      <c r="O24" s="6"/>
    </row>
    <row r="25" spans="1:15" x14ac:dyDescent="0.25">
      <c r="A25" s="3">
        <v>1</v>
      </c>
      <c r="B25" s="3">
        <v>0.85</v>
      </c>
      <c r="C25" s="3">
        <v>0.6</v>
      </c>
      <c r="D25" s="4">
        <v>70</v>
      </c>
      <c r="E25" s="4">
        <v>200</v>
      </c>
      <c r="F25" s="4">
        <v>-75</v>
      </c>
      <c r="G25" s="4">
        <v>120</v>
      </c>
      <c r="H25" s="4">
        <v>-150</v>
      </c>
      <c r="I25" s="5"/>
      <c r="J25" s="5"/>
      <c r="K25" s="5"/>
      <c r="L25" s="5"/>
      <c r="M25" s="5"/>
      <c r="N25" s="5"/>
      <c r="O25" s="6"/>
    </row>
  </sheetData>
  <mergeCells count="1">
    <mergeCell ref="A2:O2"/>
  </mergeCells>
  <conditionalFormatting sqref="I5:L25">
    <cfRule type="dataBar" priority="1">
      <dataBar>
        <cfvo type="num" val="0"/>
        <cfvo type="num" val="1"/>
        <color rgb="FF638EC6"/>
      </dataBar>
      <extLst>
        <ext xmlns:x14="http://schemas.microsoft.com/office/spreadsheetml/2009/9/main" uri="{B025F937-C7B1-47D3-B67F-A62EFF666E3E}">
          <x14:id>{7CF542A7-F42E-4B0F-81AB-B66EAECDD640}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7CF542A7-F42E-4B0F-81AB-B66EAECDD640}">
            <x14:dataBar minLength="0" maxLength="100" gradient="0">
              <x14:cfvo type="num">
                <xm:f>0</xm:f>
              </x14:cfvo>
              <x14:cfvo type="num">
                <xm:f>1</xm:f>
              </x14:cfvo>
              <x14:negativeFillColor rgb="FFFF0000"/>
              <x14:axisColor rgb="FF000000"/>
            </x14:dataBar>
          </x14:cfRule>
          <xm:sqref>I5:L25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FB19B-9E3B-4A8B-84A0-DFCA6910FC29}">
  <sheetPr>
    <tabColor theme="4"/>
  </sheetPr>
  <dimension ref="A2:O25"/>
  <sheetViews>
    <sheetView showGridLines="0" workbookViewId="0">
      <selection activeCell="E16" sqref="E16"/>
    </sheetView>
  </sheetViews>
  <sheetFormatPr defaultRowHeight="15" x14ac:dyDescent="0.25"/>
  <cols>
    <col min="1" max="1" width="10.85546875" bestFit="1" customWidth="1"/>
    <col min="2" max="2" width="10.28515625" bestFit="1" customWidth="1"/>
    <col min="3" max="3" width="10.140625" bestFit="1" customWidth="1"/>
    <col min="4" max="6" width="8.7109375" bestFit="1" customWidth="1"/>
    <col min="7" max="8" width="9" bestFit="1" customWidth="1"/>
    <col min="9" max="9" width="11" bestFit="1" customWidth="1"/>
    <col min="10" max="10" width="6" bestFit="1" customWidth="1"/>
    <col min="11" max="11" width="10" bestFit="1" customWidth="1"/>
    <col min="12" max="12" width="11" bestFit="1" customWidth="1"/>
    <col min="13" max="14" width="11" customWidth="1"/>
    <col min="15" max="15" width="12.140625" bestFit="1" customWidth="1"/>
  </cols>
  <sheetData>
    <row r="2" spans="1:15" x14ac:dyDescent="0.25">
      <c r="A2" s="48" t="s">
        <v>23</v>
      </c>
      <c r="B2" s="48"/>
      <c r="C2" s="48"/>
      <c r="D2" s="48"/>
      <c r="E2" s="48"/>
      <c r="F2" s="48"/>
      <c r="G2" s="48"/>
      <c r="H2" s="48"/>
      <c r="I2" s="48"/>
      <c r="J2" s="48"/>
      <c r="K2" s="48"/>
      <c r="L2" s="48"/>
      <c r="M2" s="48"/>
      <c r="N2" s="48"/>
      <c r="O2" s="48"/>
    </row>
    <row r="3" spans="1:15" ht="172.5" customHeight="1" x14ac:dyDescent="0.25"/>
    <row r="4" spans="1:15" x14ac:dyDescent="0.25">
      <c r="A4" s="1" t="s">
        <v>8</v>
      </c>
      <c r="B4" s="1" t="s">
        <v>9</v>
      </c>
      <c r="C4" s="1" t="s">
        <v>10</v>
      </c>
      <c r="D4" s="1" t="s">
        <v>11</v>
      </c>
      <c r="E4" s="1" t="s">
        <v>16</v>
      </c>
      <c r="F4" s="1" t="s">
        <v>17</v>
      </c>
      <c r="G4" s="1" t="s">
        <v>18</v>
      </c>
      <c r="H4" s="1" t="s">
        <v>19</v>
      </c>
      <c r="I4" s="2" t="s">
        <v>12</v>
      </c>
      <c r="J4" s="2" t="s">
        <v>14</v>
      </c>
      <c r="K4" s="2" t="s">
        <v>13</v>
      </c>
      <c r="L4" s="2" t="s">
        <v>15</v>
      </c>
      <c r="M4" s="2" t="s">
        <v>56</v>
      </c>
      <c r="N4" s="2" t="s">
        <v>57</v>
      </c>
      <c r="O4" s="2" t="s">
        <v>20</v>
      </c>
    </row>
    <row r="5" spans="1:15" x14ac:dyDescent="0.25">
      <c r="A5" s="3">
        <v>0.5</v>
      </c>
      <c r="B5" s="3">
        <v>0</v>
      </c>
      <c r="C5" s="3">
        <v>0.6</v>
      </c>
      <c r="D5" s="4">
        <v>70</v>
      </c>
      <c r="E5" s="4">
        <v>200</v>
      </c>
      <c r="F5" s="4">
        <v>-75</v>
      </c>
      <c r="G5" s="4">
        <v>120</v>
      </c>
      <c r="H5" s="4">
        <v>-150</v>
      </c>
      <c r="I5" s="5"/>
      <c r="J5" s="5"/>
      <c r="K5" s="5"/>
      <c r="L5" s="5"/>
      <c r="M5" s="5"/>
      <c r="N5" s="5"/>
      <c r="O5" s="6"/>
    </row>
    <row r="6" spans="1:15" x14ac:dyDescent="0.25">
      <c r="A6" s="3">
        <v>0.5</v>
      </c>
      <c r="B6" s="3">
        <v>0.05</v>
      </c>
      <c r="C6" s="3">
        <v>0.6</v>
      </c>
      <c r="D6" s="4">
        <v>70</v>
      </c>
      <c r="E6" s="4">
        <v>200</v>
      </c>
      <c r="F6" s="4">
        <v>-75</v>
      </c>
      <c r="G6" s="4">
        <v>120</v>
      </c>
      <c r="H6" s="4">
        <v>-150</v>
      </c>
      <c r="I6" s="5"/>
      <c r="J6" s="5"/>
      <c r="K6" s="5"/>
      <c r="L6" s="5"/>
      <c r="M6" s="5"/>
      <c r="N6" s="5"/>
      <c r="O6" s="6"/>
    </row>
    <row r="7" spans="1:15" x14ac:dyDescent="0.25">
      <c r="A7" s="3">
        <v>0.5</v>
      </c>
      <c r="B7" s="3">
        <v>0.1</v>
      </c>
      <c r="C7" s="3">
        <v>0.6</v>
      </c>
      <c r="D7" s="4">
        <v>70</v>
      </c>
      <c r="E7" s="4">
        <v>200</v>
      </c>
      <c r="F7" s="4">
        <v>-75</v>
      </c>
      <c r="G7" s="4">
        <v>120</v>
      </c>
      <c r="H7" s="4">
        <v>-150</v>
      </c>
      <c r="I7" s="5"/>
      <c r="J7" s="5"/>
      <c r="K7" s="5"/>
      <c r="L7" s="5"/>
      <c r="M7" s="5"/>
      <c r="N7" s="5"/>
      <c r="O7" s="6"/>
    </row>
    <row r="8" spans="1:15" x14ac:dyDescent="0.25">
      <c r="A8" s="3">
        <v>0.5</v>
      </c>
      <c r="B8" s="3">
        <v>0.15</v>
      </c>
      <c r="C8" s="3">
        <v>0.6</v>
      </c>
      <c r="D8" s="4">
        <v>70</v>
      </c>
      <c r="E8" s="4">
        <v>200</v>
      </c>
      <c r="F8" s="4">
        <v>-75</v>
      </c>
      <c r="G8" s="4">
        <v>120</v>
      </c>
      <c r="H8" s="4">
        <v>-150</v>
      </c>
      <c r="I8" s="5"/>
      <c r="J8" s="5"/>
      <c r="K8" s="5"/>
      <c r="L8" s="5"/>
      <c r="M8" s="5"/>
      <c r="N8" s="5"/>
      <c r="O8" s="6"/>
    </row>
    <row r="9" spans="1:15" x14ac:dyDescent="0.25">
      <c r="A9" s="3">
        <v>0.5</v>
      </c>
      <c r="B9" s="3">
        <v>0.2</v>
      </c>
      <c r="C9" s="3">
        <v>0.6</v>
      </c>
      <c r="D9" s="4">
        <v>70</v>
      </c>
      <c r="E9" s="4">
        <v>200</v>
      </c>
      <c r="F9" s="4">
        <v>-75</v>
      </c>
      <c r="G9" s="4">
        <v>120</v>
      </c>
      <c r="H9" s="4">
        <v>-150</v>
      </c>
      <c r="I9" s="5"/>
      <c r="J9" s="5"/>
      <c r="K9" s="5"/>
      <c r="L9" s="5"/>
      <c r="M9" s="5"/>
      <c r="N9" s="5"/>
      <c r="O9" s="6"/>
    </row>
    <row r="10" spans="1:15" x14ac:dyDescent="0.25">
      <c r="A10" s="3">
        <v>0.5</v>
      </c>
      <c r="B10" s="3">
        <v>0.25</v>
      </c>
      <c r="C10" s="3">
        <v>0.6</v>
      </c>
      <c r="D10" s="4">
        <v>70</v>
      </c>
      <c r="E10" s="4">
        <v>200</v>
      </c>
      <c r="F10" s="4">
        <v>-75</v>
      </c>
      <c r="G10" s="4">
        <v>120</v>
      </c>
      <c r="H10" s="4">
        <v>-150</v>
      </c>
      <c r="I10" s="5"/>
      <c r="J10" s="5"/>
      <c r="K10" s="5"/>
      <c r="L10" s="5"/>
      <c r="M10" s="5"/>
      <c r="N10" s="5"/>
      <c r="O10" s="6"/>
    </row>
    <row r="11" spans="1:15" x14ac:dyDescent="0.25">
      <c r="A11" s="3">
        <v>0.5</v>
      </c>
      <c r="B11" s="3">
        <v>0.3</v>
      </c>
      <c r="C11" s="3">
        <v>0.6</v>
      </c>
      <c r="D11" s="4">
        <v>70</v>
      </c>
      <c r="E11" s="4">
        <v>200</v>
      </c>
      <c r="F11" s="4">
        <v>-75</v>
      </c>
      <c r="G11" s="4">
        <v>120</v>
      </c>
      <c r="H11" s="4">
        <v>-150</v>
      </c>
      <c r="I11" s="5"/>
      <c r="J11" s="5"/>
      <c r="K11" s="5"/>
      <c r="L11" s="5"/>
      <c r="M11" s="5"/>
      <c r="N11" s="5"/>
      <c r="O11" s="6"/>
    </row>
    <row r="12" spans="1:15" x14ac:dyDescent="0.25">
      <c r="A12" s="3">
        <v>0.5</v>
      </c>
      <c r="B12" s="3">
        <v>0.35</v>
      </c>
      <c r="C12" s="3">
        <v>0.6</v>
      </c>
      <c r="D12" s="4">
        <v>70</v>
      </c>
      <c r="E12" s="4">
        <v>200</v>
      </c>
      <c r="F12" s="4">
        <v>-75</v>
      </c>
      <c r="G12" s="4">
        <v>120</v>
      </c>
      <c r="H12" s="4">
        <v>-150</v>
      </c>
      <c r="I12" s="5"/>
      <c r="J12" s="5"/>
      <c r="K12" s="5"/>
      <c r="L12" s="5"/>
      <c r="M12" s="5"/>
      <c r="N12" s="5"/>
      <c r="O12" s="6"/>
    </row>
    <row r="13" spans="1:15" x14ac:dyDescent="0.25">
      <c r="A13" s="3">
        <v>0.5</v>
      </c>
      <c r="B13" s="3">
        <v>0.4</v>
      </c>
      <c r="C13" s="3">
        <v>0.6</v>
      </c>
      <c r="D13" s="4">
        <v>70</v>
      </c>
      <c r="E13" s="4">
        <v>200</v>
      </c>
      <c r="F13" s="4">
        <v>-75</v>
      </c>
      <c r="G13" s="4">
        <v>120</v>
      </c>
      <c r="H13" s="4">
        <v>-150</v>
      </c>
      <c r="I13" s="5"/>
      <c r="J13" s="5"/>
      <c r="K13" s="5"/>
      <c r="L13" s="5"/>
      <c r="M13" s="5"/>
      <c r="N13" s="5"/>
      <c r="O13" s="6"/>
    </row>
    <row r="14" spans="1:15" x14ac:dyDescent="0.25">
      <c r="A14" s="3">
        <v>0.5</v>
      </c>
      <c r="B14" s="3">
        <v>0.45</v>
      </c>
      <c r="C14" s="3">
        <v>0.6</v>
      </c>
      <c r="D14" s="4">
        <v>70</v>
      </c>
      <c r="E14" s="4">
        <v>200</v>
      </c>
      <c r="F14" s="4">
        <v>-75</v>
      </c>
      <c r="G14" s="4">
        <v>120</v>
      </c>
      <c r="H14" s="4">
        <v>-150</v>
      </c>
      <c r="I14" s="5"/>
      <c r="J14" s="5"/>
      <c r="K14" s="5"/>
      <c r="L14" s="5"/>
      <c r="M14" s="5"/>
      <c r="N14" s="5"/>
      <c r="O14" s="6"/>
    </row>
    <row r="15" spans="1:15" x14ac:dyDescent="0.25">
      <c r="A15" s="3">
        <v>0.5</v>
      </c>
      <c r="B15" s="3">
        <v>0.5</v>
      </c>
      <c r="C15" s="3">
        <v>0.6</v>
      </c>
      <c r="D15" s="4">
        <v>70</v>
      </c>
      <c r="E15" s="4">
        <v>200</v>
      </c>
      <c r="F15" s="4">
        <v>-75</v>
      </c>
      <c r="G15" s="4">
        <v>120</v>
      </c>
      <c r="H15" s="4">
        <v>-150</v>
      </c>
      <c r="I15" s="5"/>
      <c r="J15" s="5"/>
      <c r="K15" s="5"/>
      <c r="L15" s="5"/>
      <c r="M15" s="5"/>
      <c r="N15" s="5"/>
      <c r="O15" s="6"/>
    </row>
    <row r="16" spans="1:15" x14ac:dyDescent="0.25">
      <c r="A16" s="3">
        <v>0.5</v>
      </c>
      <c r="B16" s="3">
        <v>0.55000000000000004</v>
      </c>
      <c r="C16" s="3">
        <v>0.6</v>
      </c>
      <c r="D16" s="4">
        <v>70</v>
      </c>
      <c r="E16" s="4">
        <v>200</v>
      </c>
      <c r="F16" s="4">
        <v>-75</v>
      </c>
      <c r="G16" s="4">
        <v>120</v>
      </c>
      <c r="H16" s="4">
        <v>-150</v>
      </c>
      <c r="I16" s="5"/>
      <c r="J16" s="5"/>
      <c r="K16" s="5"/>
      <c r="L16" s="5"/>
      <c r="M16" s="5"/>
      <c r="N16" s="5"/>
      <c r="O16" s="6"/>
    </row>
    <row r="17" spans="1:15" x14ac:dyDescent="0.25">
      <c r="A17" s="3">
        <v>0.5</v>
      </c>
      <c r="B17" s="3">
        <v>0.6</v>
      </c>
      <c r="C17" s="3">
        <v>0.6</v>
      </c>
      <c r="D17" s="4">
        <v>70</v>
      </c>
      <c r="E17" s="4">
        <v>200</v>
      </c>
      <c r="F17" s="4">
        <v>-75</v>
      </c>
      <c r="G17" s="4">
        <v>120</v>
      </c>
      <c r="H17" s="4">
        <v>-150</v>
      </c>
      <c r="I17" s="5"/>
      <c r="J17" s="5"/>
      <c r="K17" s="5"/>
      <c r="L17" s="5"/>
      <c r="M17" s="5"/>
      <c r="N17" s="5"/>
      <c r="O17" s="6"/>
    </row>
    <row r="18" spans="1:15" x14ac:dyDescent="0.25">
      <c r="A18" s="3">
        <v>0.5</v>
      </c>
      <c r="B18" s="3">
        <v>0.65</v>
      </c>
      <c r="C18" s="3">
        <v>0.6</v>
      </c>
      <c r="D18" s="4">
        <v>70</v>
      </c>
      <c r="E18" s="4">
        <v>200</v>
      </c>
      <c r="F18" s="4">
        <v>-75</v>
      </c>
      <c r="G18" s="4">
        <v>120</v>
      </c>
      <c r="H18" s="4">
        <v>-150</v>
      </c>
      <c r="I18" s="5"/>
      <c r="J18" s="5"/>
      <c r="K18" s="5"/>
      <c r="L18" s="5"/>
      <c r="M18" s="5"/>
      <c r="N18" s="5"/>
      <c r="O18" s="6"/>
    </row>
    <row r="19" spans="1:15" x14ac:dyDescent="0.25">
      <c r="A19" s="3">
        <v>0.5</v>
      </c>
      <c r="B19" s="3">
        <v>0.7</v>
      </c>
      <c r="C19" s="3">
        <v>0.6</v>
      </c>
      <c r="D19" s="4">
        <v>70</v>
      </c>
      <c r="E19" s="4">
        <v>200</v>
      </c>
      <c r="F19" s="4">
        <v>-75</v>
      </c>
      <c r="G19" s="4">
        <v>120</v>
      </c>
      <c r="H19" s="4">
        <v>-150</v>
      </c>
      <c r="I19" s="5"/>
      <c r="J19" s="5"/>
      <c r="K19" s="5"/>
      <c r="L19" s="5"/>
      <c r="M19" s="5"/>
      <c r="N19" s="5"/>
      <c r="O19" s="6"/>
    </row>
    <row r="20" spans="1:15" x14ac:dyDescent="0.25">
      <c r="A20" s="3">
        <v>0.5</v>
      </c>
      <c r="B20" s="3">
        <v>0.75</v>
      </c>
      <c r="C20" s="3">
        <v>0.6</v>
      </c>
      <c r="D20" s="4">
        <v>70</v>
      </c>
      <c r="E20" s="4">
        <v>200</v>
      </c>
      <c r="F20" s="4">
        <v>-75</v>
      </c>
      <c r="G20" s="4">
        <v>120</v>
      </c>
      <c r="H20" s="4">
        <v>-150</v>
      </c>
      <c r="I20" s="5"/>
      <c r="J20" s="5"/>
      <c r="K20" s="5"/>
      <c r="L20" s="5"/>
      <c r="M20" s="5"/>
      <c r="N20" s="5"/>
      <c r="O20" s="6"/>
    </row>
    <row r="21" spans="1:15" x14ac:dyDescent="0.25">
      <c r="A21" s="3">
        <v>0.5</v>
      </c>
      <c r="B21" s="3">
        <v>0.8</v>
      </c>
      <c r="C21" s="3">
        <v>0.6</v>
      </c>
      <c r="D21" s="4">
        <v>70</v>
      </c>
      <c r="E21" s="4">
        <v>200</v>
      </c>
      <c r="F21" s="4">
        <v>-75</v>
      </c>
      <c r="G21" s="4">
        <v>120</v>
      </c>
      <c r="H21" s="4">
        <v>-150</v>
      </c>
      <c r="I21" s="5"/>
      <c r="J21" s="5"/>
      <c r="K21" s="5"/>
      <c r="L21" s="5"/>
      <c r="M21" s="5"/>
      <c r="N21" s="5"/>
      <c r="O21" s="6"/>
    </row>
    <row r="22" spans="1:15" x14ac:dyDescent="0.25">
      <c r="A22" s="3">
        <v>0.5</v>
      </c>
      <c r="B22" s="3">
        <v>0.85</v>
      </c>
      <c r="C22" s="3">
        <v>0.6</v>
      </c>
      <c r="D22" s="4">
        <v>70</v>
      </c>
      <c r="E22" s="4">
        <v>200</v>
      </c>
      <c r="F22" s="4">
        <v>-75</v>
      </c>
      <c r="G22" s="4">
        <v>120</v>
      </c>
      <c r="H22" s="4">
        <v>-150</v>
      </c>
      <c r="I22" s="5"/>
      <c r="J22" s="5"/>
      <c r="K22" s="5"/>
      <c r="L22" s="5"/>
      <c r="M22" s="5"/>
      <c r="N22" s="5"/>
      <c r="O22" s="6"/>
    </row>
    <row r="23" spans="1:15" x14ac:dyDescent="0.25">
      <c r="A23" s="3">
        <v>0.5</v>
      </c>
      <c r="B23" s="3">
        <v>0.9</v>
      </c>
      <c r="C23" s="3">
        <v>0.6</v>
      </c>
      <c r="D23" s="4">
        <v>70</v>
      </c>
      <c r="E23" s="4">
        <v>200</v>
      </c>
      <c r="F23" s="4">
        <v>-75</v>
      </c>
      <c r="G23" s="4">
        <v>120</v>
      </c>
      <c r="H23" s="4">
        <v>-150</v>
      </c>
      <c r="I23" s="5"/>
      <c r="J23" s="5"/>
      <c r="K23" s="5"/>
      <c r="L23" s="5"/>
      <c r="M23" s="5"/>
      <c r="N23" s="5"/>
      <c r="O23" s="6"/>
    </row>
    <row r="24" spans="1:15" x14ac:dyDescent="0.25">
      <c r="A24" s="3">
        <v>0.5</v>
      </c>
      <c r="B24" s="3">
        <v>0.95</v>
      </c>
      <c r="C24" s="3">
        <v>0.6</v>
      </c>
      <c r="D24" s="4">
        <v>70</v>
      </c>
      <c r="E24" s="4">
        <v>200</v>
      </c>
      <c r="F24" s="4">
        <v>-75</v>
      </c>
      <c r="G24" s="4">
        <v>120</v>
      </c>
      <c r="H24" s="4">
        <v>-150</v>
      </c>
      <c r="I24" s="5"/>
      <c r="J24" s="5"/>
      <c r="K24" s="5"/>
      <c r="L24" s="5"/>
      <c r="M24" s="5"/>
      <c r="N24" s="5"/>
      <c r="O24" s="6"/>
    </row>
    <row r="25" spans="1:15" x14ac:dyDescent="0.25">
      <c r="A25" s="3">
        <v>0.5</v>
      </c>
      <c r="B25" s="3">
        <v>1</v>
      </c>
      <c r="C25" s="3">
        <v>0.6</v>
      </c>
      <c r="D25" s="4">
        <v>70</v>
      </c>
      <c r="E25" s="4">
        <v>200</v>
      </c>
      <c r="F25" s="4">
        <v>-75</v>
      </c>
      <c r="G25" s="4">
        <v>120</v>
      </c>
      <c r="H25" s="4">
        <v>-150</v>
      </c>
      <c r="I25" s="5"/>
      <c r="J25" s="5"/>
      <c r="K25" s="5"/>
      <c r="L25" s="5"/>
      <c r="M25" s="5"/>
      <c r="N25" s="5"/>
      <c r="O25" s="6"/>
    </row>
  </sheetData>
  <mergeCells count="1">
    <mergeCell ref="A2:O2"/>
  </mergeCells>
  <conditionalFormatting sqref="I5:L25">
    <cfRule type="dataBar" priority="1">
      <dataBar>
        <cfvo type="num" val="0"/>
        <cfvo type="num" val="1"/>
        <color rgb="FF638EC6"/>
      </dataBar>
      <extLst>
        <ext xmlns:x14="http://schemas.microsoft.com/office/spreadsheetml/2009/9/main" uri="{B025F937-C7B1-47D3-B67F-A62EFF666E3E}">
          <x14:id>{00878647-AA6E-4C9E-A2A8-523FBD4941E7}</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00878647-AA6E-4C9E-A2A8-523FBD4941E7}">
            <x14:dataBar minLength="0" maxLength="100" gradient="0">
              <x14:cfvo type="num">
                <xm:f>0</xm:f>
              </x14:cfvo>
              <x14:cfvo type="num">
                <xm:f>1</xm:f>
              </x14:cfvo>
              <x14:negativeFillColor rgb="FFFF0000"/>
              <x14:axisColor rgb="FF000000"/>
            </x14:dataBar>
          </x14:cfRule>
          <xm:sqref>I5:L25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3C1E79-0FFB-49B2-B012-0121CB8B9E26}">
  <sheetPr>
    <tabColor theme="4"/>
  </sheetPr>
  <dimension ref="A2:O25"/>
  <sheetViews>
    <sheetView showGridLines="0" workbookViewId="0">
      <selection activeCell="F28" sqref="F28"/>
    </sheetView>
  </sheetViews>
  <sheetFormatPr defaultRowHeight="15" x14ac:dyDescent="0.25"/>
  <cols>
    <col min="1" max="1" width="10.85546875" bestFit="1" customWidth="1"/>
    <col min="2" max="2" width="10.28515625" bestFit="1" customWidth="1"/>
    <col min="3" max="3" width="10.140625" bestFit="1" customWidth="1"/>
    <col min="4" max="6" width="8.7109375" bestFit="1" customWidth="1"/>
    <col min="7" max="8" width="9" bestFit="1" customWidth="1"/>
    <col min="9" max="9" width="11" bestFit="1" customWidth="1"/>
    <col min="10" max="10" width="6" bestFit="1" customWidth="1"/>
    <col min="11" max="11" width="10" bestFit="1" customWidth="1"/>
    <col min="12" max="12" width="11" bestFit="1" customWidth="1"/>
    <col min="13" max="14" width="11" customWidth="1"/>
    <col min="15" max="15" width="12.140625" bestFit="1" customWidth="1"/>
  </cols>
  <sheetData>
    <row r="2" spans="1:15" x14ac:dyDescent="0.25">
      <c r="A2" s="48" t="s">
        <v>22</v>
      </c>
      <c r="B2" s="48"/>
      <c r="C2" s="48"/>
      <c r="D2" s="48"/>
      <c r="E2" s="48"/>
      <c r="F2" s="48"/>
      <c r="G2" s="48"/>
      <c r="H2" s="48"/>
      <c r="I2" s="48"/>
      <c r="J2" s="48"/>
      <c r="K2" s="48"/>
      <c r="L2" s="48"/>
      <c r="M2" s="48"/>
      <c r="N2" s="48"/>
      <c r="O2" s="48"/>
    </row>
    <row r="3" spans="1:15" ht="172.5" customHeight="1" x14ac:dyDescent="0.25"/>
    <row r="4" spans="1:15" x14ac:dyDescent="0.25">
      <c r="A4" s="1" t="s">
        <v>8</v>
      </c>
      <c r="B4" s="1" t="s">
        <v>9</v>
      </c>
      <c r="C4" s="1" t="s">
        <v>10</v>
      </c>
      <c r="D4" s="1" t="s">
        <v>11</v>
      </c>
      <c r="E4" s="1" t="s">
        <v>16</v>
      </c>
      <c r="F4" s="1" t="s">
        <v>17</v>
      </c>
      <c r="G4" s="1" t="s">
        <v>18</v>
      </c>
      <c r="H4" s="1" t="s">
        <v>19</v>
      </c>
      <c r="I4" s="2" t="s">
        <v>12</v>
      </c>
      <c r="J4" s="2" t="s">
        <v>14</v>
      </c>
      <c r="K4" s="2" t="s">
        <v>13</v>
      </c>
      <c r="L4" s="2" t="s">
        <v>15</v>
      </c>
      <c r="M4" s="2" t="s">
        <v>56</v>
      </c>
      <c r="N4" s="2" t="s">
        <v>57</v>
      </c>
      <c r="O4" s="2" t="s">
        <v>20</v>
      </c>
    </row>
    <row r="5" spans="1:15" x14ac:dyDescent="0.25">
      <c r="A5" s="3">
        <v>0.5</v>
      </c>
      <c r="B5" s="3">
        <v>0.85</v>
      </c>
      <c r="C5" s="3">
        <v>0</v>
      </c>
      <c r="D5" s="4">
        <v>70</v>
      </c>
      <c r="E5" s="4">
        <v>200</v>
      </c>
      <c r="F5" s="4">
        <v>-75</v>
      </c>
      <c r="G5" s="4">
        <v>120</v>
      </c>
      <c r="H5" s="4">
        <v>-150</v>
      </c>
      <c r="I5" s="5"/>
      <c r="J5" s="5"/>
      <c r="K5" s="5"/>
      <c r="L5" s="5"/>
      <c r="M5" s="5"/>
      <c r="N5" s="5"/>
      <c r="O5" s="6"/>
    </row>
    <row r="6" spans="1:15" x14ac:dyDescent="0.25">
      <c r="A6" s="3">
        <v>0.5</v>
      </c>
      <c r="B6" s="3">
        <v>0.85</v>
      </c>
      <c r="C6" s="3">
        <v>0.05</v>
      </c>
      <c r="D6" s="4">
        <v>70</v>
      </c>
      <c r="E6" s="4">
        <v>200</v>
      </c>
      <c r="F6" s="4">
        <v>-75</v>
      </c>
      <c r="G6" s="4">
        <v>120</v>
      </c>
      <c r="H6" s="4">
        <v>-150</v>
      </c>
      <c r="I6" s="5"/>
      <c r="J6" s="5"/>
      <c r="K6" s="5"/>
      <c r="L6" s="5"/>
      <c r="M6" s="5"/>
      <c r="N6" s="5"/>
      <c r="O6" s="6"/>
    </row>
    <row r="7" spans="1:15" x14ac:dyDescent="0.25">
      <c r="A7" s="3">
        <v>0.5</v>
      </c>
      <c r="B7" s="3">
        <v>0.85</v>
      </c>
      <c r="C7" s="3">
        <v>0.1</v>
      </c>
      <c r="D7" s="4">
        <v>70</v>
      </c>
      <c r="E7" s="4">
        <v>200</v>
      </c>
      <c r="F7" s="4">
        <v>-75</v>
      </c>
      <c r="G7" s="4">
        <v>120</v>
      </c>
      <c r="H7" s="4">
        <v>-150</v>
      </c>
      <c r="I7" s="5"/>
      <c r="J7" s="5"/>
      <c r="K7" s="5"/>
      <c r="L7" s="5"/>
      <c r="M7" s="5"/>
      <c r="N7" s="5"/>
      <c r="O7" s="6"/>
    </row>
    <row r="8" spans="1:15" x14ac:dyDescent="0.25">
      <c r="A8" s="3">
        <v>0.5</v>
      </c>
      <c r="B8" s="3">
        <v>0.85</v>
      </c>
      <c r="C8" s="3">
        <v>0.15</v>
      </c>
      <c r="D8" s="4">
        <v>70</v>
      </c>
      <c r="E8" s="4">
        <v>200</v>
      </c>
      <c r="F8" s="4">
        <v>-75</v>
      </c>
      <c r="G8" s="4">
        <v>120</v>
      </c>
      <c r="H8" s="4">
        <v>-150</v>
      </c>
      <c r="I8" s="5"/>
      <c r="J8" s="5"/>
      <c r="K8" s="5"/>
      <c r="L8" s="5"/>
      <c r="M8" s="5"/>
      <c r="N8" s="5"/>
      <c r="O8" s="6"/>
    </row>
    <row r="9" spans="1:15" x14ac:dyDescent="0.25">
      <c r="A9" s="3">
        <v>0.5</v>
      </c>
      <c r="B9" s="3">
        <v>0.85</v>
      </c>
      <c r="C9" s="3">
        <v>0.2</v>
      </c>
      <c r="D9" s="4">
        <v>70</v>
      </c>
      <c r="E9" s="4">
        <v>200</v>
      </c>
      <c r="F9" s="4">
        <v>-75</v>
      </c>
      <c r="G9" s="4">
        <v>120</v>
      </c>
      <c r="H9" s="4">
        <v>-150</v>
      </c>
      <c r="I9" s="5"/>
      <c r="J9" s="5"/>
      <c r="K9" s="5"/>
      <c r="L9" s="5"/>
      <c r="M9" s="5"/>
      <c r="N9" s="5"/>
      <c r="O9" s="6"/>
    </row>
    <row r="10" spans="1:15" x14ac:dyDescent="0.25">
      <c r="A10" s="3">
        <v>0.5</v>
      </c>
      <c r="B10" s="3">
        <v>0.85</v>
      </c>
      <c r="C10" s="3">
        <v>0.25</v>
      </c>
      <c r="D10" s="4">
        <v>70</v>
      </c>
      <c r="E10" s="4">
        <v>200</v>
      </c>
      <c r="F10" s="4">
        <v>-75</v>
      </c>
      <c r="G10" s="4">
        <v>120</v>
      </c>
      <c r="H10" s="4">
        <v>-150</v>
      </c>
      <c r="I10" s="5"/>
      <c r="J10" s="5"/>
      <c r="K10" s="5"/>
      <c r="L10" s="5"/>
      <c r="M10" s="5"/>
      <c r="N10" s="5"/>
      <c r="O10" s="6"/>
    </row>
    <row r="11" spans="1:15" x14ac:dyDescent="0.25">
      <c r="A11" s="3">
        <v>0.5</v>
      </c>
      <c r="B11" s="3">
        <v>0.85</v>
      </c>
      <c r="C11" s="3">
        <v>0.3</v>
      </c>
      <c r="D11" s="4">
        <v>70</v>
      </c>
      <c r="E11" s="4">
        <v>200</v>
      </c>
      <c r="F11" s="4">
        <v>-75</v>
      </c>
      <c r="G11" s="4">
        <v>120</v>
      </c>
      <c r="H11" s="4">
        <v>-150</v>
      </c>
      <c r="I11" s="5"/>
      <c r="J11" s="5"/>
      <c r="K11" s="5"/>
      <c r="L11" s="5"/>
      <c r="M11" s="5"/>
      <c r="N11" s="5"/>
      <c r="O11" s="6"/>
    </row>
    <row r="12" spans="1:15" x14ac:dyDescent="0.25">
      <c r="A12" s="3">
        <v>0.5</v>
      </c>
      <c r="B12" s="3">
        <v>0.85</v>
      </c>
      <c r="C12" s="3">
        <v>0.35</v>
      </c>
      <c r="D12" s="4">
        <v>70</v>
      </c>
      <c r="E12" s="4">
        <v>200</v>
      </c>
      <c r="F12" s="4">
        <v>-75</v>
      </c>
      <c r="G12" s="4">
        <v>120</v>
      </c>
      <c r="H12" s="4">
        <v>-150</v>
      </c>
      <c r="I12" s="5"/>
      <c r="J12" s="5"/>
      <c r="K12" s="5"/>
      <c r="L12" s="5"/>
      <c r="M12" s="5"/>
      <c r="N12" s="5"/>
      <c r="O12" s="6"/>
    </row>
    <row r="13" spans="1:15" x14ac:dyDescent="0.25">
      <c r="A13" s="3">
        <v>0.5</v>
      </c>
      <c r="B13" s="3">
        <v>0.85</v>
      </c>
      <c r="C13" s="3">
        <v>0.4</v>
      </c>
      <c r="D13" s="4">
        <v>70</v>
      </c>
      <c r="E13" s="4">
        <v>200</v>
      </c>
      <c r="F13" s="4">
        <v>-75</v>
      </c>
      <c r="G13" s="4">
        <v>120</v>
      </c>
      <c r="H13" s="4">
        <v>-150</v>
      </c>
      <c r="I13" s="5"/>
      <c r="J13" s="5"/>
      <c r="K13" s="5"/>
      <c r="L13" s="5"/>
      <c r="M13" s="5"/>
      <c r="N13" s="5"/>
      <c r="O13" s="6"/>
    </row>
    <row r="14" spans="1:15" x14ac:dyDescent="0.25">
      <c r="A14" s="3">
        <v>0.5</v>
      </c>
      <c r="B14" s="3">
        <v>0.85</v>
      </c>
      <c r="C14" s="3">
        <v>0.45</v>
      </c>
      <c r="D14" s="4">
        <v>70</v>
      </c>
      <c r="E14" s="4">
        <v>200</v>
      </c>
      <c r="F14" s="4">
        <v>-75</v>
      </c>
      <c r="G14" s="4">
        <v>120</v>
      </c>
      <c r="H14" s="4">
        <v>-150</v>
      </c>
      <c r="I14" s="5"/>
      <c r="J14" s="5"/>
      <c r="K14" s="5"/>
      <c r="L14" s="5"/>
      <c r="M14" s="5"/>
      <c r="N14" s="5"/>
      <c r="O14" s="6"/>
    </row>
    <row r="15" spans="1:15" x14ac:dyDescent="0.25">
      <c r="A15" s="3">
        <v>0.5</v>
      </c>
      <c r="B15" s="3">
        <v>0.85</v>
      </c>
      <c r="C15" s="3">
        <v>0.5</v>
      </c>
      <c r="D15" s="4">
        <v>70</v>
      </c>
      <c r="E15" s="4">
        <v>200</v>
      </c>
      <c r="F15" s="4">
        <v>-75</v>
      </c>
      <c r="G15" s="4">
        <v>120</v>
      </c>
      <c r="H15" s="4">
        <v>-150</v>
      </c>
      <c r="I15" s="5"/>
      <c r="J15" s="5"/>
      <c r="K15" s="5"/>
      <c r="L15" s="5"/>
      <c r="M15" s="5"/>
      <c r="N15" s="5"/>
      <c r="O15" s="6"/>
    </row>
    <row r="16" spans="1:15" x14ac:dyDescent="0.25">
      <c r="A16" s="3">
        <v>0.5</v>
      </c>
      <c r="B16" s="3">
        <v>0.85</v>
      </c>
      <c r="C16" s="3">
        <v>0.55000000000000004</v>
      </c>
      <c r="D16" s="4">
        <v>70</v>
      </c>
      <c r="E16" s="4">
        <v>200</v>
      </c>
      <c r="F16" s="4">
        <v>-75</v>
      </c>
      <c r="G16" s="4">
        <v>120</v>
      </c>
      <c r="H16" s="4">
        <v>-150</v>
      </c>
      <c r="I16" s="5"/>
      <c r="J16" s="5"/>
      <c r="K16" s="5"/>
      <c r="L16" s="5"/>
      <c r="M16" s="5"/>
      <c r="N16" s="5"/>
      <c r="O16" s="6"/>
    </row>
    <row r="17" spans="1:15" x14ac:dyDescent="0.25">
      <c r="A17" s="3">
        <v>0.5</v>
      </c>
      <c r="B17" s="3">
        <v>0.85</v>
      </c>
      <c r="C17" s="3">
        <v>0.6</v>
      </c>
      <c r="D17" s="4">
        <v>70</v>
      </c>
      <c r="E17" s="4">
        <v>200</v>
      </c>
      <c r="F17" s="4">
        <v>-75</v>
      </c>
      <c r="G17" s="4">
        <v>120</v>
      </c>
      <c r="H17" s="4">
        <v>-150</v>
      </c>
      <c r="I17" s="5"/>
      <c r="J17" s="5"/>
      <c r="K17" s="5"/>
      <c r="L17" s="5"/>
      <c r="M17" s="5"/>
      <c r="N17" s="5"/>
      <c r="O17" s="6"/>
    </row>
    <row r="18" spans="1:15" x14ac:dyDescent="0.25">
      <c r="A18" s="3">
        <v>0.5</v>
      </c>
      <c r="B18" s="3">
        <v>0.85</v>
      </c>
      <c r="C18" s="3">
        <v>0.65</v>
      </c>
      <c r="D18" s="4">
        <v>70</v>
      </c>
      <c r="E18" s="4">
        <v>200</v>
      </c>
      <c r="F18" s="4">
        <v>-75</v>
      </c>
      <c r="G18" s="4">
        <v>120</v>
      </c>
      <c r="H18" s="4">
        <v>-150</v>
      </c>
      <c r="I18" s="5"/>
      <c r="J18" s="5"/>
      <c r="K18" s="5"/>
      <c r="L18" s="5"/>
      <c r="M18" s="5"/>
      <c r="N18" s="5"/>
      <c r="O18" s="6"/>
    </row>
    <row r="19" spans="1:15" x14ac:dyDescent="0.25">
      <c r="A19" s="3">
        <v>0.5</v>
      </c>
      <c r="B19" s="3">
        <v>0.85</v>
      </c>
      <c r="C19" s="3">
        <v>0.7</v>
      </c>
      <c r="D19" s="4">
        <v>70</v>
      </c>
      <c r="E19" s="4">
        <v>200</v>
      </c>
      <c r="F19" s="4">
        <v>-75</v>
      </c>
      <c r="G19" s="4">
        <v>120</v>
      </c>
      <c r="H19" s="4">
        <v>-150</v>
      </c>
      <c r="I19" s="5"/>
      <c r="J19" s="5"/>
      <c r="K19" s="5"/>
      <c r="L19" s="5"/>
      <c r="M19" s="5"/>
      <c r="N19" s="5"/>
      <c r="O19" s="6"/>
    </row>
    <row r="20" spans="1:15" x14ac:dyDescent="0.25">
      <c r="A20" s="3">
        <v>0.5</v>
      </c>
      <c r="B20" s="3">
        <v>0.85</v>
      </c>
      <c r="C20" s="3">
        <v>0.75</v>
      </c>
      <c r="D20" s="4">
        <v>70</v>
      </c>
      <c r="E20" s="4">
        <v>200</v>
      </c>
      <c r="F20" s="4">
        <v>-75</v>
      </c>
      <c r="G20" s="4">
        <v>120</v>
      </c>
      <c r="H20" s="4">
        <v>-150</v>
      </c>
      <c r="I20" s="5"/>
      <c r="J20" s="5"/>
      <c r="K20" s="5"/>
      <c r="L20" s="5"/>
      <c r="M20" s="5"/>
      <c r="N20" s="5"/>
      <c r="O20" s="6"/>
    </row>
    <row r="21" spans="1:15" x14ac:dyDescent="0.25">
      <c r="A21" s="3">
        <v>0.5</v>
      </c>
      <c r="B21" s="3">
        <v>0.85</v>
      </c>
      <c r="C21" s="3">
        <v>0.8</v>
      </c>
      <c r="D21" s="4">
        <v>70</v>
      </c>
      <c r="E21" s="4">
        <v>200</v>
      </c>
      <c r="F21" s="4">
        <v>-75</v>
      </c>
      <c r="G21" s="4">
        <v>120</v>
      </c>
      <c r="H21" s="4">
        <v>-150</v>
      </c>
      <c r="I21" s="5"/>
      <c r="J21" s="5"/>
      <c r="K21" s="5"/>
      <c r="L21" s="5"/>
      <c r="M21" s="5"/>
      <c r="N21" s="5"/>
      <c r="O21" s="6"/>
    </row>
    <row r="22" spans="1:15" x14ac:dyDescent="0.25">
      <c r="A22" s="3">
        <v>0.5</v>
      </c>
      <c r="B22" s="3">
        <v>0.85</v>
      </c>
      <c r="C22" s="3">
        <v>0.85</v>
      </c>
      <c r="D22" s="4">
        <v>70</v>
      </c>
      <c r="E22" s="4">
        <v>200</v>
      </c>
      <c r="F22" s="4">
        <v>-75</v>
      </c>
      <c r="G22" s="4">
        <v>120</v>
      </c>
      <c r="H22" s="4">
        <v>-150</v>
      </c>
      <c r="I22" s="5"/>
      <c r="J22" s="5"/>
      <c r="K22" s="5"/>
      <c r="L22" s="5"/>
      <c r="M22" s="5"/>
      <c r="N22" s="5"/>
      <c r="O22" s="6"/>
    </row>
    <row r="23" spans="1:15" x14ac:dyDescent="0.25">
      <c r="A23" s="3">
        <v>0.5</v>
      </c>
      <c r="B23" s="3">
        <v>0.85</v>
      </c>
      <c r="C23" s="3">
        <v>0.9</v>
      </c>
      <c r="D23" s="4">
        <v>70</v>
      </c>
      <c r="E23" s="4">
        <v>200</v>
      </c>
      <c r="F23" s="4">
        <v>-75</v>
      </c>
      <c r="G23" s="4">
        <v>120</v>
      </c>
      <c r="H23" s="4">
        <v>-150</v>
      </c>
      <c r="I23" s="5"/>
      <c r="J23" s="5"/>
      <c r="K23" s="5"/>
      <c r="L23" s="5"/>
      <c r="M23" s="5"/>
      <c r="N23" s="5"/>
      <c r="O23" s="6"/>
    </row>
    <row r="24" spans="1:15" x14ac:dyDescent="0.25">
      <c r="A24" s="3">
        <v>0.5</v>
      </c>
      <c r="B24" s="3">
        <v>0.85</v>
      </c>
      <c r="C24" s="3">
        <v>0.95</v>
      </c>
      <c r="D24" s="4">
        <v>70</v>
      </c>
      <c r="E24" s="4">
        <v>200</v>
      </c>
      <c r="F24" s="4">
        <v>-75</v>
      </c>
      <c r="G24" s="4">
        <v>120</v>
      </c>
      <c r="H24" s="4">
        <v>-150</v>
      </c>
      <c r="I24" s="5"/>
      <c r="J24" s="5"/>
      <c r="K24" s="5"/>
      <c r="L24" s="5"/>
      <c r="M24" s="5"/>
      <c r="N24" s="5"/>
      <c r="O24" s="6"/>
    </row>
    <row r="25" spans="1:15" x14ac:dyDescent="0.25">
      <c r="A25" s="3">
        <v>0.5</v>
      </c>
      <c r="B25" s="3">
        <v>0.85</v>
      </c>
      <c r="C25" s="3">
        <v>1</v>
      </c>
      <c r="D25" s="4">
        <v>70</v>
      </c>
      <c r="E25" s="4">
        <v>200</v>
      </c>
      <c r="F25" s="4">
        <v>-75</v>
      </c>
      <c r="G25" s="4">
        <v>120</v>
      </c>
      <c r="H25" s="4">
        <v>-150</v>
      </c>
      <c r="I25" s="5"/>
      <c r="J25" s="5"/>
      <c r="K25" s="5"/>
      <c r="L25" s="5"/>
      <c r="M25" s="5"/>
      <c r="N25" s="5"/>
      <c r="O25" s="6"/>
    </row>
  </sheetData>
  <mergeCells count="1">
    <mergeCell ref="A2:O2"/>
  </mergeCells>
  <conditionalFormatting sqref="I5:L25">
    <cfRule type="dataBar" priority="1">
      <dataBar>
        <cfvo type="num" val="0"/>
        <cfvo type="num" val="1"/>
        <color rgb="FF638EC6"/>
      </dataBar>
      <extLst>
        <ext xmlns:x14="http://schemas.microsoft.com/office/spreadsheetml/2009/9/main" uri="{B025F937-C7B1-47D3-B67F-A62EFF666E3E}">
          <x14:id>{BC2293D0-11BA-4BF8-B7F6-8158799CDB83}</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C2293D0-11BA-4BF8-B7F6-8158799CDB83}">
            <x14:dataBar minLength="0" maxLength="100" gradient="0">
              <x14:cfvo type="num">
                <xm:f>0</xm:f>
              </x14:cfvo>
              <x14:cfvo type="num">
                <xm:f>1</xm:f>
              </x14:cfvo>
              <x14:negativeFillColor rgb="FFFF0000"/>
              <x14:axisColor rgb="FF000000"/>
            </x14:dataBar>
          </x14:cfRule>
          <xm:sqref>I5:L25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B2B95-AF3D-428A-9E18-46C8EADC287E}">
  <sheetPr>
    <tabColor theme="5"/>
  </sheetPr>
  <dimension ref="A1:BT62"/>
  <sheetViews>
    <sheetView showGridLines="0" zoomScale="85" zoomScaleNormal="85" workbookViewId="0">
      <selection activeCell="AB4" sqref="AB4"/>
    </sheetView>
  </sheetViews>
  <sheetFormatPr defaultRowHeight="15" x14ac:dyDescent="0.25"/>
  <cols>
    <col min="1" max="1" width="6.42578125" bestFit="1" customWidth="1"/>
    <col min="2" max="2" width="35.7109375" customWidth="1"/>
    <col min="3" max="3" width="12" bestFit="1" customWidth="1"/>
    <col min="4" max="13" width="10.28515625" bestFit="1" customWidth="1"/>
    <col min="24" max="24" width="11.28515625" bestFit="1" customWidth="1"/>
    <col min="25" max="25" width="3.28515625" customWidth="1"/>
  </cols>
  <sheetData>
    <row r="1" spans="2:72" ht="21" x14ac:dyDescent="0.35">
      <c r="Z1" s="12" t="s">
        <v>37</v>
      </c>
      <c r="AX1" s="12" t="s">
        <v>38</v>
      </c>
    </row>
    <row r="2" spans="2:72" ht="21" x14ac:dyDescent="0.35">
      <c r="Z2" s="12"/>
      <c r="AB2" t="s">
        <v>48</v>
      </c>
      <c r="AX2" s="12"/>
      <c r="AZ2" t="s">
        <v>48</v>
      </c>
    </row>
    <row r="3" spans="2:72" ht="21" x14ac:dyDescent="0.25">
      <c r="B3" s="17" t="s">
        <v>39</v>
      </c>
      <c r="Z3" s="8" t="s">
        <v>24</v>
      </c>
      <c r="AA3" s="8" t="s">
        <v>26</v>
      </c>
      <c r="AB3" s="10">
        <v>0</v>
      </c>
      <c r="AC3" s="10">
        <v>0.05</v>
      </c>
      <c r="AD3" s="10">
        <v>0.1</v>
      </c>
      <c r="AE3" s="10">
        <v>0.15</v>
      </c>
      <c r="AF3" s="10">
        <v>0.2</v>
      </c>
      <c r="AG3" s="10">
        <v>0.25</v>
      </c>
      <c r="AH3" s="10">
        <v>0.3</v>
      </c>
      <c r="AI3" s="10">
        <v>0.35</v>
      </c>
      <c r="AJ3" s="10">
        <v>0.4</v>
      </c>
      <c r="AK3" s="10">
        <v>0.45</v>
      </c>
      <c r="AL3" s="10">
        <v>0.5</v>
      </c>
      <c r="AM3" s="10">
        <v>0.55000000000000004</v>
      </c>
      <c r="AN3" s="10">
        <v>0.6</v>
      </c>
      <c r="AO3" s="10">
        <v>0.65</v>
      </c>
      <c r="AP3" s="10">
        <v>0.7</v>
      </c>
      <c r="AQ3" s="10">
        <v>0.75</v>
      </c>
      <c r="AR3" s="10">
        <v>0.8</v>
      </c>
      <c r="AS3" s="10">
        <v>0.85</v>
      </c>
      <c r="AT3" s="10">
        <v>0.9</v>
      </c>
      <c r="AU3" s="10">
        <v>0.95</v>
      </c>
      <c r="AV3" s="10">
        <v>1</v>
      </c>
      <c r="AX3" s="8" t="s">
        <v>24</v>
      </c>
      <c r="AY3" s="8" t="s">
        <v>26</v>
      </c>
      <c r="AZ3" s="10">
        <v>0</v>
      </c>
      <c r="BA3" s="10">
        <v>0.05</v>
      </c>
      <c r="BB3" s="10">
        <v>0.1</v>
      </c>
      <c r="BC3" s="10">
        <v>0.15</v>
      </c>
      <c r="BD3" s="10">
        <v>0.2</v>
      </c>
      <c r="BE3" s="10">
        <v>0.25</v>
      </c>
      <c r="BF3" s="10">
        <v>0.3</v>
      </c>
      <c r="BG3" s="10">
        <v>0.35</v>
      </c>
      <c r="BH3" s="10">
        <v>0.4</v>
      </c>
      <c r="BI3" s="10">
        <v>0.45</v>
      </c>
      <c r="BJ3" s="10">
        <v>0.5</v>
      </c>
      <c r="BK3" s="10">
        <v>0.55000000000000004</v>
      </c>
      <c r="BL3" s="10">
        <v>0.6</v>
      </c>
      <c r="BM3" s="10">
        <v>0.65</v>
      </c>
      <c r="BN3" s="10">
        <v>0.7</v>
      </c>
      <c r="BO3" s="10">
        <v>0.75</v>
      </c>
      <c r="BP3" s="10">
        <v>0.8</v>
      </c>
      <c r="BQ3" s="10">
        <v>0.85</v>
      </c>
      <c r="BR3" s="10">
        <v>0.9</v>
      </c>
      <c r="BS3" s="10">
        <v>0.95</v>
      </c>
      <c r="BT3" s="10">
        <v>1</v>
      </c>
    </row>
    <row r="4" spans="2:72" x14ac:dyDescent="0.25">
      <c r="B4" s="14" t="s">
        <v>25</v>
      </c>
      <c r="C4" s="15">
        <v>0</v>
      </c>
      <c r="D4" s="15">
        <v>0.05</v>
      </c>
      <c r="E4" s="15">
        <v>0.1</v>
      </c>
      <c r="F4" s="15">
        <v>0.15</v>
      </c>
      <c r="G4" s="15">
        <v>0.2</v>
      </c>
      <c r="H4" s="15">
        <v>0.25</v>
      </c>
      <c r="I4" s="15">
        <v>0.3</v>
      </c>
      <c r="J4" s="15">
        <v>0.35</v>
      </c>
      <c r="K4" s="15">
        <v>0.4</v>
      </c>
      <c r="L4" s="15">
        <v>0.45</v>
      </c>
      <c r="M4" s="15">
        <v>0.5</v>
      </c>
      <c r="N4" s="15">
        <v>0.55000000000000004</v>
      </c>
      <c r="O4" s="15">
        <v>0.6</v>
      </c>
      <c r="P4" s="15">
        <v>0.65</v>
      </c>
      <c r="Q4" s="15">
        <v>0.7</v>
      </c>
      <c r="R4" s="15">
        <v>0.75</v>
      </c>
      <c r="S4" s="15">
        <v>0.8</v>
      </c>
      <c r="T4" s="15">
        <v>0.85</v>
      </c>
      <c r="U4" s="15">
        <v>0.9</v>
      </c>
      <c r="V4" s="15">
        <v>0.95</v>
      </c>
      <c r="W4" s="15">
        <v>1</v>
      </c>
      <c r="Z4" s="3">
        <v>6.0000000000000001E-3</v>
      </c>
      <c r="AA4" s="3">
        <v>0</v>
      </c>
      <c r="AB4" s="5"/>
      <c r="AC4" s="5"/>
      <c r="AD4" s="5"/>
      <c r="AE4" s="5"/>
      <c r="AF4" s="5"/>
      <c r="AG4" s="5"/>
      <c r="AH4" s="5"/>
      <c r="AI4" s="5"/>
      <c r="AJ4" s="5"/>
      <c r="AK4" s="5"/>
      <c r="AL4" s="5"/>
      <c r="AM4" s="5"/>
      <c r="AN4" s="5"/>
      <c r="AO4" s="5"/>
      <c r="AP4" s="5"/>
      <c r="AQ4" s="5"/>
      <c r="AR4" s="5"/>
      <c r="AS4" s="5"/>
      <c r="AT4" s="5"/>
      <c r="AU4" s="5"/>
      <c r="AV4" s="5"/>
      <c r="AX4" s="3">
        <v>2E-3</v>
      </c>
      <c r="AY4" s="3">
        <v>0</v>
      </c>
      <c r="AZ4" s="5"/>
      <c r="BA4" s="5"/>
      <c r="BB4" s="5"/>
      <c r="BC4" s="5"/>
      <c r="BD4" s="5"/>
      <c r="BE4" s="5"/>
      <c r="BF4" s="5"/>
      <c r="BG4" s="5"/>
      <c r="BH4" s="5"/>
      <c r="BI4" s="5"/>
      <c r="BJ4" s="5"/>
      <c r="BK4" s="5"/>
      <c r="BL4" s="5"/>
      <c r="BM4" s="5"/>
      <c r="BN4" s="5"/>
      <c r="BO4" s="5"/>
      <c r="BP4" s="5"/>
      <c r="BQ4" s="5"/>
      <c r="BR4" s="5"/>
      <c r="BS4" s="5"/>
      <c r="BT4" s="5"/>
    </row>
    <row r="5" spans="2:72" x14ac:dyDescent="0.25">
      <c r="B5" s="7" t="s">
        <v>27</v>
      </c>
      <c r="C5" s="5"/>
      <c r="D5" s="5"/>
      <c r="E5" s="5"/>
      <c r="F5" s="5"/>
      <c r="G5" s="5"/>
      <c r="H5" s="5"/>
      <c r="I5" s="5"/>
      <c r="J5" s="5"/>
      <c r="K5" s="5"/>
      <c r="L5" s="5"/>
      <c r="M5" s="5"/>
      <c r="N5" s="5"/>
      <c r="O5" s="5"/>
      <c r="P5" s="5"/>
      <c r="Q5" s="5"/>
      <c r="R5" s="5"/>
      <c r="S5" s="5"/>
      <c r="T5" s="5"/>
      <c r="U5" s="5"/>
      <c r="V5" s="5"/>
      <c r="W5" s="5"/>
      <c r="Z5" s="3">
        <v>0.01</v>
      </c>
      <c r="AA5" s="3">
        <v>0</v>
      </c>
      <c r="AB5" s="5"/>
      <c r="AC5" s="5"/>
      <c r="AD5" s="5"/>
      <c r="AE5" s="5"/>
      <c r="AF5" s="5"/>
      <c r="AG5" s="5"/>
      <c r="AH5" s="5"/>
      <c r="AI5" s="5"/>
      <c r="AJ5" s="5"/>
      <c r="AK5" s="5"/>
      <c r="AL5" s="5"/>
      <c r="AM5" s="5"/>
      <c r="AN5" s="5"/>
      <c r="AO5" s="5"/>
      <c r="AP5" s="5"/>
      <c r="AQ5" s="5"/>
      <c r="AR5" s="5"/>
      <c r="AS5" s="5"/>
      <c r="AT5" s="5"/>
      <c r="AU5" s="5"/>
      <c r="AV5" s="5"/>
      <c r="AX5" s="3">
        <v>1.2999999999999999E-2</v>
      </c>
      <c r="AY5" s="3">
        <v>0</v>
      </c>
      <c r="AZ5" s="5"/>
      <c r="BA5" s="5"/>
      <c r="BB5" s="5"/>
      <c r="BC5" s="5"/>
      <c r="BD5" s="5"/>
      <c r="BE5" s="5"/>
      <c r="BF5" s="5"/>
      <c r="BG5" s="5"/>
      <c r="BH5" s="5"/>
      <c r="BI5" s="5"/>
      <c r="BJ5" s="5"/>
      <c r="BK5" s="5"/>
      <c r="BL5" s="5"/>
      <c r="BM5" s="5"/>
      <c r="BN5" s="5"/>
      <c r="BO5" s="5"/>
      <c r="BP5" s="5"/>
      <c r="BQ5" s="5"/>
      <c r="BR5" s="5"/>
      <c r="BS5" s="5"/>
      <c r="BT5" s="5"/>
    </row>
    <row r="6" spans="2:72" x14ac:dyDescent="0.25">
      <c r="B6" s="7" t="s">
        <v>28</v>
      </c>
      <c r="C6" s="5"/>
      <c r="D6" s="5"/>
      <c r="E6" s="5"/>
      <c r="F6" s="5"/>
      <c r="G6" s="5"/>
      <c r="H6" s="5"/>
      <c r="I6" s="5"/>
      <c r="J6" s="5"/>
      <c r="K6" s="5"/>
      <c r="L6" s="5"/>
      <c r="M6" s="5"/>
      <c r="N6" s="5"/>
      <c r="O6" s="5"/>
      <c r="P6" s="5"/>
      <c r="Q6" s="5"/>
      <c r="R6" s="5"/>
      <c r="S6" s="5"/>
      <c r="T6" s="5"/>
      <c r="U6" s="5"/>
      <c r="V6" s="5"/>
      <c r="W6" s="5"/>
      <c r="Z6" s="3">
        <v>3.9E-2</v>
      </c>
      <c r="AA6" s="3">
        <v>1</v>
      </c>
      <c r="AB6" s="5"/>
      <c r="AC6" s="5"/>
      <c r="AD6" s="5"/>
      <c r="AE6" s="5"/>
      <c r="AF6" s="5"/>
      <c r="AG6" s="5"/>
      <c r="AH6" s="5"/>
      <c r="AI6" s="5"/>
      <c r="AJ6" s="5"/>
      <c r="AK6" s="5"/>
      <c r="AL6" s="5"/>
      <c r="AM6" s="5"/>
      <c r="AN6" s="5"/>
      <c r="AO6" s="5"/>
      <c r="AP6" s="5"/>
      <c r="AQ6" s="5"/>
      <c r="AR6" s="5"/>
      <c r="AS6" s="5"/>
      <c r="AT6" s="5"/>
      <c r="AU6" s="5"/>
      <c r="AV6" s="5"/>
      <c r="AX6" s="3">
        <v>1.9E-2</v>
      </c>
      <c r="AY6" s="3">
        <v>0</v>
      </c>
      <c r="AZ6" s="5"/>
      <c r="BA6" s="5"/>
      <c r="BB6" s="5"/>
      <c r="BC6" s="5"/>
      <c r="BD6" s="5"/>
      <c r="BE6" s="5"/>
      <c r="BF6" s="5"/>
      <c r="BG6" s="5"/>
      <c r="BH6" s="5"/>
      <c r="BI6" s="5"/>
      <c r="BJ6" s="5"/>
      <c r="BK6" s="5"/>
      <c r="BL6" s="5"/>
      <c r="BM6" s="5"/>
      <c r="BN6" s="5"/>
      <c r="BO6" s="5"/>
      <c r="BP6" s="5"/>
      <c r="BQ6" s="5"/>
      <c r="BR6" s="5"/>
      <c r="BS6" s="5"/>
      <c r="BT6" s="5"/>
    </row>
    <row r="7" spans="2:72" x14ac:dyDescent="0.25">
      <c r="B7" s="7" t="s">
        <v>29</v>
      </c>
      <c r="C7" s="5"/>
      <c r="D7" s="5"/>
      <c r="E7" s="5"/>
      <c r="F7" s="5"/>
      <c r="G7" s="5"/>
      <c r="H7" s="5"/>
      <c r="I7" s="5"/>
      <c r="J7" s="5"/>
      <c r="K7" s="5"/>
      <c r="L7" s="5"/>
      <c r="M7" s="5"/>
      <c r="N7" s="5"/>
      <c r="O7" s="5"/>
      <c r="P7" s="5"/>
      <c r="Q7" s="5"/>
      <c r="R7" s="5"/>
      <c r="S7" s="5"/>
      <c r="T7" s="5"/>
      <c r="U7" s="5"/>
      <c r="V7" s="5"/>
      <c r="W7" s="5"/>
      <c r="Z7" s="3">
        <v>4.2000000000000003E-2</v>
      </c>
      <c r="AA7" s="3">
        <v>0</v>
      </c>
      <c r="AB7" s="5"/>
      <c r="AC7" s="5"/>
      <c r="AD7" s="5"/>
      <c r="AE7" s="5"/>
      <c r="AF7" s="5"/>
      <c r="AG7" s="5"/>
      <c r="AH7" s="5"/>
      <c r="AI7" s="5"/>
      <c r="AJ7" s="5"/>
      <c r="AK7" s="5"/>
      <c r="AL7" s="5"/>
      <c r="AM7" s="5"/>
      <c r="AN7" s="5"/>
      <c r="AO7" s="5"/>
      <c r="AP7" s="5"/>
      <c r="AQ7" s="5"/>
      <c r="AR7" s="5"/>
      <c r="AS7" s="5"/>
      <c r="AT7" s="5"/>
      <c r="AU7" s="5"/>
      <c r="AV7" s="5"/>
      <c r="AX7" s="3">
        <v>2.1999999999999999E-2</v>
      </c>
      <c r="AY7" s="3">
        <v>0</v>
      </c>
      <c r="AZ7" s="5"/>
      <c r="BA7" s="5"/>
      <c r="BB7" s="5"/>
      <c r="BC7" s="5"/>
      <c r="BD7" s="5"/>
      <c r="BE7" s="5"/>
      <c r="BF7" s="5"/>
      <c r="BG7" s="5"/>
      <c r="BH7" s="5"/>
      <c r="BI7" s="5"/>
      <c r="BJ7" s="5"/>
      <c r="BK7" s="5"/>
      <c r="BL7" s="5"/>
      <c r="BM7" s="5"/>
      <c r="BN7" s="5"/>
      <c r="BO7" s="5"/>
      <c r="BP7" s="5"/>
      <c r="BQ7" s="5"/>
      <c r="BR7" s="5"/>
      <c r="BS7" s="5"/>
      <c r="BT7" s="5"/>
    </row>
    <row r="8" spans="2:72" x14ac:dyDescent="0.25">
      <c r="B8" s="7" t="s">
        <v>30</v>
      </c>
      <c r="C8" s="5"/>
      <c r="D8" s="5"/>
      <c r="E8" s="5"/>
      <c r="F8" s="5"/>
      <c r="G8" s="5"/>
      <c r="H8" s="5"/>
      <c r="I8" s="5"/>
      <c r="J8" s="5"/>
      <c r="K8" s="5"/>
      <c r="L8" s="5"/>
      <c r="M8" s="5"/>
      <c r="N8" s="5"/>
      <c r="O8" s="5"/>
      <c r="P8" s="5"/>
      <c r="Q8" s="5"/>
      <c r="R8" s="5"/>
      <c r="S8" s="5"/>
      <c r="T8" s="5"/>
      <c r="U8" s="5"/>
      <c r="V8" s="5"/>
      <c r="W8" s="5"/>
      <c r="Z8" s="3">
        <v>6.6000000000000003E-2</v>
      </c>
      <c r="AA8" s="3">
        <v>0</v>
      </c>
      <c r="AB8" s="5"/>
      <c r="AC8" s="5"/>
      <c r="AD8" s="5"/>
      <c r="AE8" s="5"/>
      <c r="AF8" s="5"/>
      <c r="AG8" s="5"/>
      <c r="AH8" s="5"/>
      <c r="AI8" s="5"/>
      <c r="AJ8" s="5"/>
      <c r="AK8" s="5"/>
      <c r="AL8" s="5"/>
      <c r="AM8" s="5"/>
      <c r="AN8" s="5"/>
      <c r="AO8" s="5"/>
      <c r="AP8" s="5"/>
      <c r="AQ8" s="5"/>
      <c r="AR8" s="5"/>
      <c r="AS8" s="5"/>
      <c r="AT8" s="5"/>
      <c r="AU8" s="5"/>
      <c r="AV8" s="5"/>
      <c r="AX8" s="3">
        <v>4.7E-2</v>
      </c>
      <c r="AY8" s="3">
        <v>0</v>
      </c>
      <c r="AZ8" s="5"/>
      <c r="BA8" s="5"/>
      <c r="BB8" s="5"/>
      <c r="BC8" s="5"/>
      <c r="BD8" s="5"/>
      <c r="BE8" s="5"/>
      <c r="BF8" s="5"/>
      <c r="BG8" s="5"/>
      <c r="BH8" s="5"/>
      <c r="BI8" s="5"/>
      <c r="BJ8" s="5"/>
      <c r="BK8" s="5"/>
      <c r="BL8" s="5"/>
      <c r="BM8" s="5"/>
      <c r="BN8" s="5"/>
      <c r="BO8" s="5"/>
      <c r="BP8" s="5"/>
      <c r="BQ8" s="5"/>
      <c r="BR8" s="5"/>
      <c r="BS8" s="5"/>
      <c r="BT8" s="5"/>
    </row>
    <row r="9" spans="2:72" x14ac:dyDescent="0.25">
      <c r="B9" s="7" t="s">
        <v>55</v>
      </c>
      <c r="C9" s="5"/>
      <c r="D9" s="5"/>
      <c r="E9" s="5"/>
      <c r="F9" s="5"/>
      <c r="G9" s="5"/>
      <c r="H9" s="5"/>
      <c r="I9" s="5"/>
      <c r="J9" s="5"/>
      <c r="K9" s="5"/>
      <c r="L9" s="5"/>
      <c r="M9" s="5"/>
      <c r="N9" s="5"/>
      <c r="O9" s="5"/>
      <c r="P9" s="5"/>
      <c r="Q9" s="5"/>
      <c r="R9" s="5"/>
      <c r="S9" s="5"/>
      <c r="T9" s="5"/>
      <c r="U9" s="5"/>
      <c r="V9" s="5"/>
      <c r="W9" s="5"/>
      <c r="Z9" s="3">
        <v>9.1999999999999998E-2</v>
      </c>
      <c r="AA9" s="3">
        <v>0</v>
      </c>
      <c r="AB9" s="5"/>
      <c r="AC9" s="5"/>
      <c r="AD9" s="5"/>
      <c r="AE9" s="5"/>
      <c r="AF9" s="5"/>
      <c r="AG9" s="5"/>
      <c r="AH9" s="5"/>
      <c r="AI9" s="5"/>
      <c r="AJ9" s="5"/>
      <c r="AK9" s="5"/>
      <c r="AL9" s="5"/>
      <c r="AM9" s="5"/>
      <c r="AN9" s="5"/>
      <c r="AO9" s="5"/>
      <c r="AP9" s="5"/>
      <c r="AQ9" s="5"/>
      <c r="AR9" s="5"/>
      <c r="AS9" s="5"/>
      <c r="AT9" s="5"/>
      <c r="AU9" s="5"/>
      <c r="AV9" s="5"/>
      <c r="AX9" s="3">
        <v>8.5000000000000006E-2</v>
      </c>
      <c r="AY9" s="3">
        <v>0</v>
      </c>
      <c r="AZ9" s="5"/>
      <c r="BA9" s="5"/>
      <c r="BB9" s="5"/>
      <c r="BC9" s="5"/>
      <c r="BD9" s="5"/>
      <c r="BE9" s="5"/>
      <c r="BF9" s="5"/>
      <c r="BG9" s="5"/>
      <c r="BH9" s="5"/>
      <c r="BI9" s="5"/>
      <c r="BJ9" s="5"/>
      <c r="BK9" s="5"/>
      <c r="BL9" s="5"/>
      <c r="BM9" s="5"/>
      <c r="BN9" s="5"/>
      <c r="BO9" s="5"/>
      <c r="BP9" s="5"/>
      <c r="BQ9" s="5"/>
      <c r="BR9" s="5"/>
      <c r="BS9" s="5"/>
      <c r="BT9" s="5"/>
    </row>
    <row r="10" spans="2:72" x14ac:dyDescent="0.25">
      <c r="B10" s="9" t="s">
        <v>58</v>
      </c>
      <c r="C10" s="11"/>
      <c r="D10" s="11"/>
      <c r="E10" s="11"/>
      <c r="F10" s="11"/>
      <c r="G10" s="11"/>
      <c r="H10" s="11"/>
      <c r="I10" s="11"/>
      <c r="J10" s="11"/>
      <c r="K10" s="11"/>
      <c r="L10" s="11"/>
      <c r="M10" s="11"/>
      <c r="N10" s="11"/>
      <c r="O10" s="11"/>
      <c r="P10" s="11"/>
      <c r="Q10" s="11"/>
      <c r="R10" s="11"/>
      <c r="S10" s="11"/>
      <c r="T10" s="11"/>
      <c r="U10" s="11"/>
      <c r="V10" s="11"/>
      <c r="W10" s="11"/>
      <c r="Z10" s="3">
        <v>9.8000000000000004E-2</v>
      </c>
      <c r="AA10" s="3">
        <v>0</v>
      </c>
      <c r="AB10" s="5"/>
      <c r="AC10" s="5"/>
      <c r="AD10" s="5"/>
      <c r="AE10" s="5"/>
      <c r="AF10" s="5"/>
      <c r="AG10" s="5"/>
      <c r="AH10" s="5"/>
      <c r="AI10" s="5"/>
      <c r="AJ10" s="5"/>
      <c r="AK10" s="5"/>
      <c r="AL10" s="5"/>
      <c r="AM10" s="5"/>
      <c r="AN10" s="5"/>
      <c r="AO10" s="5"/>
      <c r="AP10" s="5"/>
      <c r="AQ10" s="5"/>
      <c r="AR10" s="5"/>
      <c r="AS10" s="5"/>
      <c r="AT10" s="5"/>
      <c r="AU10" s="5"/>
      <c r="AV10" s="5"/>
      <c r="AX10" s="3">
        <v>9.6000000000000002E-2</v>
      </c>
      <c r="AY10" s="3">
        <v>0</v>
      </c>
      <c r="AZ10" s="5"/>
      <c r="BA10" s="5"/>
      <c r="BB10" s="5"/>
      <c r="BC10" s="5"/>
      <c r="BD10" s="5"/>
      <c r="BE10" s="5"/>
      <c r="BF10" s="5"/>
      <c r="BG10" s="5"/>
      <c r="BH10" s="5"/>
      <c r="BI10" s="5"/>
      <c r="BJ10" s="5"/>
      <c r="BK10" s="5"/>
      <c r="BL10" s="5"/>
      <c r="BM10" s="5"/>
      <c r="BN10" s="5"/>
      <c r="BO10" s="5"/>
      <c r="BP10" s="5"/>
      <c r="BQ10" s="5"/>
      <c r="BR10" s="5"/>
      <c r="BS10" s="5"/>
      <c r="BT10" s="5"/>
    </row>
    <row r="11" spans="2:72" x14ac:dyDescent="0.25">
      <c r="B11" s="7" t="s">
        <v>119</v>
      </c>
      <c r="C11" s="5"/>
      <c r="D11" s="5"/>
      <c r="E11" s="5"/>
      <c r="F11" s="5"/>
      <c r="G11" s="5"/>
      <c r="H11" s="5"/>
      <c r="I11" s="5"/>
      <c r="J11" s="5"/>
      <c r="K11" s="5"/>
      <c r="L11" s="5"/>
      <c r="M11" s="5"/>
      <c r="N11" s="5"/>
      <c r="O11" s="5"/>
      <c r="P11" s="5"/>
      <c r="Q11" s="5"/>
      <c r="R11" s="5"/>
      <c r="S11" s="5"/>
      <c r="T11" s="5"/>
      <c r="U11" s="5"/>
      <c r="V11" s="5"/>
      <c r="W11" s="5"/>
      <c r="X11" s="14" t="s">
        <v>60</v>
      </c>
      <c r="Z11" s="3">
        <v>0.107</v>
      </c>
      <c r="AA11" s="3">
        <v>0</v>
      </c>
      <c r="AB11" s="5"/>
      <c r="AC11" s="5"/>
      <c r="AD11" s="5"/>
      <c r="AE11" s="5"/>
      <c r="AF11" s="5"/>
      <c r="AG11" s="5"/>
      <c r="AH11" s="5"/>
      <c r="AI11" s="5"/>
      <c r="AJ11" s="5"/>
      <c r="AK11" s="5"/>
      <c r="AL11" s="5"/>
      <c r="AM11" s="5"/>
      <c r="AN11" s="5"/>
      <c r="AO11" s="5"/>
      <c r="AP11" s="5"/>
      <c r="AQ11" s="5"/>
      <c r="AR11" s="5"/>
      <c r="AS11" s="5"/>
      <c r="AT11" s="5"/>
      <c r="AU11" s="5"/>
      <c r="AV11" s="5"/>
      <c r="AX11" s="3">
        <v>0.11799999999999999</v>
      </c>
      <c r="AY11" s="3">
        <v>0</v>
      </c>
      <c r="AZ11" s="5"/>
      <c r="BA11" s="5"/>
      <c r="BB11" s="5"/>
      <c r="BC11" s="5"/>
      <c r="BD11" s="5"/>
      <c r="BE11" s="5"/>
      <c r="BF11" s="5"/>
      <c r="BG11" s="5"/>
      <c r="BH11" s="5"/>
      <c r="BI11" s="5"/>
      <c r="BJ11" s="5"/>
      <c r="BK11" s="5"/>
      <c r="BL11" s="5"/>
      <c r="BM11" s="5"/>
      <c r="BN11" s="5"/>
      <c r="BO11" s="5"/>
      <c r="BP11" s="5"/>
      <c r="BQ11" s="5"/>
      <c r="BR11" s="5"/>
      <c r="BS11" s="5"/>
      <c r="BT11" s="5"/>
    </row>
    <row r="12" spans="2:72" x14ac:dyDescent="0.25">
      <c r="B12" s="13" t="s">
        <v>49</v>
      </c>
      <c r="C12" s="2">
        <f>(C10-D10)*(C11+D11)/2</f>
        <v>0</v>
      </c>
      <c r="D12" s="2">
        <f t="shared" ref="D12:V12" si="0">(D10-E10)*(D11+E11)/2</f>
        <v>0</v>
      </c>
      <c r="E12" s="2">
        <f t="shared" si="0"/>
        <v>0</v>
      </c>
      <c r="F12" s="2">
        <f t="shared" si="0"/>
        <v>0</v>
      </c>
      <c r="G12" s="2">
        <f t="shared" si="0"/>
        <v>0</v>
      </c>
      <c r="H12" s="2">
        <f t="shared" si="0"/>
        <v>0</v>
      </c>
      <c r="I12" s="2">
        <f t="shared" si="0"/>
        <v>0</v>
      </c>
      <c r="J12" s="2">
        <f t="shared" si="0"/>
        <v>0</v>
      </c>
      <c r="K12" s="2">
        <f t="shared" si="0"/>
        <v>0</v>
      </c>
      <c r="L12" s="2">
        <f t="shared" si="0"/>
        <v>0</v>
      </c>
      <c r="M12" s="2">
        <f t="shared" si="0"/>
        <v>0</v>
      </c>
      <c r="N12" s="2">
        <f t="shared" si="0"/>
        <v>0</v>
      </c>
      <c r="O12" s="2">
        <f t="shared" si="0"/>
        <v>0</v>
      </c>
      <c r="P12" s="2">
        <f t="shared" si="0"/>
        <v>0</v>
      </c>
      <c r="Q12" s="2">
        <f t="shared" si="0"/>
        <v>0</v>
      </c>
      <c r="R12" s="2">
        <f t="shared" si="0"/>
        <v>0</v>
      </c>
      <c r="S12" s="2">
        <f t="shared" si="0"/>
        <v>0</v>
      </c>
      <c r="T12" s="2">
        <f t="shared" si="0"/>
        <v>0</v>
      </c>
      <c r="U12" s="2">
        <f t="shared" si="0"/>
        <v>0</v>
      </c>
      <c r="V12" s="2">
        <f t="shared" si="0"/>
        <v>0</v>
      </c>
      <c r="W12" s="2"/>
      <c r="X12" s="16">
        <f>SUM(C12:V12)</f>
        <v>0</v>
      </c>
      <c r="Z12" s="3">
        <v>0.13400000000000001</v>
      </c>
      <c r="AA12" s="3">
        <v>0</v>
      </c>
      <c r="AB12" s="5"/>
      <c r="AC12" s="5"/>
      <c r="AD12" s="5"/>
      <c r="AE12" s="5"/>
      <c r="AF12" s="5"/>
      <c r="AG12" s="5"/>
      <c r="AH12" s="5"/>
      <c r="AI12" s="5"/>
      <c r="AJ12" s="5"/>
      <c r="AK12" s="5"/>
      <c r="AL12" s="5"/>
      <c r="AM12" s="5"/>
      <c r="AN12" s="5"/>
      <c r="AO12" s="5"/>
      <c r="AP12" s="5"/>
      <c r="AQ12" s="5"/>
      <c r="AR12" s="5"/>
      <c r="AS12" s="5"/>
      <c r="AT12" s="5"/>
      <c r="AU12" s="5"/>
      <c r="AV12" s="5"/>
      <c r="AX12" s="3">
        <v>0.127</v>
      </c>
      <c r="AY12" s="3">
        <v>0</v>
      </c>
      <c r="AZ12" s="5"/>
      <c r="BA12" s="5"/>
      <c r="BB12" s="5"/>
      <c r="BC12" s="5"/>
      <c r="BD12" s="5"/>
      <c r="BE12" s="5"/>
      <c r="BF12" s="5"/>
      <c r="BG12" s="5"/>
      <c r="BH12" s="5"/>
      <c r="BI12" s="5"/>
      <c r="BJ12" s="5"/>
      <c r="BK12" s="5"/>
      <c r="BL12" s="5"/>
      <c r="BM12" s="5"/>
      <c r="BN12" s="5"/>
      <c r="BO12" s="5"/>
      <c r="BP12" s="5"/>
      <c r="BQ12" s="5"/>
      <c r="BR12" s="5"/>
      <c r="BS12" s="5"/>
      <c r="BT12" s="5"/>
    </row>
    <row r="13" spans="2:72" x14ac:dyDescent="0.25">
      <c r="B13" s="18" t="s">
        <v>31</v>
      </c>
      <c r="C13" s="19" t="e">
        <f t="shared" ref="C13:W13" si="1">(C5+C8)/SUM(C5:C8)</f>
        <v>#DIV/0!</v>
      </c>
      <c r="D13" s="19" t="e">
        <f t="shared" si="1"/>
        <v>#DIV/0!</v>
      </c>
      <c r="E13" s="19" t="e">
        <f t="shared" si="1"/>
        <v>#DIV/0!</v>
      </c>
      <c r="F13" s="19" t="e">
        <f t="shared" si="1"/>
        <v>#DIV/0!</v>
      </c>
      <c r="G13" s="19" t="e">
        <f t="shared" si="1"/>
        <v>#DIV/0!</v>
      </c>
      <c r="H13" s="19" t="e">
        <f t="shared" si="1"/>
        <v>#DIV/0!</v>
      </c>
      <c r="I13" s="19" t="e">
        <f t="shared" si="1"/>
        <v>#DIV/0!</v>
      </c>
      <c r="J13" s="19" t="e">
        <f t="shared" si="1"/>
        <v>#DIV/0!</v>
      </c>
      <c r="K13" s="19" t="e">
        <f t="shared" si="1"/>
        <v>#DIV/0!</v>
      </c>
      <c r="L13" s="19" t="e">
        <f t="shared" si="1"/>
        <v>#DIV/0!</v>
      </c>
      <c r="M13" s="19" t="e">
        <f t="shared" si="1"/>
        <v>#DIV/0!</v>
      </c>
      <c r="N13" s="19" t="e">
        <f t="shared" si="1"/>
        <v>#DIV/0!</v>
      </c>
      <c r="O13" s="19" t="e">
        <f t="shared" si="1"/>
        <v>#DIV/0!</v>
      </c>
      <c r="P13" s="19" t="e">
        <f t="shared" si="1"/>
        <v>#DIV/0!</v>
      </c>
      <c r="Q13" s="19" t="e">
        <f t="shared" si="1"/>
        <v>#DIV/0!</v>
      </c>
      <c r="R13" s="19" t="e">
        <f t="shared" si="1"/>
        <v>#DIV/0!</v>
      </c>
      <c r="S13" s="19" t="e">
        <f t="shared" si="1"/>
        <v>#DIV/0!</v>
      </c>
      <c r="T13" s="19" t="e">
        <f t="shared" si="1"/>
        <v>#DIV/0!</v>
      </c>
      <c r="U13" s="19" t="e">
        <f t="shared" si="1"/>
        <v>#DIV/0!</v>
      </c>
      <c r="V13" s="19" t="e">
        <f t="shared" si="1"/>
        <v>#DIV/0!</v>
      </c>
      <c r="W13" s="19" t="e">
        <f t="shared" si="1"/>
        <v>#DIV/0!</v>
      </c>
      <c r="Z13" s="3">
        <v>0.14699999999999999</v>
      </c>
      <c r="AA13" s="3">
        <v>1</v>
      </c>
      <c r="AB13" s="5"/>
      <c r="AC13" s="5"/>
      <c r="AD13" s="5"/>
      <c r="AE13" s="5"/>
      <c r="AF13" s="5"/>
      <c r="AG13" s="5"/>
      <c r="AH13" s="5"/>
      <c r="AI13" s="5"/>
      <c r="AJ13" s="5"/>
      <c r="AK13" s="5"/>
      <c r="AL13" s="5"/>
      <c r="AM13" s="5"/>
      <c r="AN13" s="5"/>
      <c r="AO13" s="5"/>
      <c r="AP13" s="5"/>
      <c r="AQ13" s="5"/>
      <c r="AR13" s="5"/>
      <c r="AS13" s="5"/>
      <c r="AT13" s="5"/>
      <c r="AU13" s="5"/>
      <c r="AV13" s="5"/>
      <c r="AX13" s="3">
        <v>0.14299999999999999</v>
      </c>
      <c r="AY13" s="3">
        <v>0</v>
      </c>
      <c r="AZ13" s="5"/>
      <c r="BA13" s="5"/>
      <c r="BB13" s="5"/>
      <c r="BC13" s="5"/>
      <c r="BD13" s="5"/>
      <c r="BE13" s="5"/>
      <c r="BF13" s="5"/>
      <c r="BG13" s="5"/>
      <c r="BH13" s="5"/>
      <c r="BI13" s="5"/>
      <c r="BJ13" s="5"/>
      <c r="BK13" s="5"/>
      <c r="BL13" s="5"/>
      <c r="BM13" s="5"/>
      <c r="BN13" s="5"/>
      <c r="BO13" s="5"/>
      <c r="BP13" s="5"/>
      <c r="BQ13" s="5"/>
      <c r="BR13" s="5"/>
      <c r="BS13" s="5"/>
      <c r="BT13" s="5"/>
    </row>
    <row r="14" spans="2:72" x14ac:dyDescent="0.25">
      <c r="B14" s="7" t="s">
        <v>32</v>
      </c>
      <c r="C14" s="5"/>
      <c r="D14" s="5"/>
      <c r="E14" s="5"/>
      <c r="F14" s="5"/>
      <c r="G14" s="5"/>
      <c r="H14" s="5"/>
      <c r="I14" s="5"/>
      <c r="J14" s="5"/>
      <c r="K14" s="5"/>
      <c r="L14" s="5"/>
      <c r="M14" s="5"/>
      <c r="N14" s="5"/>
      <c r="O14" s="5"/>
      <c r="P14" s="5"/>
      <c r="Q14" s="5"/>
      <c r="R14" s="5"/>
      <c r="S14" s="5"/>
      <c r="T14" s="5"/>
      <c r="U14" s="5"/>
      <c r="V14" s="5"/>
      <c r="W14" s="5"/>
      <c r="Z14" s="3">
        <v>0.17599999999999999</v>
      </c>
      <c r="AA14" s="3">
        <v>0</v>
      </c>
      <c r="AB14" s="5"/>
      <c r="AC14" s="5"/>
      <c r="AD14" s="5"/>
      <c r="AE14" s="5"/>
      <c r="AF14" s="5"/>
      <c r="AG14" s="5"/>
      <c r="AH14" s="5"/>
      <c r="AI14" s="5"/>
      <c r="AJ14" s="5"/>
      <c r="AK14" s="5"/>
      <c r="AL14" s="5"/>
      <c r="AM14" s="5"/>
      <c r="AN14" s="5"/>
      <c r="AO14" s="5"/>
      <c r="AP14" s="5"/>
      <c r="AQ14" s="5"/>
      <c r="AR14" s="5"/>
      <c r="AS14" s="5"/>
      <c r="AT14" s="5"/>
      <c r="AU14" s="5"/>
      <c r="AV14" s="5"/>
      <c r="AX14" s="3">
        <v>0.14699999999999999</v>
      </c>
      <c r="AY14" s="3">
        <v>0</v>
      </c>
      <c r="AZ14" s="5"/>
      <c r="BA14" s="5"/>
      <c r="BB14" s="5"/>
      <c r="BC14" s="5"/>
      <c r="BD14" s="5"/>
      <c r="BE14" s="5"/>
      <c r="BF14" s="5"/>
      <c r="BG14" s="5"/>
      <c r="BH14" s="5"/>
      <c r="BI14" s="5"/>
      <c r="BJ14" s="5"/>
      <c r="BK14" s="5"/>
      <c r="BL14" s="5"/>
      <c r="BM14" s="5"/>
      <c r="BN14" s="5"/>
      <c r="BO14" s="5"/>
      <c r="BP14" s="5"/>
      <c r="BQ14" s="5"/>
      <c r="BR14" s="5"/>
      <c r="BS14" s="5"/>
      <c r="BT14" s="5"/>
    </row>
    <row r="15" spans="2:72" x14ac:dyDescent="0.25">
      <c r="B15" s="7" t="s">
        <v>33</v>
      </c>
      <c r="C15" s="5"/>
      <c r="D15" s="5"/>
      <c r="E15" s="5"/>
      <c r="F15" s="5"/>
      <c r="G15" s="5"/>
      <c r="H15" s="5"/>
      <c r="I15" s="5"/>
      <c r="J15" s="5"/>
      <c r="K15" s="5"/>
      <c r="L15" s="5"/>
      <c r="M15" s="5"/>
      <c r="N15" s="5"/>
      <c r="O15" s="5"/>
      <c r="P15" s="5"/>
      <c r="Q15" s="5"/>
      <c r="R15" s="5"/>
      <c r="S15" s="5"/>
      <c r="T15" s="5"/>
      <c r="U15" s="5"/>
      <c r="V15" s="5"/>
      <c r="W15" s="5"/>
      <c r="Z15" s="3">
        <v>0.189</v>
      </c>
      <c r="AA15" s="3">
        <v>0</v>
      </c>
      <c r="AB15" s="5"/>
      <c r="AC15" s="5"/>
      <c r="AD15" s="5"/>
      <c r="AE15" s="5"/>
      <c r="AF15" s="5"/>
      <c r="AG15" s="5"/>
      <c r="AH15" s="5"/>
      <c r="AI15" s="5"/>
      <c r="AJ15" s="5"/>
      <c r="AK15" s="5"/>
      <c r="AL15" s="5"/>
      <c r="AM15" s="5"/>
      <c r="AN15" s="5"/>
      <c r="AO15" s="5"/>
      <c r="AP15" s="5"/>
      <c r="AQ15" s="5"/>
      <c r="AR15" s="5"/>
      <c r="AS15" s="5"/>
      <c r="AT15" s="5"/>
      <c r="AU15" s="5"/>
      <c r="AV15" s="5"/>
      <c r="AX15" s="3">
        <v>0.187</v>
      </c>
      <c r="AY15" s="3">
        <v>0</v>
      </c>
      <c r="AZ15" s="5"/>
      <c r="BA15" s="5"/>
      <c r="BB15" s="5"/>
      <c r="BC15" s="5"/>
      <c r="BD15" s="5"/>
      <c r="BE15" s="5"/>
      <c r="BF15" s="5"/>
      <c r="BG15" s="5"/>
      <c r="BH15" s="5"/>
      <c r="BI15" s="5"/>
      <c r="BJ15" s="5"/>
      <c r="BK15" s="5"/>
      <c r="BL15" s="5"/>
      <c r="BM15" s="5"/>
      <c r="BN15" s="5"/>
      <c r="BO15" s="5"/>
      <c r="BP15" s="5"/>
      <c r="BQ15" s="5"/>
      <c r="BR15" s="5"/>
      <c r="BS15" s="5"/>
      <c r="BT15" s="5"/>
    </row>
    <row r="16" spans="2:72" x14ac:dyDescent="0.25">
      <c r="B16" s="7" t="s">
        <v>34</v>
      </c>
      <c r="C16" s="5"/>
      <c r="D16" s="5"/>
      <c r="E16" s="5"/>
      <c r="F16" s="5"/>
      <c r="G16" s="5"/>
      <c r="H16" s="5"/>
      <c r="I16" s="5"/>
      <c r="J16" s="5"/>
      <c r="K16" s="5"/>
      <c r="L16" s="5"/>
      <c r="M16" s="5"/>
      <c r="N16" s="5"/>
      <c r="O16" s="5"/>
      <c r="P16" s="5"/>
      <c r="Q16" s="5"/>
      <c r="R16" s="5"/>
      <c r="S16" s="5"/>
      <c r="T16" s="5"/>
      <c r="U16" s="5"/>
      <c r="V16" s="5"/>
      <c r="W16" s="5"/>
      <c r="Z16" s="3">
        <v>0.19600000000000001</v>
      </c>
      <c r="AA16" s="3">
        <v>0</v>
      </c>
      <c r="AB16" s="5"/>
      <c r="AC16" s="5"/>
      <c r="AD16" s="5"/>
      <c r="AE16" s="5"/>
      <c r="AF16" s="5"/>
      <c r="AG16" s="5"/>
      <c r="AH16" s="5"/>
      <c r="AI16" s="5"/>
      <c r="AJ16" s="5"/>
      <c r="AK16" s="5"/>
      <c r="AL16" s="5"/>
      <c r="AM16" s="5"/>
      <c r="AN16" s="5"/>
      <c r="AO16" s="5"/>
      <c r="AP16" s="5"/>
      <c r="AQ16" s="5"/>
      <c r="AR16" s="5"/>
      <c r="AS16" s="5"/>
      <c r="AT16" s="5"/>
      <c r="AU16" s="5"/>
      <c r="AV16" s="5"/>
      <c r="AX16" s="3">
        <v>0.192</v>
      </c>
      <c r="AY16" s="3">
        <v>0</v>
      </c>
      <c r="AZ16" s="5"/>
      <c r="BA16" s="5"/>
      <c r="BB16" s="5"/>
      <c r="BC16" s="5"/>
      <c r="BD16" s="5"/>
      <c r="BE16" s="5"/>
      <c r="BF16" s="5"/>
      <c r="BG16" s="5"/>
      <c r="BH16" s="5"/>
      <c r="BI16" s="5"/>
      <c r="BJ16" s="5"/>
      <c r="BK16" s="5"/>
      <c r="BL16" s="5"/>
      <c r="BM16" s="5"/>
      <c r="BN16" s="5"/>
      <c r="BO16" s="5"/>
      <c r="BP16" s="5"/>
      <c r="BQ16" s="5"/>
      <c r="BR16" s="5"/>
      <c r="BS16" s="5"/>
      <c r="BT16" s="5"/>
    </row>
    <row r="17" spans="1:72" x14ac:dyDescent="0.25">
      <c r="B17" s="7" t="s">
        <v>35</v>
      </c>
      <c r="C17" s="5"/>
      <c r="D17" s="5"/>
      <c r="E17" s="5"/>
      <c r="F17" s="5"/>
      <c r="G17" s="5"/>
      <c r="H17" s="5"/>
      <c r="I17" s="5"/>
      <c r="J17" s="5"/>
      <c r="K17" s="5"/>
      <c r="L17" s="5"/>
      <c r="M17" s="5"/>
      <c r="N17" s="5"/>
      <c r="O17" s="5"/>
      <c r="P17" s="5"/>
      <c r="Q17" s="5"/>
      <c r="R17" s="5"/>
      <c r="S17" s="5"/>
      <c r="T17" s="5"/>
      <c r="U17" s="5"/>
      <c r="V17" s="5"/>
      <c r="W17" s="5"/>
      <c r="Z17" s="3">
        <v>0.27200000000000002</v>
      </c>
      <c r="AA17" s="3">
        <v>0</v>
      </c>
      <c r="AB17" s="5"/>
      <c r="AC17" s="5"/>
      <c r="AD17" s="5"/>
      <c r="AE17" s="5"/>
      <c r="AF17" s="5"/>
      <c r="AG17" s="5"/>
      <c r="AH17" s="5"/>
      <c r="AI17" s="5"/>
      <c r="AJ17" s="5"/>
      <c r="AK17" s="5"/>
      <c r="AL17" s="5"/>
      <c r="AM17" s="5"/>
      <c r="AN17" s="5"/>
      <c r="AO17" s="5"/>
      <c r="AP17" s="5"/>
      <c r="AQ17" s="5"/>
      <c r="AR17" s="5"/>
      <c r="AS17" s="5"/>
      <c r="AT17" s="5"/>
      <c r="AU17" s="5"/>
      <c r="AV17" s="5"/>
      <c r="AX17" s="3">
        <v>0.28999999999999998</v>
      </c>
      <c r="AY17" s="3">
        <v>0</v>
      </c>
      <c r="AZ17" s="5"/>
      <c r="BA17" s="5"/>
      <c r="BB17" s="5"/>
      <c r="BC17" s="5"/>
      <c r="BD17" s="5"/>
      <c r="BE17" s="5"/>
      <c r="BF17" s="5"/>
      <c r="BG17" s="5"/>
      <c r="BH17" s="5"/>
      <c r="BI17" s="5"/>
      <c r="BJ17" s="5"/>
      <c r="BK17" s="5"/>
      <c r="BL17" s="5"/>
      <c r="BM17" s="5"/>
      <c r="BN17" s="5"/>
      <c r="BO17" s="5"/>
      <c r="BP17" s="5"/>
      <c r="BQ17" s="5"/>
      <c r="BR17" s="5"/>
      <c r="BS17" s="5"/>
      <c r="BT17" s="5"/>
    </row>
    <row r="18" spans="1:72" x14ac:dyDescent="0.25">
      <c r="B18" s="7" t="s">
        <v>117</v>
      </c>
      <c r="C18" s="5"/>
      <c r="D18" s="5"/>
      <c r="E18" s="5"/>
      <c r="F18" s="5"/>
      <c r="G18" s="5"/>
      <c r="H18" s="5"/>
      <c r="I18" s="5"/>
      <c r="J18" s="5"/>
      <c r="K18" s="5"/>
      <c r="L18" s="5"/>
      <c r="M18" s="5"/>
      <c r="N18" s="5"/>
      <c r="O18" s="5"/>
      <c r="P18" s="5"/>
      <c r="Q18" s="5"/>
      <c r="R18" s="5"/>
      <c r="S18" s="5"/>
      <c r="T18" s="5"/>
      <c r="U18" s="5"/>
      <c r="V18" s="5"/>
      <c r="W18" s="5"/>
      <c r="Z18" s="3">
        <v>0.28699999999999998</v>
      </c>
      <c r="AA18" s="3">
        <v>1</v>
      </c>
      <c r="AB18" s="5"/>
      <c r="AC18" s="5"/>
      <c r="AD18" s="5"/>
      <c r="AE18" s="5"/>
      <c r="AF18" s="5"/>
      <c r="AG18" s="5"/>
      <c r="AH18" s="5"/>
      <c r="AI18" s="5"/>
      <c r="AJ18" s="5"/>
      <c r="AK18" s="5"/>
      <c r="AL18" s="5"/>
      <c r="AM18" s="5"/>
      <c r="AN18" s="5"/>
      <c r="AO18" s="5"/>
      <c r="AP18" s="5"/>
      <c r="AQ18" s="5"/>
      <c r="AR18" s="5"/>
      <c r="AS18" s="5"/>
      <c r="AT18" s="5"/>
      <c r="AU18" s="5"/>
      <c r="AV18" s="5"/>
      <c r="AX18" s="3">
        <v>0.29299999999999998</v>
      </c>
      <c r="AY18" s="3">
        <v>0</v>
      </c>
      <c r="AZ18" s="5"/>
      <c r="BA18" s="5"/>
      <c r="BB18" s="5"/>
      <c r="BC18" s="5"/>
      <c r="BD18" s="5"/>
      <c r="BE18" s="5"/>
      <c r="BF18" s="5"/>
      <c r="BG18" s="5"/>
      <c r="BH18" s="5"/>
      <c r="BI18" s="5"/>
      <c r="BJ18" s="5"/>
      <c r="BK18" s="5"/>
      <c r="BL18" s="5"/>
      <c r="BM18" s="5"/>
      <c r="BN18" s="5"/>
      <c r="BO18" s="5"/>
      <c r="BP18" s="5"/>
      <c r="BQ18" s="5"/>
      <c r="BR18" s="5"/>
      <c r="BS18" s="5"/>
      <c r="BT18" s="5"/>
    </row>
    <row r="19" spans="1:72" x14ac:dyDescent="0.25">
      <c r="B19" s="9" t="s">
        <v>59</v>
      </c>
      <c r="C19" s="11"/>
      <c r="D19" s="11"/>
      <c r="E19" s="11"/>
      <c r="F19" s="11"/>
      <c r="G19" s="11"/>
      <c r="H19" s="11"/>
      <c r="I19" s="11"/>
      <c r="J19" s="11"/>
      <c r="K19" s="11"/>
      <c r="L19" s="11"/>
      <c r="M19" s="11"/>
      <c r="N19" s="11"/>
      <c r="O19" s="11"/>
      <c r="P19" s="11"/>
      <c r="Q19" s="11"/>
      <c r="R19" s="11"/>
      <c r="S19" s="11"/>
      <c r="T19" s="11"/>
      <c r="U19" s="11"/>
      <c r="V19" s="11"/>
      <c r="W19" s="11"/>
      <c r="Z19" s="3">
        <v>0.3</v>
      </c>
      <c r="AA19" s="3">
        <v>0</v>
      </c>
      <c r="AB19" s="5"/>
      <c r="AC19" s="5"/>
      <c r="AD19" s="5"/>
      <c r="AE19" s="5"/>
      <c r="AF19" s="5"/>
      <c r="AG19" s="5"/>
      <c r="AH19" s="5"/>
      <c r="AI19" s="5"/>
      <c r="AJ19" s="5"/>
      <c r="AK19" s="5"/>
      <c r="AL19" s="5"/>
      <c r="AM19" s="5"/>
      <c r="AN19" s="5"/>
      <c r="AO19" s="5"/>
      <c r="AP19" s="5"/>
      <c r="AQ19" s="5"/>
      <c r="AR19" s="5"/>
      <c r="AS19" s="5"/>
      <c r="AT19" s="5"/>
      <c r="AU19" s="5"/>
      <c r="AV19" s="5"/>
      <c r="AX19" s="3">
        <v>0.314</v>
      </c>
      <c r="AY19" s="3">
        <v>1</v>
      </c>
      <c r="AZ19" s="5"/>
      <c r="BA19" s="5"/>
      <c r="BB19" s="5"/>
      <c r="BC19" s="5"/>
      <c r="BD19" s="5"/>
      <c r="BE19" s="5"/>
      <c r="BF19" s="5"/>
      <c r="BG19" s="5"/>
      <c r="BH19" s="5"/>
      <c r="BI19" s="5"/>
      <c r="BJ19" s="5"/>
      <c r="BK19" s="5"/>
      <c r="BL19" s="5"/>
      <c r="BM19" s="5"/>
      <c r="BN19" s="5"/>
      <c r="BO19" s="5"/>
      <c r="BP19" s="5"/>
      <c r="BQ19" s="5"/>
      <c r="BR19" s="5"/>
      <c r="BS19" s="5"/>
      <c r="BT19" s="5"/>
    </row>
    <row r="20" spans="1:72" x14ac:dyDescent="0.25">
      <c r="B20" s="7" t="s">
        <v>118</v>
      </c>
      <c r="C20" s="5"/>
      <c r="D20" s="5"/>
      <c r="E20" s="5"/>
      <c r="F20" s="5"/>
      <c r="G20" s="5"/>
      <c r="H20" s="5"/>
      <c r="I20" s="5"/>
      <c r="J20" s="5"/>
      <c r="K20" s="5"/>
      <c r="L20" s="5"/>
      <c r="M20" s="5"/>
      <c r="N20" s="5"/>
      <c r="O20" s="5"/>
      <c r="P20" s="5"/>
      <c r="Q20" s="5"/>
      <c r="R20" s="5"/>
      <c r="S20" s="5"/>
      <c r="T20" s="5"/>
      <c r="U20" s="5"/>
      <c r="V20" s="5"/>
      <c r="W20" s="5"/>
      <c r="X20" s="14" t="s">
        <v>61</v>
      </c>
      <c r="Z20" s="3">
        <v>0.30099999999999999</v>
      </c>
      <c r="AA20" s="3">
        <v>1</v>
      </c>
      <c r="AB20" s="5"/>
      <c r="AC20" s="5"/>
      <c r="AD20" s="5"/>
      <c r="AE20" s="5"/>
      <c r="AF20" s="5"/>
      <c r="AG20" s="5"/>
      <c r="AH20" s="5"/>
      <c r="AI20" s="5"/>
      <c r="AJ20" s="5"/>
      <c r="AK20" s="5"/>
      <c r="AL20" s="5"/>
      <c r="AM20" s="5"/>
      <c r="AN20" s="5"/>
      <c r="AO20" s="5"/>
      <c r="AP20" s="5"/>
      <c r="AQ20" s="5"/>
      <c r="AR20" s="5"/>
      <c r="AS20" s="5"/>
      <c r="AT20" s="5"/>
      <c r="AU20" s="5"/>
      <c r="AV20" s="5"/>
      <c r="AX20" s="3">
        <v>0.32500000000000001</v>
      </c>
      <c r="AY20" s="3">
        <v>0</v>
      </c>
      <c r="AZ20" s="5"/>
      <c r="BA20" s="5"/>
      <c r="BB20" s="5"/>
      <c r="BC20" s="5"/>
      <c r="BD20" s="5"/>
      <c r="BE20" s="5"/>
      <c r="BF20" s="5"/>
      <c r="BG20" s="5"/>
      <c r="BH20" s="5"/>
      <c r="BI20" s="5"/>
      <c r="BJ20" s="5"/>
      <c r="BK20" s="5"/>
      <c r="BL20" s="5"/>
      <c r="BM20" s="5"/>
      <c r="BN20" s="5"/>
      <c r="BO20" s="5"/>
      <c r="BP20" s="5"/>
      <c r="BQ20" s="5"/>
      <c r="BR20" s="5"/>
      <c r="BS20" s="5"/>
      <c r="BT20" s="5"/>
    </row>
    <row r="21" spans="1:72" x14ac:dyDescent="0.25">
      <c r="B21" s="13" t="s">
        <v>50</v>
      </c>
      <c r="C21" s="2">
        <f>(C19-D19)*(C20+D20)/2</f>
        <v>0</v>
      </c>
      <c r="D21" s="2">
        <f t="shared" ref="D21" si="2">(D19-E19)*(D20+E20)/2</f>
        <v>0</v>
      </c>
      <c r="E21" s="2">
        <f t="shared" ref="E21" si="3">(E19-F19)*(E20+F20)/2</f>
        <v>0</v>
      </c>
      <c r="F21" s="2">
        <f t="shared" ref="F21" si="4">(F19-G19)*(F20+G20)/2</f>
        <v>0</v>
      </c>
      <c r="G21" s="2">
        <f t="shared" ref="G21" si="5">(G19-H19)*(G20+H20)/2</f>
        <v>0</v>
      </c>
      <c r="H21" s="2">
        <f t="shared" ref="H21" si="6">(H19-I19)*(H20+I20)/2</f>
        <v>0</v>
      </c>
      <c r="I21" s="2">
        <f t="shared" ref="I21" si="7">(I19-J19)*(I20+J20)/2</f>
        <v>0</v>
      </c>
      <c r="J21" s="2">
        <f t="shared" ref="J21" si="8">(J19-K19)*(J20+K20)/2</f>
        <v>0</v>
      </c>
      <c r="K21" s="2">
        <f t="shared" ref="K21" si="9">(K19-L19)*(K20+L20)/2</f>
        <v>0</v>
      </c>
      <c r="L21" s="2">
        <f t="shared" ref="L21" si="10">(L19-M19)*(L20+M20)/2</f>
        <v>0</v>
      </c>
      <c r="M21" s="2">
        <f t="shared" ref="M21" si="11">(M19-N19)*(M20+N20)/2</f>
        <v>0</v>
      </c>
      <c r="N21" s="2">
        <f t="shared" ref="N21" si="12">(N19-O19)*(N20+O20)/2</f>
        <v>0</v>
      </c>
      <c r="O21" s="2">
        <f t="shared" ref="O21" si="13">(O19-P19)*(O20+P20)/2</f>
        <v>0</v>
      </c>
      <c r="P21" s="2">
        <f t="shared" ref="P21" si="14">(P19-Q19)*(P20+Q20)/2</f>
        <v>0</v>
      </c>
      <c r="Q21" s="2">
        <f t="shared" ref="Q21" si="15">(Q19-R19)*(Q20+R20)/2</f>
        <v>0</v>
      </c>
      <c r="R21" s="2">
        <f t="shared" ref="R21" si="16">(R19-S19)*(R20+S20)/2</f>
        <v>0</v>
      </c>
      <c r="S21" s="2">
        <f t="shared" ref="S21" si="17">(S19-T19)*(S20+T20)/2</f>
        <v>0</v>
      </c>
      <c r="T21" s="2">
        <f t="shared" ref="T21" si="18">(T19-U19)*(T20+U20)/2</f>
        <v>0</v>
      </c>
      <c r="U21" s="2">
        <f t="shared" ref="U21" si="19">(U19-V19)*(U20+V20)/2</f>
        <v>0</v>
      </c>
      <c r="V21" s="2">
        <f t="shared" ref="V21" si="20">(V19-W19)*(V20+W20)/2</f>
        <v>0</v>
      </c>
      <c r="W21" s="2"/>
      <c r="X21" s="16">
        <f>SUM(C21:V21)</f>
        <v>0</v>
      </c>
      <c r="Z21" s="3">
        <v>0.33100000000000002</v>
      </c>
      <c r="AA21" s="3">
        <v>0</v>
      </c>
      <c r="AB21" s="5"/>
      <c r="AC21" s="5"/>
      <c r="AD21" s="5"/>
      <c r="AE21" s="5"/>
      <c r="AF21" s="5"/>
      <c r="AG21" s="5"/>
      <c r="AH21" s="5"/>
      <c r="AI21" s="5"/>
      <c r="AJ21" s="5"/>
      <c r="AK21" s="5"/>
      <c r="AL21" s="5"/>
      <c r="AM21" s="5"/>
      <c r="AN21" s="5"/>
      <c r="AO21" s="5"/>
      <c r="AP21" s="5"/>
      <c r="AQ21" s="5"/>
      <c r="AR21" s="5"/>
      <c r="AS21" s="5"/>
      <c r="AT21" s="5"/>
      <c r="AU21" s="5"/>
      <c r="AV21" s="5"/>
      <c r="AX21" s="3">
        <v>0.36599999999999999</v>
      </c>
      <c r="AY21" s="3">
        <v>0</v>
      </c>
      <c r="AZ21" s="5"/>
      <c r="BA21" s="5"/>
      <c r="BB21" s="5"/>
      <c r="BC21" s="5"/>
      <c r="BD21" s="5"/>
      <c r="BE21" s="5"/>
      <c r="BF21" s="5"/>
      <c r="BG21" s="5"/>
      <c r="BH21" s="5"/>
      <c r="BI21" s="5"/>
      <c r="BJ21" s="5"/>
      <c r="BK21" s="5"/>
      <c r="BL21" s="5"/>
      <c r="BM21" s="5"/>
      <c r="BN21" s="5"/>
      <c r="BO21" s="5"/>
      <c r="BP21" s="5"/>
      <c r="BQ21" s="5"/>
      <c r="BR21" s="5"/>
      <c r="BS21" s="5"/>
      <c r="BT21" s="5"/>
    </row>
    <row r="22" spans="1:72" x14ac:dyDescent="0.25">
      <c r="B22" s="13" t="s">
        <v>36</v>
      </c>
      <c r="C22" s="2" t="e">
        <f t="shared" ref="C22:W22" si="21">(C14+C17)/SUM(C14:C17)</f>
        <v>#DIV/0!</v>
      </c>
      <c r="D22" s="2" t="e">
        <f t="shared" si="21"/>
        <v>#DIV/0!</v>
      </c>
      <c r="E22" s="2" t="e">
        <f t="shared" si="21"/>
        <v>#DIV/0!</v>
      </c>
      <c r="F22" s="2" t="e">
        <f t="shared" si="21"/>
        <v>#DIV/0!</v>
      </c>
      <c r="G22" s="2" t="e">
        <f t="shared" si="21"/>
        <v>#DIV/0!</v>
      </c>
      <c r="H22" s="2" t="e">
        <f t="shared" si="21"/>
        <v>#DIV/0!</v>
      </c>
      <c r="I22" s="2" t="e">
        <f t="shared" si="21"/>
        <v>#DIV/0!</v>
      </c>
      <c r="J22" s="2" t="e">
        <f t="shared" si="21"/>
        <v>#DIV/0!</v>
      </c>
      <c r="K22" s="2" t="e">
        <f t="shared" si="21"/>
        <v>#DIV/0!</v>
      </c>
      <c r="L22" s="2" t="e">
        <f t="shared" si="21"/>
        <v>#DIV/0!</v>
      </c>
      <c r="M22" s="2" t="e">
        <f t="shared" si="21"/>
        <v>#DIV/0!</v>
      </c>
      <c r="N22" s="2" t="e">
        <f t="shared" si="21"/>
        <v>#DIV/0!</v>
      </c>
      <c r="O22" s="2" t="e">
        <f t="shared" si="21"/>
        <v>#DIV/0!</v>
      </c>
      <c r="P22" s="2" t="e">
        <f t="shared" si="21"/>
        <v>#DIV/0!</v>
      </c>
      <c r="Q22" s="2" t="e">
        <f t="shared" si="21"/>
        <v>#DIV/0!</v>
      </c>
      <c r="R22" s="2" t="e">
        <f t="shared" si="21"/>
        <v>#DIV/0!</v>
      </c>
      <c r="S22" s="2" t="e">
        <f t="shared" si="21"/>
        <v>#DIV/0!</v>
      </c>
      <c r="T22" s="2" t="e">
        <f t="shared" si="21"/>
        <v>#DIV/0!</v>
      </c>
      <c r="U22" s="2" t="e">
        <f t="shared" si="21"/>
        <v>#DIV/0!</v>
      </c>
      <c r="V22" s="2" t="e">
        <f t="shared" si="21"/>
        <v>#DIV/0!</v>
      </c>
      <c r="W22" s="2" t="e">
        <f t="shared" si="21"/>
        <v>#DIV/0!</v>
      </c>
      <c r="Z22" s="3">
        <v>0.379</v>
      </c>
      <c r="AA22" s="3">
        <v>0</v>
      </c>
      <c r="AB22" s="5"/>
      <c r="AC22" s="5"/>
      <c r="AD22" s="5"/>
      <c r="AE22" s="5"/>
      <c r="AF22" s="5"/>
      <c r="AG22" s="5"/>
      <c r="AH22" s="5"/>
      <c r="AI22" s="5"/>
      <c r="AJ22" s="5"/>
      <c r="AK22" s="5"/>
      <c r="AL22" s="5"/>
      <c r="AM22" s="5"/>
      <c r="AN22" s="5"/>
      <c r="AO22" s="5"/>
      <c r="AP22" s="5"/>
      <c r="AQ22" s="5"/>
      <c r="AR22" s="5"/>
      <c r="AS22" s="5"/>
      <c r="AT22" s="5"/>
      <c r="AU22" s="5"/>
      <c r="AV22" s="5"/>
      <c r="AX22" s="3">
        <v>0.38800000000000001</v>
      </c>
      <c r="AY22" s="3">
        <v>0</v>
      </c>
      <c r="AZ22" s="5"/>
      <c r="BA22" s="5"/>
      <c r="BB22" s="5"/>
      <c r="BC22" s="5"/>
      <c r="BD22" s="5"/>
      <c r="BE22" s="5"/>
      <c r="BF22" s="5"/>
      <c r="BG22" s="5"/>
      <c r="BH22" s="5"/>
      <c r="BI22" s="5"/>
      <c r="BJ22" s="5"/>
      <c r="BK22" s="5"/>
      <c r="BL22" s="5"/>
      <c r="BM22" s="5"/>
      <c r="BN22" s="5"/>
      <c r="BO22" s="5"/>
      <c r="BP22" s="5"/>
      <c r="BQ22" s="5"/>
      <c r="BR22" s="5"/>
      <c r="BS22" s="5"/>
      <c r="BT22" s="5"/>
    </row>
    <row r="23" spans="1:72" x14ac:dyDescent="0.25">
      <c r="Z23" s="3">
        <v>7.0000000000000007E-2</v>
      </c>
      <c r="AA23" s="3">
        <v>0</v>
      </c>
      <c r="AB23" s="5"/>
      <c r="AC23" s="5"/>
      <c r="AD23" s="5"/>
      <c r="AE23" s="5"/>
      <c r="AF23" s="5"/>
      <c r="AG23" s="5"/>
      <c r="AH23" s="5"/>
      <c r="AI23" s="5"/>
      <c r="AJ23" s="5"/>
      <c r="AK23" s="5"/>
      <c r="AL23" s="5"/>
      <c r="AM23" s="5"/>
      <c r="AN23" s="5"/>
      <c r="AO23" s="5"/>
      <c r="AP23" s="5"/>
      <c r="AQ23" s="5"/>
      <c r="AR23" s="5"/>
      <c r="AS23" s="5"/>
      <c r="AT23" s="5"/>
      <c r="AU23" s="5"/>
      <c r="AV23" s="5"/>
      <c r="AX23" s="3">
        <v>5.0999999999999997E-2</v>
      </c>
      <c r="AY23" s="3">
        <v>0</v>
      </c>
      <c r="AZ23" s="5"/>
      <c r="BA23" s="5"/>
      <c r="BB23" s="5"/>
      <c r="BC23" s="5"/>
      <c r="BD23" s="5"/>
      <c r="BE23" s="5"/>
      <c r="BF23" s="5"/>
      <c r="BG23" s="5"/>
      <c r="BH23" s="5"/>
      <c r="BI23" s="5"/>
      <c r="BJ23" s="5"/>
      <c r="BK23" s="5"/>
      <c r="BL23" s="5"/>
      <c r="BM23" s="5"/>
      <c r="BN23" s="5"/>
      <c r="BO23" s="5"/>
      <c r="BP23" s="5"/>
      <c r="BQ23" s="5"/>
      <c r="BR23" s="5"/>
      <c r="BS23" s="5"/>
      <c r="BT23" s="5"/>
    </row>
    <row r="24" spans="1:72" ht="21" x14ac:dyDescent="0.25">
      <c r="B24" s="17" t="s">
        <v>40</v>
      </c>
      <c r="Z24" s="3">
        <v>8.7999999999999995E-2</v>
      </c>
      <c r="AA24" s="3">
        <v>1</v>
      </c>
      <c r="AB24" s="5"/>
      <c r="AC24" s="5"/>
      <c r="AD24" s="5"/>
      <c r="AE24" s="5"/>
      <c r="AF24" s="5"/>
      <c r="AG24" s="5"/>
      <c r="AH24" s="5"/>
      <c r="AI24" s="5"/>
      <c r="AJ24" s="5"/>
      <c r="AK24" s="5"/>
      <c r="AL24" s="5"/>
      <c r="AM24" s="5"/>
      <c r="AN24" s="5"/>
      <c r="AO24" s="5"/>
      <c r="AP24" s="5"/>
      <c r="AQ24" s="5"/>
      <c r="AR24" s="5"/>
      <c r="AS24" s="5"/>
      <c r="AT24" s="5"/>
      <c r="AU24" s="5"/>
      <c r="AV24" s="5"/>
      <c r="AX24" s="3">
        <v>6.5000000000000002E-2</v>
      </c>
      <c r="AY24" s="3">
        <v>0</v>
      </c>
      <c r="AZ24" s="5"/>
      <c r="BA24" s="5"/>
      <c r="BB24" s="5"/>
      <c r="BC24" s="5"/>
      <c r="BD24" s="5"/>
      <c r="BE24" s="5"/>
      <c r="BF24" s="5"/>
      <c r="BG24" s="5"/>
      <c r="BH24" s="5"/>
      <c r="BI24" s="5"/>
      <c r="BJ24" s="5"/>
      <c r="BK24" s="5"/>
      <c r="BL24" s="5"/>
      <c r="BM24" s="5"/>
      <c r="BN24" s="5"/>
      <c r="BO24" s="5"/>
      <c r="BP24" s="5"/>
      <c r="BQ24" s="5"/>
      <c r="BR24" s="5"/>
      <c r="BS24" s="5"/>
      <c r="BT24" s="5"/>
    </row>
    <row r="25" spans="1:72" x14ac:dyDescent="0.25">
      <c r="B25" s="13" t="s">
        <v>25</v>
      </c>
      <c r="C25" s="20">
        <v>0</v>
      </c>
      <c r="D25" s="20">
        <v>0.05</v>
      </c>
      <c r="E25" s="20">
        <v>0.1</v>
      </c>
      <c r="F25" s="20">
        <v>0.15</v>
      </c>
      <c r="G25" s="20">
        <v>0.2</v>
      </c>
      <c r="H25" s="20">
        <v>0.25</v>
      </c>
      <c r="I25" s="20">
        <v>0.3</v>
      </c>
      <c r="J25" s="20">
        <v>0.35</v>
      </c>
      <c r="K25" s="20">
        <v>0.4</v>
      </c>
      <c r="L25" s="20">
        <v>0.45</v>
      </c>
      <c r="M25" s="20">
        <v>0.5</v>
      </c>
      <c r="N25" s="20">
        <v>0.55000000000000004</v>
      </c>
      <c r="O25" s="20">
        <v>0.6</v>
      </c>
      <c r="P25" s="20">
        <v>0.65</v>
      </c>
      <c r="Q25" s="20">
        <v>0.7</v>
      </c>
      <c r="R25" s="20">
        <v>0.75</v>
      </c>
      <c r="S25" s="20">
        <v>0.8</v>
      </c>
      <c r="T25" s="20">
        <v>0.85</v>
      </c>
      <c r="U25" s="20">
        <v>0.9</v>
      </c>
      <c r="V25" s="20">
        <v>0.95</v>
      </c>
      <c r="W25" s="20">
        <v>1</v>
      </c>
      <c r="Z25" s="3">
        <v>0.20699999999999999</v>
      </c>
      <c r="AA25" s="3">
        <v>1</v>
      </c>
      <c r="AB25" s="5"/>
      <c r="AC25" s="5"/>
      <c r="AD25" s="5"/>
      <c r="AE25" s="5"/>
      <c r="AF25" s="5"/>
      <c r="AG25" s="5"/>
      <c r="AH25" s="5"/>
      <c r="AI25" s="5"/>
      <c r="AJ25" s="5"/>
      <c r="AK25" s="5"/>
      <c r="AL25" s="5"/>
      <c r="AM25" s="5"/>
      <c r="AN25" s="5"/>
      <c r="AO25" s="5"/>
      <c r="AP25" s="5"/>
      <c r="AQ25" s="5"/>
      <c r="AR25" s="5"/>
      <c r="AS25" s="5"/>
      <c r="AT25" s="5"/>
      <c r="AU25" s="5"/>
      <c r="AV25" s="5"/>
      <c r="AX25" s="3">
        <v>0.19500000000000001</v>
      </c>
      <c r="AY25" s="3">
        <v>0</v>
      </c>
      <c r="AZ25" s="5"/>
      <c r="BA25" s="5"/>
      <c r="BB25" s="5"/>
      <c r="BC25" s="5"/>
      <c r="BD25" s="5"/>
      <c r="BE25" s="5"/>
      <c r="BF25" s="5"/>
      <c r="BG25" s="5"/>
      <c r="BH25" s="5"/>
      <c r="BI25" s="5"/>
      <c r="BJ25" s="5"/>
      <c r="BK25" s="5"/>
      <c r="BL25" s="5"/>
      <c r="BM25" s="5"/>
      <c r="BN25" s="5"/>
      <c r="BO25" s="5"/>
      <c r="BP25" s="5"/>
      <c r="BQ25" s="5"/>
      <c r="BR25" s="5"/>
      <c r="BS25" s="5"/>
      <c r="BT25" s="5"/>
    </row>
    <row r="26" spans="1:72" x14ac:dyDescent="0.25">
      <c r="A26" s="13" t="s">
        <v>53</v>
      </c>
      <c r="B26" s="13" t="s">
        <v>51</v>
      </c>
      <c r="C26" s="2"/>
      <c r="D26" s="2">
        <f>COUNTIFS($Z$4:$Z$62,"&lt;="&amp;D4, $Z$4:$Z$62,"&gt;="&amp;C4, $AA$4:$AA$62,1)</f>
        <v>1</v>
      </c>
      <c r="E26" s="2">
        <f t="shared" ref="E26:W26" si="22">COUNTIFS($Z$4:$Z$62,"&lt;="&amp;E4, $Z$4:$Z$62,"&gt;="&amp;D4, $AA$4:$AA$62,1)</f>
        <v>1</v>
      </c>
      <c r="F26" s="2">
        <f t="shared" si="22"/>
        <v>1</v>
      </c>
      <c r="G26" s="2">
        <f t="shared" si="22"/>
        <v>0</v>
      </c>
      <c r="H26" s="2">
        <f t="shared" si="22"/>
        <v>1</v>
      </c>
      <c r="I26" s="2">
        <f t="shared" si="22"/>
        <v>1</v>
      </c>
      <c r="J26" s="2">
        <f t="shared" si="22"/>
        <v>1</v>
      </c>
      <c r="K26" s="2">
        <f t="shared" si="22"/>
        <v>0</v>
      </c>
      <c r="L26" s="2">
        <f t="shared" si="22"/>
        <v>3</v>
      </c>
      <c r="M26" s="2">
        <f t="shared" si="22"/>
        <v>3</v>
      </c>
      <c r="N26" s="2">
        <f t="shared" si="22"/>
        <v>1</v>
      </c>
      <c r="O26" s="2">
        <f t="shared" si="22"/>
        <v>2</v>
      </c>
      <c r="P26" s="2">
        <f t="shared" si="22"/>
        <v>1</v>
      </c>
      <c r="Q26" s="2">
        <f t="shared" si="22"/>
        <v>0</v>
      </c>
      <c r="R26" s="2">
        <f t="shared" si="22"/>
        <v>1</v>
      </c>
      <c r="S26" s="2">
        <f t="shared" si="22"/>
        <v>6</v>
      </c>
      <c r="T26" s="2">
        <f t="shared" si="22"/>
        <v>3</v>
      </c>
      <c r="U26" s="2">
        <f t="shared" si="22"/>
        <v>3</v>
      </c>
      <c r="V26" s="2">
        <f t="shared" si="22"/>
        <v>1</v>
      </c>
      <c r="W26" s="2">
        <f t="shared" si="22"/>
        <v>2</v>
      </c>
      <c r="Z26" s="3">
        <v>0.217</v>
      </c>
      <c r="AA26" s="3">
        <v>0</v>
      </c>
      <c r="AB26" s="5"/>
      <c r="AC26" s="5"/>
      <c r="AD26" s="5"/>
      <c r="AE26" s="5"/>
      <c r="AF26" s="5"/>
      <c r="AG26" s="5"/>
      <c r="AH26" s="5"/>
      <c r="AI26" s="5"/>
      <c r="AJ26" s="5"/>
      <c r="AK26" s="5"/>
      <c r="AL26" s="5"/>
      <c r="AM26" s="5"/>
      <c r="AN26" s="5"/>
      <c r="AO26" s="5"/>
      <c r="AP26" s="5"/>
      <c r="AQ26" s="5"/>
      <c r="AR26" s="5"/>
      <c r="AS26" s="5"/>
      <c r="AT26" s="5"/>
      <c r="AU26" s="5"/>
      <c r="AV26" s="5"/>
      <c r="AX26" s="3">
        <v>0.23599999999999999</v>
      </c>
      <c r="AY26" s="3">
        <v>0</v>
      </c>
      <c r="AZ26" s="5"/>
      <c r="BA26" s="5"/>
      <c r="BB26" s="5"/>
      <c r="BC26" s="5"/>
      <c r="BD26" s="5"/>
      <c r="BE26" s="5"/>
      <c r="BF26" s="5"/>
      <c r="BG26" s="5"/>
      <c r="BH26" s="5"/>
      <c r="BI26" s="5"/>
      <c r="BJ26" s="5"/>
      <c r="BK26" s="5"/>
      <c r="BL26" s="5"/>
      <c r="BM26" s="5"/>
      <c r="BN26" s="5"/>
      <c r="BO26" s="5"/>
      <c r="BP26" s="5"/>
      <c r="BQ26" s="5"/>
      <c r="BR26" s="5"/>
      <c r="BS26" s="5"/>
      <c r="BT26" s="5"/>
    </row>
    <row r="27" spans="1:72" x14ac:dyDescent="0.25">
      <c r="A27" s="13" t="s">
        <v>53</v>
      </c>
      <c r="B27" s="13" t="s">
        <v>52</v>
      </c>
      <c r="C27" s="2"/>
      <c r="D27" s="2">
        <f t="shared" ref="D27:W27" si="23">COUNTIFS($Z$4:$Z$62,"&lt;="&amp;D4, $Z$4:$Z$62,"&gt;="&amp;C4, $AA$4:$AA$62,0)</f>
        <v>3</v>
      </c>
      <c r="E27" s="2">
        <f>COUNTIFS($Z$4:$Z$62,"&lt;="&amp;E4, $Z$4:$Z$62,"&gt;="&amp;D4, $AA$4:$AA$62,0)</f>
        <v>4</v>
      </c>
      <c r="F27" s="2">
        <f t="shared" si="23"/>
        <v>2</v>
      </c>
      <c r="G27" s="2">
        <f t="shared" si="23"/>
        <v>3</v>
      </c>
      <c r="H27" s="2">
        <f t="shared" si="23"/>
        <v>1</v>
      </c>
      <c r="I27" s="2">
        <f t="shared" si="23"/>
        <v>2</v>
      </c>
      <c r="J27" s="2">
        <f>COUNTIFS($Z$4:$Z$62,"&lt;="&amp;J4, $Z$4:$Z$62,"&gt;="&amp;I4, $AA$4:$AA$62,0)</f>
        <v>2</v>
      </c>
      <c r="K27" s="2">
        <f t="shared" si="23"/>
        <v>2</v>
      </c>
      <c r="L27" s="2">
        <f t="shared" si="23"/>
        <v>3</v>
      </c>
      <c r="M27" s="2">
        <f t="shared" si="23"/>
        <v>1</v>
      </c>
      <c r="N27" s="2">
        <f t="shared" si="23"/>
        <v>1</v>
      </c>
      <c r="O27" s="2">
        <f t="shared" si="23"/>
        <v>1</v>
      </c>
      <c r="P27" s="2">
        <f t="shared" si="23"/>
        <v>1</v>
      </c>
      <c r="Q27" s="2">
        <f t="shared" si="23"/>
        <v>1</v>
      </c>
      <c r="R27" s="2">
        <f t="shared" si="23"/>
        <v>1</v>
      </c>
      <c r="S27" s="2">
        <f t="shared" si="23"/>
        <v>1</v>
      </c>
      <c r="T27" s="2">
        <f t="shared" si="23"/>
        <v>0</v>
      </c>
      <c r="U27" s="2">
        <f t="shared" si="23"/>
        <v>0</v>
      </c>
      <c r="V27" s="2">
        <f t="shared" si="23"/>
        <v>0</v>
      </c>
      <c r="W27" s="2">
        <f t="shared" si="23"/>
        <v>1</v>
      </c>
      <c r="Z27" s="3">
        <v>0.39900000000000002</v>
      </c>
      <c r="AA27" s="3">
        <v>0</v>
      </c>
      <c r="AB27" s="5"/>
      <c r="AC27" s="5"/>
      <c r="AD27" s="5"/>
      <c r="AE27" s="5"/>
      <c r="AF27" s="5"/>
      <c r="AG27" s="5"/>
      <c r="AH27" s="5"/>
      <c r="AI27" s="5"/>
      <c r="AJ27" s="5"/>
      <c r="AK27" s="5"/>
      <c r="AL27" s="5"/>
      <c r="AM27" s="5"/>
      <c r="AN27" s="5"/>
      <c r="AO27" s="5"/>
      <c r="AP27" s="5"/>
      <c r="AQ27" s="5"/>
      <c r="AR27" s="5"/>
      <c r="AS27" s="5"/>
      <c r="AT27" s="5"/>
      <c r="AU27" s="5"/>
      <c r="AV27" s="5"/>
      <c r="AX27" s="3">
        <v>0.39500000000000002</v>
      </c>
      <c r="AY27" s="3">
        <v>0</v>
      </c>
      <c r="AZ27" s="5"/>
      <c r="BA27" s="5"/>
      <c r="BB27" s="5"/>
      <c r="BC27" s="5"/>
      <c r="BD27" s="5"/>
      <c r="BE27" s="5"/>
      <c r="BF27" s="5"/>
      <c r="BG27" s="5"/>
      <c r="BH27" s="5"/>
      <c r="BI27" s="5"/>
      <c r="BJ27" s="5"/>
      <c r="BK27" s="5"/>
      <c r="BL27" s="5"/>
      <c r="BM27" s="5"/>
      <c r="BN27" s="5"/>
      <c r="BO27" s="5"/>
      <c r="BP27" s="5"/>
      <c r="BQ27" s="5"/>
      <c r="BR27" s="5"/>
      <c r="BS27" s="5"/>
      <c r="BT27" s="5"/>
    </row>
    <row r="28" spans="1:72" x14ac:dyDescent="0.25">
      <c r="A28" s="13" t="s">
        <v>54</v>
      </c>
      <c r="B28" s="13" t="s">
        <v>51</v>
      </c>
      <c r="C28" s="2"/>
      <c r="D28" s="2">
        <f t="shared" ref="D28:W28" si="24">COUNTIFS($AX$4:$AX$62,"&lt;="&amp;D4, $AX$4:$AX$62,"&gt;="&amp;C4, $AY$4:$AY$62,1)</f>
        <v>0</v>
      </c>
      <c r="E28" s="2">
        <f t="shared" si="24"/>
        <v>0</v>
      </c>
      <c r="F28" s="2">
        <f t="shared" si="24"/>
        <v>0</v>
      </c>
      <c r="G28" s="2">
        <f t="shared" si="24"/>
        <v>0</v>
      </c>
      <c r="H28" s="2">
        <f t="shared" si="24"/>
        <v>0</v>
      </c>
      <c r="I28" s="2">
        <f t="shared" si="24"/>
        <v>0</v>
      </c>
      <c r="J28" s="2">
        <f t="shared" si="24"/>
        <v>1</v>
      </c>
      <c r="K28" s="2">
        <f t="shared" si="24"/>
        <v>0</v>
      </c>
      <c r="L28" s="2">
        <f t="shared" si="24"/>
        <v>2</v>
      </c>
      <c r="M28" s="2">
        <f t="shared" si="24"/>
        <v>4</v>
      </c>
      <c r="N28" s="2">
        <f t="shared" si="24"/>
        <v>2</v>
      </c>
      <c r="O28" s="2">
        <f t="shared" si="24"/>
        <v>1</v>
      </c>
      <c r="P28" s="2">
        <f t="shared" si="24"/>
        <v>1</v>
      </c>
      <c r="Q28" s="2">
        <f t="shared" si="24"/>
        <v>0</v>
      </c>
      <c r="R28" s="2">
        <f t="shared" si="24"/>
        <v>5</v>
      </c>
      <c r="S28" s="2">
        <f t="shared" si="24"/>
        <v>5</v>
      </c>
      <c r="T28" s="2">
        <f t="shared" si="24"/>
        <v>4</v>
      </c>
      <c r="U28" s="2">
        <f t="shared" si="24"/>
        <v>2</v>
      </c>
      <c r="V28" s="2">
        <f t="shared" si="24"/>
        <v>2</v>
      </c>
      <c r="W28" s="2">
        <f t="shared" si="24"/>
        <v>2</v>
      </c>
      <c r="Z28" s="3">
        <v>0.40699999999999997</v>
      </c>
      <c r="AA28" s="3">
        <v>1</v>
      </c>
      <c r="AB28" s="5"/>
      <c r="AC28" s="5"/>
      <c r="AD28" s="5"/>
      <c r="AE28" s="5"/>
      <c r="AF28" s="5"/>
      <c r="AG28" s="5"/>
      <c r="AH28" s="5"/>
      <c r="AI28" s="5"/>
      <c r="AJ28" s="5"/>
      <c r="AK28" s="5"/>
      <c r="AL28" s="5"/>
      <c r="AM28" s="5"/>
      <c r="AN28" s="5"/>
      <c r="AO28" s="5"/>
      <c r="AP28" s="5"/>
      <c r="AQ28" s="5"/>
      <c r="AR28" s="5"/>
      <c r="AS28" s="5"/>
      <c r="AT28" s="5"/>
      <c r="AU28" s="5"/>
      <c r="AV28" s="5"/>
      <c r="AX28" s="3">
        <v>0.40300000000000002</v>
      </c>
      <c r="AY28" s="3">
        <v>1</v>
      </c>
      <c r="AZ28" s="5"/>
      <c r="BA28" s="5"/>
      <c r="BB28" s="5"/>
      <c r="BC28" s="5"/>
      <c r="BD28" s="5"/>
      <c r="BE28" s="5"/>
      <c r="BF28" s="5"/>
      <c r="BG28" s="5"/>
      <c r="BH28" s="5"/>
      <c r="BI28" s="5"/>
      <c r="BJ28" s="5"/>
      <c r="BK28" s="5"/>
      <c r="BL28" s="5"/>
      <c r="BM28" s="5"/>
      <c r="BN28" s="5"/>
      <c r="BO28" s="5"/>
      <c r="BP28" s="5"/>
      <c r="BQ28" s="5"/>
      <c r="BR28" s="5"/>
      <c r="BS28" s="5"/>
      <c r="BT28" s="5"/>
    </row>
    <row r="29" spans="1:72" x14ac:dyDescent="0.25">
      <c r="A29" s="13" t="s">
        <v>54</v>
      </c>
      <c r="B29" s="13" t="s">
        <v>52</v>
      </c>
      <c r="C29" s="2"/>
      <c r="D29" s="2">
        <f t="shared" ref="D29:W29" si="25">COUNTIFS($AX$4:$AX$62,"&lt;="&amp;D4, $AX$4:$AX$62,"&gt;="&amp;C4, $AY$4:$AY$62,0)</f>
        <v>5</v>
      </c>
      <c r="E29" s="2">
        <f t="shared" si="25"/>
        <v>4</v>
      </c>
      <c r="F29" s="2">
        <f t="shared" si="25"/>
        <v>4</v>
      </c>
      <c r="G29" s="2">
        <f t="shared" si="25"/>
        <v>3</v>
      </c>
      <c r="H29" s="2">
        <f t="shared" si="25"/>
        <v>1</v>
      </c>
      <c r="I29" s="2">
        <f t="shared" si="25"/>
        <v>2</v>
      </c>
      <c r="J29" s="2">
        <f t="shared" si="25"/>
        <v>1</v>
      </c>
      <c r="K29" s="2">
        <f t="shared" si="25"/>
        <v>3</v>
      </c>
      <c r="L29" s="2">
        <f t="shared" si="25"/>
        <v>3</v>
      </c>
      <c r="M29" s="2">
        <f>COUNTIFS($AX$4:$AX$62,"&lt;="&amp;M4, $AX$4:$AX$62,"&gt;="&amp;L4, $AY$4:$AY$62,0)</f>
        <v>0</v>
      </c>
      <c r="N29" s="2">
        <f t="shared" si="25"/>
        <v>0</v>
      </c>
      <c r="O29" s="2">
        <f t="shared" si="25"/>
        <v>1</v>
      </c>
      <c r="P29" s="2">
        <f t="shared" si="25"/>
        <v>1</v>
      </c>
      <c r="Q29" s="2">
        <f t="shared" si="25"/>
        <v>0</v>
      </c>
      <c r="R29" s="2">
        <f t="shared" si="25"/>
        <v>0</v>
      </c>
      <c r="S29" s="2">
        <f t="shared" si="25"/>
        <v>0</v>
      </c>
      <c r="T29" s="2">
        <f t="shared" si="25"/>
        <v>0</v>
      </c>
      <c r="U29" s="2">
        <f t="shared" si="25"/>
        <v>0</v>
      </c>
      <c r="V29" s="2">
        <f t="shared" si="25"/>
        <v>0</v>
      </c>
      <c r="W29" s="2">
        <f t="shared" si="25"/>
        <v>0</v>
      </c>
      <c r="Z29" s="3">
        <v>0.42199999999999999</v>
      </c>
      <c r="AA29" s="3">
        <v>0</v>
      </c>
      <c r="AB29" s="5"/>
      <c r="AC29" s="5"/>
      <c r="AD29" s="5"/>
      <c r="AE29" s="5"/>
      <c r="AF29" s="5"/>
      <c r="AG29" s="5"/>
      <c r="AH29" s="5"/>
      <c r="AI29" s="5"/>
      <c r="AJ29" s="5"/>
      <c r="AK29" s="5"/>
      <c r="AL29" s="5"/>
      <c r="AM29" s="5"/>
      <c r="AN29" s="5"/>
      <c r="AO29" s="5"/>
      <c r="AP29" s="5"/>
      <c r="AQ29" s="5"/>
      <c r="AR29" s="5"/>
      <c r="AS29" s="5"/>
      <c r="AT29" s="5"/>
      <c r="AU29" s="5"/>
      <c r="AV29" s="5"/>
      <c r="AX29" s="3">
        <v>0.434</v>
      </c>
      <c r="AY29" s="3">
        <v>0</v>
      </c>
      <c r="AZ29" s="5"/>
      <c r="BA29" s="5"/>
      <c r="BB29" s="5"/>
      <c r="BC29" s="5"/>
      <c r="BD29" s="5"/>
      <c r="BE29" s="5"/>
      <c r="BF29" s="5"/>
      <c r="BG29" s="5"/>
      <c r="BH29" s="5"/>
      <c r="BI29" s="5"/>
      <c r="BJ29" s="5"/>
      <c r="BK29" s="5"/>
      <c r="BL29" s="5"/>
      <c r="BM29" s="5"/>
      <c r="BN29" s="5"/>
      <c r="BO29" s="5"/>
      <c r="BP29" s="5"/>
      <c r="BQ29" s="5"/>
      <c r="BR29" s="5"/>
      <c r="BS29" s="5"/>
      <c r="BT29" s="5"/>
    </row>
    <row r="30" spans="1:72" x14ac:dyDescent="0.25">
      <c r="Z30" s="3">
        <v>0.42299999999999999</v>
      </c>
      <c r="AA30" s="3">
        <v>1</v>
      </c>
      <c r="AB30" s="5"/>
      <c r="AC30" s="5"/>
      <c r="AD30" s="5"/>
      <c r="AE30" s="5"/>
      <c r="AF30" s="5"/>
      <c r="AG30" s="5"/>
      <c r="AH30" s="5"/>
      <c r="AI30" s="5"/>
      <c r="AJ30" s="5"/>
      <c r="AK30" s="5"/>
      <c r="AL30" s="5"/>
      <c r="AM30" s="5"/>
      <c r="AN30" s="5"/>
      <c r="AO30" s="5"/>
      <c r="AP30" s="5"/>
      <c r="AQ30" s="5"/>
      <c r="AR30" s="5"/>
      <c r="AS30" s="5"/>
      <c r="AT30" s="5"/>
      <c r="AU30" s="5"/>
      <c r="AV30" s="5"/>
      <c r="AX30" s="3">
        <v>0.44</v>
      </c>
      <c r="AY30" s="3">
        <v>0</v>
      </c>
      <c r="AZ30" s="5"/>
      <c r="BA30" s="5"/>
      <c r="BB30" s="5"/>
      <c r="BC30" s="5"/>
      <c r="BD30" s="5"/>
      <c r="BE30" s="5"/>
      <c r="BF30" s="5"/>
      <c r="BG30" s="5"/>
      <c r="BH30" s="5"/>
      <c r="BI30" s="5"/>
      <c r="BJ30" s="5"/>
      <c r="BK30" s="5"/>
      <c r="BL30" s="5"/>
      <c r="BM30" s="5"/>
      <c r="BN30" s="5"/>
      <c r="BO30" s="5"/>
      <c r="BP30" s="5"/>
      <c r="BQ30" s="5"/>
      <c r="BR30" s="5"/>
      <c r="BS30" s="5"/>
      <c r="BT30" s="5"/>
    </row>
    <row r="31" spans="1:72" ht="21" x14ac:dyDescent="0.25">
      <c r="B31" s="17" t="s">
        <v>41</v>
      </c>
      <c r="Z31" s="3">
        <v>0.42399999999999999</v>
      </c>
      <c r="AA31" s="3">
        <v>1</v>
      </c>
      <c r="AB31" s="5"/>
      <c r="AC31" s="5"/>
      <c r="AD31" s="5"/>
      <c r="AE31" s="5"/>
      <c r="AF31" s="5"/>
      <c r="AG31" s="5"/>
      <c r="AH31" s="5"/>
      <c r="AI31" s="5"/>
      <c r="AJ31" s="5"/>
      <c r="AK31" s="5"/>
      <c r="AL31" s="5"/>
      <c r="AM31" s="5"/>
      <c r="AN31" s="5"/>
      <c r="AO31" s="5"/>
      <c r="AP31" s="5"/>
      <c r="AQ31" s="5"/>
      <c r="AR31" s="5"/>
      <c r="AS31" s="5"/>
      <c r="AT31" s="5"/>
      <c r="AU31" s="5"/>
      <c r="AV31" s="5"/>
      <c r="AX31" s="3">
        <v>0.441</v>
      </c>
      <c r="AY31" s="3">
        <v>1</v>
      </c>
      <c r="AZ31" s="5"/>
      <c r="BA31" s="5"/>
      <c r="BB31" s="5"/>
      <c r="BC31" s="5"/>
      <c r="BD31" s="5"/>
      <c r="BE31" s="5"/>
      <c r="BF31" s="5"/>
      <c r="BG31" s="5"/>
      <c r="BH31" s="5"/>
      <c r="BI31" s="5"/>
      <c r="BJ31" s="5"/>
      <c r="BK31" s="5"/>
      <c r="BL31" s="5"/>
      <c r="BM31" s="5"/>
      <c r="BN31" s="5"/>
      <c r="BO31" s="5"/>
      <c r="BP31" s="5"/>
      <c r="BQ31" s="5"/>
      <c r="BR31" s="5"/>
      <c r="BS31" s="5"/>
      <c r="BT31" s="5"/>
    </row>
    <row r="32" spans="1:72" x14ac:dyDescent="0.25">
      <c r="B32" s="8" t="s">
        <v>42</v>
      </c>
      <c r="C32" s="4">
        <v>200</v>
      </c>
      <c r="Z32" s="3">
        <v>0.42799999999999999</v>
      </c>
      <c r="AA32" s="3">
        <v>0</v>
      </c>
      <c r="AB32" s="5"/>
      <c r="AC32" s="5"/>
      <c r="AD32" s="5"/>
      <c r="AE32" s="5"/>
      <c r="AF32" s="5"/>
      <c r="AG32" s="5"/>
      <c r="AH32" s="5"/>
      <c r="AI32" s="5"/>
      <c r="AJ32" s="5"/>
      <c r="AK32" s="5"/>
      <c r="AL32" s="5"/>
      <c r="AM32" s="5"/>
      <c r="AN32" s="5"/>
      <c r="AO32" s="5"/>
      <c r="AP32" s="5"/>
      <c r="AQ32" s="5"/>
      <c r="AR32" s="5"/>
      <c r="AS32" s="5"/>
      <c r="AT32" s="5"/>
      <c r="AU32" s="5"/>
      <c r="AV32" s="5"/>
      <c r="AX32" s="3">
        <v>0.44400000000000001</v>
      </c>
      <c r="AY32" s="3">
        <v>0</v>
      </c>
      <c r="AZ32" s="5"/>
      <c r="BA32" s="5"/>
      <c r="BB32" s="5"/>
      <c r="BC32" s="5"/>
      <c r="BD32" s="5"/>
      <c r="BE32" s="5"/>
      <c r="BF32" s="5"/>
      <c r="BG32" s="5"/>
      <c r="BH32" s="5"/>
      <c r="BI32" s="5"/>
      <c r="BJ32" s="5"/>
      <c r="BK32" s="5"/>
      <c r="BL32" s="5"/>
      <c r="BM32" s="5"/>
      <c r="BN32" s="5"/>
      <c r="BO32" s="5"/>
      <c r="BP32" s="5"/>
      <c r="BQ32" s="5"/>
      <c r="BR32" s="5"/>
      <c r="BS32" s="5"/>
      <c r="BT32" s="5"/>
    </row>
    <row r="33" spans="2:72" x14ac:dyDescent="0.25">
      <c r="B33" s="8" t="s">
        <v>43</v>
      </c>
      <c r="C33" s="4">
        <v>-75</v>
      </c>
      <c r="Z33" s="3">
        <v>0.45</v>
      </c>
      <c r="AA33" s="3">
        <v>0</v>
      </c>
      <c r="AB33" s="5"/>
      <c r="AC33" s="5"/>
      <c r="AD33" s="5"/>
      <c r="AE33" s="5"/>
      <c r="AF33" s="5"/>
      <c r="AG33" s="5"/>
      <c r="AH33" s="5"/>
      <c r="AI33" s="5"/>
      <c r="AJ33" s="5"/>
      <c r="AK33" s="5"/>
      <c r="AL33" s="5"/>
      <c r="AM33" s="5"/>
      <c r="AN33" s="5"/>
      <c r="AO33" s="5"/>
      <c r="AP33" s="5"/>
      <c r="AQ33" s="5"/>
      <c r="AR33" s="5"/>
      <c r="AS33" s="5"/>
      <c r="AT33" s="5"/>
      <c r="AU33" s="5"/>
      <c r="AV33" s="5"/>
      <c r="AX33" s="3">
        <v>0.45500000000000002</v>
      </c>
      <c r="AY33" s="3">
        <v>1</v>
      </c>
      <c r="AZ33" s="5"/>
      <c r="BA33" s="5"/>
      <c r="BB33" s="5"/>
      <c r="BC33" s="5"/>
      <c r="BD33" s="5"/>
      <c r="BE33" s="5"/>
      <c r="BF33" s="5"/>
      <c r="BG33" s="5"/>
      <c r="BH33" s="5"/>
      <c r="BI33" s="5"/>
      <c r="BJ33" s="5"/>
      <c r="BK33" s="5"/>
      <c r="BL33" s="5"/>
      <c r="BM33" s="5"/>
      <c r="BN33" s="5"/>
      <c r="BO33" s="5"/>
      <c r="BP33" s="5"/>
      <c r="BQ33" s="5"/>
      <c r="BR33" s="5"/>
      <c r="BS33" s="5"/>
      <c r="BT33" s="5"/>
    </row>
    <row r="34" spans="2:72" x14ac:dyDescent="0.25">
      <c r="B34" s="8" t="s">
        <v>45</v>
      </c>
      <c r="C34" s="4">
        <v>-150</v>
      </c>
      <c r="Z34" s="3">
        <v>0.47699999999999998</v>
      </c>
      <c r="AA34" s="3">
        <v>1</v>
      </c>
      <c r="AB34" s="5"/>
      <c r="AC34" s="5"/>
      <c r="AD34" s="5"/>
      <c r="AE34" s="5"/>
      <c r="AF34" s="5"/>
      <c r="AG34" s="5"/>
      <c r="AH34" s="5"/>
      <c r="AI34" s="5"/>
      <c r="AJ34" s="5"/>
      <c r="AK34" s="5"/>
      <c r="AL34" s="5"/>
      <c r="AM34" s="5"/>
      <c r="AN34" s="5"/>
      <c r="AO34" s="5"/>
      <c r="AP34" s="5"/>
      <c r="AQ34" s="5"/>
      <c r="AR34" s="5"/>
      <c r="AS34" s="5"/>
      <c r="AT34" s="5"/>
      <c r="AU34" s="5"/>
      <c r="AV34" s="5"/>
      <c r="AX34" s="3">
        <v>0.45600000000000002</v>
      </c>
      <c r="AY34" s="3">
        <v>1</v>
      </c>
      <c r="AZ34" s="5"/>
      <c r="BA34" s="5"/>
      <c r="BB34" s="5"/>
      <c r="BC34" s="5"/>
      <c r="BD34" s="5"/>
      <c r="BE34" s="5"/>
      <c r="BF34" s="5"/>
      <c r="BG34" s="5"/>
      <c r="BH34" s="5"/>
      <c r="BI34" s="5"/>
      <c r="BJ34" s="5"/>
      <c r="BK34" s="5"/>
      <c r="BL34" s="5"/>
      <c r="BM34" s="5"/>
      <c r="BN34" s="5"/>
      <c r="BO34" s="5"/>
      <c r="BP34" s="5"/>
      <c r="BQ34" s="5"/>
      <c r="BR34" s="5"/>
      <c r="BS34" s="5"/>
      <c r="BT34" s="5"/>
    </row>
    <row r="35" spans="2:72" x14ac:dyDescent="0.25">
      <c r="B35" s="8" t="s">
        <v>44</v>
      </c>
      <c r="C35" s="4">
        <v>120</v>
      </c>
      <c r="Z35" s="3">
        <v>0.48099999999999998</v>
      </c>
      <c r="AA35" s="3">
        <v>1</v>
      </c>
      <c r="AB35" s="5"/>
      <c r="AC35" s="5"/>
      <c r="AD35" s="5"/>
      <c r="AE35" s="5"/>
      <c r="AF35" s="5"/>
      <c r="AG35" s="5"/>
      <c r="AH35" s="5"/>
      <c r="AI35" s="5"/>
      <c r="AJ35" s="5"/>
      <c r="AK35" s="5"/>
      <c r="AL35" s="5"/>
      <c r="AM35" s="5"/>
      <c r="AN35" s="5"/>
      <c r="AO35" s="5"/>
      <c r="AP35" s="5"/>
      <c r="AQ35" s="5"/>
      <c r="AR35" s="5"/>
      <c r="AS35" s="5"/>
      <c r="AT35" s="5"/>
      <c r="AU35" s="5"/>
      <c r="AV35" s="5"/>
      <c r="AX35" s="3">
        <v>0.46500000000000002</v>
      </c>
      <c r="AY35" s="3">
        <v>1</v>
      </c>
      <c r="AZ35" s="5"/>
      <c r="BA35" s="5"/>
      <c r="BB35" s="5"/>
      <c r="BC35" s="5"/>
      <c r="BD35" s="5"/>
      <c r="BE35" s="5"/>
      <c r="BF35" s="5"/>
      <c r="BG35" s="5"/>
      <c r="BH35" s="5"/>
      <c r="BI35" s="5"/>
      <c r="BJ35" s="5"/>
      <c r="BK35" s="5"/>
      <c r="BL35" s="5"/>
      <c r="BM35" s="5"/>
      <c r="BN35" s="5"/>
      <c r="BO35" s="5"/>
      <c r="BP35" s="5"/>
      <c r="BQ35" s="5"/>
      <c r="BR35" s="5"/>
      <c r="BS35" s="5"/>
      <c r="BT35" s="5"/>
    </row>
    <row r="36" spans="2:72" ht="21" x14ac:dyDescent="0.25">
      <c r="B36" s="17" t="s">
        <v>62</v>
      </c>
      <c r="Z36" s="3">
        <v>0.5</v>
      </c>
      <c r="AA36" s="3">
        <v>1</v>
      </c>
      <c r="AB36" s="5"/>
      <c r="AC36" s="5"/>
      <c r="AD36" s="5"/>
      <c r="AE36" s="5"/>
      <c r="AF36" s="5"/>
      <c r="AG36" s="5"/>
      <c r="AH36" s="5"/>
      <c r="AI36" s="5"/>
      <c r="AJ36" s="5"/>
      <c r="AK36" s="5"/>
      <c r="AL36" s="5"/>
      <c r="AM36" s="5"/>
      <c r="AN36" s="5"/>
      <c r="AO36" s="5"/>
      <c r="AP36" s="5"/>
      <c r="AQ36" s="5"/>
      <c r="AR36" s="5"/>
      <c r="AS36" s="5"/>
      <c r="AT36" s="5"/>
      <c r="AU36" s="5"/>
      <c r="AV36" s="5"/>
      <c r="AX36" s="3">
        <v>0.47899999999999998</v>
      </c>
      <c r="AY36" s="3">
        <v>1</v>
      </c>
      <c r="AZ36" s="5"/>
      <c r="BA36" s="5"/>
      <c r="BB36" s="5"/>
      <c r="BC36" s="5"/>
      <c r="BD36" s="5"/>
      <c r="BE36" s="5"/>
      <c r="BF36" s="5"/>
      <c r="BG36" s="5"/>
      <c r="BH36" s="5"/>
      <c r="BI36" s="5"/>
      <c r="BJ36" s="5"/>
      <c r="BK36" s="5"/>
      <c r="BL36" s="5"/>
      <c r="BM36" s="5"/>
      <c r="BN36" s="5"/>
      <c r="BO36" s="5"/>
      <c r="BP36" s="5"/>
      <c r="BQ36" s="5"/>
      <c r="BR36" s="5"/>
      <c r="BS36" s="5"/>
      <c r="BT36" s="5"/>
    </row>
    <row r="37" spans="2:72" x14ac:dyDescent="0.25">
      <c r="B37" s="13" t="s">
        <v>25</v>
      </c>
      <c r="C37" s="20">
        <v>0</v>
      </c>
      <c r="D37" s="20">
        <v>0.05</v>
      </c>
      <c r="E37" s="20">
        <v>0.1</v>
      </c>
      <c r="F37" s="20">
        <v>0.15</v>
      </c>
      <c r="G37" s="20">
        <v>0.2</v>
      </c>
      <c r="H37" s="20">
        <v>0.25</v>
      </c>
      <c r="I37" s="20">
        <v>0.3</v>
      </c>
      <c r="J37" s="20">
        <v>0.35</v>
      </c>
      <c r="K37" s="20">
        <v>0.4</v>
      </c>
      <c r="L37" s="20">
        <v>0.45</v>
      </c>
      <c r="M37" s="20">
        <v>0.5</v>
      </c>
      <c r="N37" s="20">
        <v>0.55000000000000004</v>
      </c>
      <c r="O37" s="20">
        <v>0.6</v>
      </c>
      <c r="P37" s="20">
        <v>0.65</v>
      </c>
      <c r="Q37" s="20">
        <v>0.7</v>
      </c>
      <c r="R37" s="20">
        <v>0.75</v>
      </c>
      <c r="S37" s="20">
        <v>0.8</v>
      </c>
      <c r="T37" s="20">
        <v>0.85</v>
      </c>
      <c r="U37" s="20">
        <v>0.9</v>
      </c>
      <c r="V37" s="20">
        <v>0.95</v>
      </c>
      <c r="W37" s="20">
        <v>1</v>
      </c>
      <c r="Z37" s="3">
        <v>0.54600000000000004</v>
      </c>
      <c r="AA37" s="3">
        <v>0</v>
      </c>
      <c r="AB37" s="5"/>
      <c r="AC37" s="5"/>
      <c r="AD37" s="5"/>
      <c r="AE37" s="5"/>
      <c r="AF37" s="5"/>
      <c r="AG37" s="5"/>
      <c r="AH37" s="5"/>
      <c r="AI37" s="5"/>
      <c r="AJ37" s="5"/>
      <c r="AK37" s="5"/>
      <c r="AL37" s="5"/>
      <c r="AM37" s="5"/>
      <c r="AN37" s="5"/>
      <c r="AO37" s="5"/>
      <c r="AP37" s="5"/>
      <c r="AQ37" s="5"/>
      <c r="AR37" s="5"/>
      <c r="AS37" s="5"/>
      <c r="AT37" s="5"/>
      <c r="AU37" s="5"/>
      <c r="AV37" s="5"/>
      <c r="AX37" s="3">
        <v>0.51700000000000002</v>
      </c>
      <c r="AY37" s="3">
        <v>1</v>
      </c>
      <c r="AZ37" s="5"/>
      <c r="BA37" s="5"/>
      <c r="BB37" s="5"/>
      <c r="BC37" s="5"/>
      <c r="BD37" s="5"/>
      <c r="BE37" s="5"/>
      <c r="BF37" s="5"/>
      <c r="BG37" s="5"/>
      <c r="BH37" s="5"/>
      <c r="BI37" s="5"/>
      <c r="BJ37" s="5"/>
      <c r="BK37" s="5"/>
      <c r="BL37" s="5"/>
      <c r="BM37" s="5"/>
      <c r="BN37" s="5"/>
      <c r="BO37" s="5"/>
      <c r="BP37" s="5"/>
      <c r="BQ37" s="5"/>
      <c r="BR37" s="5"/>
      <c r="BS37" s="5"/>
      <c r="BT37" s="5"/>
    </row>
    <row r="38" spans="2:72" x14ac:dyDescent="0.25">
      <c r="B38" s="13" t="s">
        <v>46</v>
      </c>
      <c r="C38" s="21">
        <f>SUMPRODUCT(C5:C8,$C$32:$C$35)</f>
        <v>0</v>
      </c>
      <c r="D38" s="21">
        <f t="shared" ref="D38:W38" si="26">SUMPRODUCT(D5:D8,$C$32:$C$35)</f>
        <v>0</v>
      </c>
      <c r="E38" s="21">
        <f t="shared" si="26"/>
        <v>0</v>
      </c>
      <c r="F38" s="21">
        <f t="shared" si="26"/>
        <v>0</v>
      </c>
      <c r="G38" s="21">
        <f t="shared" si="26"/>
        <v>0</v>
      </c>
      <c r="H38" s="21">
        <f t="shared" si="26"/>
        <v>0</v>
      </c>
      <c r="I38" s="21">
        <f t="shared" si="26"/>
        <v>0</v>
      </c>
      <c r="J38" s="21">
        <f t="shared" si="26"/>
        <v>0</v>
      </c>
      <c r="K38" s="21">
        <f t="shared" si="26"/>
        <v>0</v>
      </c>
      <c r="L38" s="21">
        <f t="shared" si="26"/>
        <v>0</v>
      </c>
      <c r="M38" s="21">
        <f t="shared" si="26"/>
        <v>0</v>
      </c>
      <c r="N38" s="21">
        <f t="shared" si="26"/>
        <v>0</v>
      </c>
      <c r="O38" s="21">
        <f t="shared" si="26"/>
        <v>0</v>
      </c>
      <c r="P38" s="21">
        <f t="shared" si="26"/>
        <v>0</v>
      </c>
      <c r="Q38" s="21">
        <f t="shared" si="26"/>
        <v>0</v>
      </c>
      <c r="R38" s="21">
        <f t="shared" si="26"/>
        <v>0</v>
      </c>
      <c r="S38" s="21">
        <f t="shared" si="26"/>
        <v>0</v>
      </c>
      <c r="T38" s="21">
        <f t="shared" si="26"/>
        <v>0</v>
      </c>
      <c r="U38" s="21">
        <f t="shared" si="26"/>
        <v>0</v>
      </c>
      <c r="V38" s="21">
        <f t="shared" si="26"/>
        <v>0</v>
      </c>
      <c r="W38" s="21">
        <f t="shared" si="26"/>
        <v>0</v>
      </c>
      <c r="Z38" s="3">
        <v>0.56299999999999994</v>
      </c>
      <c r="AA38" s="3">
        <v>1</v>
      </c>
      <c r="AB38" s="5"/>
      <c r="AC38" s="5"/>
      <c r="AD38" s="5"/>
      <c r="AE38" s="5"/>
      <c r="AF38" s="5"/>
      <c r="AG38" s="5"/>
      <c r="AH38" s="5"/>
      <c r="AI38" s="5"/>
      <c r="AJ38" s="5"/>
      <c r="AK38" s="5"/>
      <c r="AL38" s="5"/>
      <c r="AM38" s="5"/>
      <c r="AN38" s="5"/>
      <c r="AO38" s="5"/>
      <c r="AP38" s="5"/>
      <c r="AQ38" s="5"/>
      <c r="AR38" s="5"/>
      <c r="AS38" s="5"/>
      <c r="AT38" s="5"/>
      <c r="AU38" s="5"/>
      <c r="AV38" s="5"/>
      <c r="AX38" s="3">
        <v>0.52900000000000003</v>
      </c>
      <c r="AY38" s="3">
        <v>1</v>
      </c>
      <c r="AZ38" s="5"/>
      <c r="BA38" s="5"/>
      <c r="BB38" s="5"/>
      <c r="BC38" s="5"/>
      <c r="BD38" s="5"/>
      <c r="BE38" s="5"/>
      <c r="BF38" s="5"/>
      <c r="BG38" s="5"/>
      <c r="BH38" s="5"/>
      <c r="BI38" s="5"/>
      <c r="BJ38" s="5"/>
      <c r="BK38" s="5"/>
      <c r="BL38" s="5"/>
      <c r="BM38" s="5"/>
      <c r="BN38" s="5"/>
      <c r="BO38" s="5"/>
      <c r="BP38" s="5"/>
      <c r="BQ38" s="5"/>
      <c r="BR38" s="5"/>
      <c r="BS38" s="5"/>
      <c r="BT38" s="5"/>
    </row>
    <row r="39" spans="2:72" x14ac:dyDescent="0.25">
      <c r="B39" s="13" t="s">
        <v>47</v>
      </c>
      <c r="C39" s="21">
        <f t="shared" ref="C39:W39" si="27">SUMPRODUCT(C14:C17,$C$32:$C$35)</f>
        <v>0</v>
      </c>
      <c r="D39" s="21">
        <f t="shared" si="27"/>
        <v>0</v>
      </c>
      <c r="E39" s="21">
        <f t="shared" si="27"/>
        <v>0</v>
      </c>
      <c r="F39" s="21">
        <f t="shared" si="27"/>
        <v>0</v>
      </c>
      <c r="G39" s="21">
        <f t="shared" si="27"/>
        <v>0</v>
      </c>
      <c r="H39" s="21">
        <f t="shared" si="27"/>
        <v>0</v>
      </c>
      <c r="I39" s="21">
        <f t="shared" si="27"/>
        <v>0</v>
      </c>
      <c r="J39" s="21">
        <f t="shared" si="27"/>
        <v>0</v>
      </c>
      <c r="K39" s="21">
        <f t="shared" si="27"/>
        <v>0</v>
      </c>
      <c r="L39" s="21">
        <f t="shared" si="27"/>
        <v>0</v>
      </c>
      <c r="M39" s="21">
        <f t="shared" si="27"/>
        <v>0</v>
      </c>
      <c r="N39" s="21">
        <f t="shared" si="27"/>
        <v>0</v>
      </c>
      <c r="O39" s="21">
        <f t="shared" si="27"/>
        <v>0</v>
      </c>
      <c r="P39" s="21">
        <f t="shared" si="27"/>
        <v>0</v>
      </c>
      <c r="Q39" s="21">
        <f t="shared" si="27"/>
        <v>0</v>
      </c>
      <c r="R39" s="21">
        <f t="shared" si="27"/>
        <v>0</v>
      </c>
      <c r="S39" s="21">
        <f t="shared" si="27"/>
        <v>0</v>
      </c>
      <c r="T39" s="21">
        <f t="shared" si="27"/>
        <v>0</v>
      </c>
      <c r="U39" s="21">
        <f t="shared" si="27"/>
        <v>0</v>
      </c>
      <c r="V39" s="21">
        <f t="shared" si="27"/>
        <v>0</v>
      </c>
      <c r="W39" s="21">
        <f t="shared" si="27"/>
        <v>0</v>
      </c>
      <c r="Z39" s="3">
        <v>0.56699999999999995</v>
      </c>
      <c r="AA39" s="3">
        <v>0</v>
      </c>
      <c r="AB39" s="5"/>
      <c r="AC39" s="5"/>
      <c r="AD39" s="5"/>
      <c r="AE39" s="5"/>
      <c r="AF39" s="5"/>
      <c r="AG39" s="5"/>
      <c r="AH39" s="5"/>
      <c r="AI39" s="5"/>
      <c r="AJ39" s="5"/>
      <c r="AK39" s="5"/>
      <c r="AL39" s="5"/>
      <c r="AM39" s="5"/>
      <c r="AN39" s="5"/>
      <c r="AO39" s="5"/>
      <c r="AP39" s="5"/>
      <c r="AQ39" s="5"/>
      <c r="AR39" s="5"/>
      <c r="AS39" s="5"/>
      <c r="AT39" s="5"/>
      <c r="AU39" s="5"/>
      <c r="AV39" s="5"/>
      <c r="AX39" s="3">
        <v>0.59</v>
      </c>
      <c r="AY39" s="3">
        <v>0</v>
      </c>
      <c r="AZ39" s="5"/>
      <c r="BA39" s="5"/>
      <c r="BB39" s="5"/>
      <c r="BC39" s="5"/>
      <c r="BD39" s="5"/>
      <c r="BE39" s="5"/>
      <c r="BF39" s="5"/>
      <c r="BG39" s="5"/>
      <c r="BH39" s="5"/>
      <c r="BI39" s="5"/>
      <c r="BJ39" s="5"/>
      <c r="BK39" s="5"/>
      <c r="BL39" s="5"/>
      <c r="BM39" s="5"/>
      <c r="BN39" s="5"/>
      <c r="BO39" s="5"/>
      <c r="BP39" s="5"/>
      <c r="BQ39" s="5"/>
      <c r="BR39" s="5"/>
      <c r="BS39" s="5"/>
      <c r="BT39" s="5"/>
    </row>
    <row r="40" spans="2:72" x14ac:dyDescent="0.25">
      <c r="Z40" s="3">
        <v>0.56899999999999995</v>
      </c>
      <c r="AA40" s="3">
        <v>1</v>
      </c>
      <c r="AB40" s="5"/>
      <c r="AC40" s="5"/>
      <c r="AD40" s="5"/>
      <c r="AE40" s="5"/>
      <c r="AF40" s="5"/>
      <c r="AG40" s="5"/>
      <c r="AH40" s="5"/>
      <c r="AI40" s="5"/>
      <c r="AJ40" s="5"/>
      <c r="AK40" s="5"/>
      <c r="AL40" s="5"/>
      <c r="AM40" s="5"/>
      <c r="AN40" s="5"/>
      <c r="AO40" s="5"/>
      <c r="AP40" s="5"/>
      <c r="AQ40" s="5"/>
      <c r="AR40" s="5"/>
      <c r="AS40" s="5"/>
      <c r="AT40" s="5"/>
      <c r="AU40" s="5"/>
      <c r="AV40" s="5"/>
      <c r="AX40" s="3">
        <v>0.59499999999999997</v>
      </c>
      <c r="AY40" s="3">
        <v>1</v>
      </c>
      <c r="AZ40" s="5"/>
      <c r="BA40" s="5"/>
      <c r="BB40" s="5"/>
      <c r="BC40" s="5"/>
      <c r="BD40" s="5"/>
      <c r="BE40" s="5"/>
      <c r="BF40" s="5"/>
      <c r="BG40" s="5"/>
      <c r="BH40" s="5"/>
      <c r="BI40" s="5"/>
      <c r="BJ40" s="5"/>
      <c r="BK40" s="5"/>
      <c r="BL40" s="5"/>
      <c r="BM40" s="5"/>
      <c r="BN40" s="5"/>
      <c r="BO40" s="5"/>
      <c r="BP40" s="5"/>
      <c r="BQ40" s="5"/>
      <c r="BR40" s="5"/>
      <c r="BS40" s="5"/>
      <c r="BT40" s="5"/>
    </row>
    <row r="41" spans="2:72" x14ac:dyDescent="0.25">
      <c r="Z41" s="3">
        <v>0.63100000000000001</v>
      </c>
      <c r="AA41" s="3">
        <v>0</v>
      </c>
      <c r="AB41" s="5"/>
      <c r="AC41" s="5"/>
      <c r="AD41" s="5"/>
      <c r="AE41" s="5"/>
      <c r="AF41" s="5"/>
      <c r="AG41" s="5"/>
      <c r="AH41" s="5"/>
      <c r="AI41" s="5"/>
      <c r="AJ41" s="5"/>
      <c r="AK41" s="5"/>
      <c r="AL41" s="5"/>
      <c r="AM41" s="5"/>
      <c r="AN41" s="5"/>
      <c r="AO41" s="5"/>
      <c r="AP41" s="5"/>
      <c r="AQ41" s="5"/>
      <c r="AR41" s="5"/>
      <c r="AS41" s="5"/>
      <c r="AT41" s="5"/>
      <c r="AU41" s="5"/>
      <c r="AV41" s="5"/>
      <c r="AX41" s="3">
        <v>0.629</v>
      </c>
      <c r="AY41" s="3">
        <v>0</v>
      </c>
      <c r="AZ41" s="5"/>
      <c r="BA41" s="5"/>
      <c r="BB41" s="5"/>
      <c r="BC41" s="5"/>
      <c r="BD41" s="5"/>
      <c r="BE41" s="5"/>
      <c r="BF41" s="5"/>
      <c r="BG41" s="5"/>
      <c r="BH41" s="5"/>
      <c r="BI41" s="5"/>
      <c r="BJ41" s="5"/>
      <c r="BK41" s="5"/>
      <c r="BL41" s="5"/>
      <c r="BM41" s="5"/>
      <c r="BN41" s="5"/>
      <c r="BO41" s="5"/>
      <c r="BP41" s="5"/>
      <c r="BQ41" s="5"/>
      <c r="BR41" s="5"/>
      <c r="BS41" s="5"/>
      <c r="BT41" s="5"/>
    </row>
    <row r="42" spans="2:72" x14ac:dyDescent="0.25">
      <c r="Z42" s="3">
        <v>0.64600000000000002</v>
      </c>
      <c r="AA42" s="3">
        <v>1</v>
      </c>
      <c r="AB42" s="5"/>
      <c r="AC42" s="5"/>
      <c r="AD42" s="5"/>
      <c r="AE42" s="5"/>
      <c r="AF42" s="5"/>
      <c r="AG42" s="5"/>
      <c r="AH42" s="5"/>
      <c r="AI42" s="5"/>
      <c r="AJ42" s="5"/>
      <c r="AK42" s="5"/>
      <c r="AL42" s="5"/>
      <c r="AM42" s="5"/>
      <c r="AN42" s="5"/>
      <c r="AO42" s="5"/>
      <c r="AP42" s="5"/>
      <c r="AQ42" s="5"/>
      <c r="AR42" s="5"/>
      <c r="AS42" s="5"/>
      <c r="AT42" s="5"/>
      <c r="AU42" s="5"/>
      <c r="AV42" s="5"/>
      <c r="AX42" s="3">
        <v>0.63200000000000001</v>
      </c>
      <c r="AY42" s="3">
        <v>1</v>
      </c>
      <c r="AZ42" s="5"/>
      <c r="BA42" s="5"/>
      <c r="BB42" s="5"/>
      <c r="BC42" s="5"/>
      <c r="BD42" s="5"/>
      <c r="BE42" s="5"/>
      <c r="BF42" s="5"/>
      <c r="BG42" s="5"/>
      <c r="BH42" s="5"/>
      <c r="BI42" s="5"/>
      <c r="BJ42" s="5"/>
      <c r="BK42" s="5"/>
      <c r="BL42" s="5"/>
      <c r="BM42" s="5"/>
      <c r="BN42" s="5"/>
      <c r="BO42" s="5"/>
      <c r="BP42" s="5"/>
      <c r="BQ42" s="5"/>
      <c r="BR42" s="5"/>
      <c r="BS42" s="5"/>
      <c r="BT42" s="5"/>
    </row>
    <row r="43" spans="2:72" x14ac:dyDescent="0.25">
      <c r="Z43" s="3">
        <v>0.67300000000000004</v>
      </c>
      <c r="AA43" s="3">
        <v>0</v>
      </c>
      <c r="AB43" s="34"/>
      <c r="AC43" s="34"/>
      <c r="AD43" s="34"/>
      <c r="AE43" s="34"/>
      <c r="AF43" s="34"/>
      <c r="AG43" s="34"/>
      <c r="AH43" s="34"/>
      <c r="AI43" s="34"/>
      <c r="AJ43" s="34"/>
      <c r="AK43" s="34"/>
      <c r="AL43" s="34"/>
      <c r="AM43" s="34"/>
      <c r="AN43" s="34"/>
      <c r="AO43" s="34"/>
      <c r="AP43" s="34"/>
      <c r="AQ43" s="34"/>
      <c r="AR43" s="34"/>
      <c r="AS43" s="34"/>
      <c r="AT43" s="34"/>
      <c r="AU43" s="34"/>
      <c r="AV43" s="34"/>
      <c r="AX43" s="3">
        <v>0.70799999999999996</v>
      </c>
      <c r="AY43" s="3">
        <v>1</v>
      </c>
      <c r="AZ43" s="34"/>
      <c r="BA43" s="34"/>
      <c r="BB43" s="34"/>
      <c r="BC43" s="34"/>
      <c r="BD43" s="34"/>
      <c r="BE43" s="34"/>
      <c r="BF43" s="34"/>
      <c r="BG43" s="34"/>
      <c r="BH43" s="34"/>
      <c r="BI43" s="34"/>
      <c r="BJ43" s="34"/>
      <c r="BK43" s="34"/>
      <c r="BL43" s="34"/>
      <c r="BM43" s="34"/>
      <c r="BN43" s="34"/>
      <c r="BO43" s="34"/>
      <c r="BP43" s="34"/>
      <c r="BQ43" s="34"/>
      <c r="BR43" s="34"/>
      <c r="BS43" s="34"/>
      <c r="BT43" s="34"/>
    </row>
    <row r="44" spans="2:72" x14ac:dyDescent="0.25">
      <c r="Z44" s="3">
        <v>0.70399999999999996</v>
      </c>
      <c r="AA44" s="3">
        <v>0</v>
      </c>
      <c r="AB44" s="34"/>
      <c r="AC44" s="34"/>
      <c r="AD44" s="34"/>
      <c r="AE44" s="34"/>
      <c r="AF44" s="34"/>
      <c r="AG44" s="34"/>
      <c r="AH44" s="34"/>
      <c r="AI44" s="34"/>
      <c r="AJ44" s="34"/>
      <c r="AK44" s="34"/>
      <c r="AL44" s="34"/>
      <c r="AM44" s="34"/>
      <c r="AN44" s="34"/>
      <c r="AO44" s="34"/>
      <c r="AP44" s="34"/>
      <c r="AQ44" s="34"/>
      <c r="AR44" s="34"/>
      <c r="AS44" s="34"/>
      <c r="AT44" s="34"/>
      <c r="AU44" s="34"/>
      <c r="AV44" s="34"/>
      <c r="AX44" s="3">
        <v>0.71899999999999997</v>
      </c>
      <c r="AY44" s="3">
        <v>1</v>
      </c>
      <c r="AZ44" s="34"/>
      <c r="BA44" s="34"/>
      <c r="BB44" s="34"/>
      <c r="BC44" s="34"/>
      <c r="BD44" s="34"/>
      <c r="BE44" s="34"/>
      <c r="BF44" s="34"/>
      <c r="BG44" s="34"/>
      <c r="BH44" s="34"/>
      <c r="BI44" s="34"/>
      <c r="BJ44" s="34"/>
      <c r="BK44" s="34"/>
      <c r="BL44" s="34"/>
      <c r="BM44" s="34"/>
      <c r="BN44" s="34"/>
      <c r="BO44" s="34"/>
      <c r="BP44" s="34"/>
      <c r="BQ44" s="34"/>
      <c r="BR44" s="34"/>
      <c r="BS44" s="34"/>
      <c r="BT44" s="34"/>
    </row>
    <row r="45" spans="2:72" x14ac:dyDescent="0.25">
      <c r="Z45" s="3">
        <v>0.71199999999999997</v>
      </c>
      <c r="AA45" s="3">
        <v>1</v>
      </c>
      <c r="AB45" s="34"/>
      <c r="AC45" s="34"/>
      <c r="AD45" s="34"/>
      <c r="AE45" s="34"/>
      <c r="AF45" s="34"/>
      <c r="AG45" s="34"/>
      <c r="AH45" s="34"/>
      <c r="AI45" s="34"/>
      <c r="AJ45" s="34"/>
      <c r="AK45" s="34"/>
      <c r="AL45" s="34"/>
      <c r="AM45" s="34"/>
      <c r="AN45" s="34"/>
      <c r="AO45" s="34"/>
      <c r="AP45" s="34"/>
      <c r="AQ45" s="34"/>
      <c r="AR45" s="34"/>
      <c r="AS45" s="34"/>
      <c r="AT45" s="34"/>
      <c r="AU45" s="34"/>
      <c r="AV45" s="34"/>
      <c r="AX45" s="3">
        <v>0.72599999999999998</v>
      </c>
      <c r="AY45" s="3">
        <v>1</v>
      </c>
      <c r="AZ45" s="34"/>
      <c r="BA45" s="34"/>
      <c r="BB45" s="34"/>
      <c r="BC45" s="34"/>
      <c r="BD45" s="34"/>
      <c r="BE45" s="34"/>
      <c r="BF45" s="34"/>
      <c r="BG45" s="34"/>
      <c r="BH45" s="34"/>
      <c r="BI45" s="34"/>
      <c r="BJ45" s="34"/>
      <c r="BK45" s="34"/>
      <c r="BL45" s="34"/>
      <c r="BM45" s="34"/>
      <c r="BN45" s="34"/>
      <c r="BO45" s="34"/>
      <c r="BP45" s="34"/>
      <c r="BQ45" s="34"/>
      <c r="BR45" s="34"/>
      <c r="BS45" s="34"/>
      <c r="BT45" s="34"/>
    </row>
    <row r="46" spans="2:72" x14ac:dyDescent="0.25">
      <c r="Z46" s="3">
        <v>0.752</v>
      </c>
      <c r="AA46" s="3">
        <v>1</v>
      </c>
      <c r="AB46" s="34"/>
      <c r="AC46" s="34"/>
      <c r="AD46" s="34"/>
      <c r="AE46" s="34"/>
      <c r="AF46" s="34"/>
      <c r="AG46" s="34"/>
      <c r="AH46" s="34"/>
      <c r="AI46" s="34"/>
      <c r="AJ46" s="34"/>
      <c r="AK46" s="34"/>
      <c r="AL46" s="34"/>
      <c r="AM46" s="34"/>
      <c r="AN46" s="34"/>
      <c r="AO46" s="34"/>
      <c r="AP46" s="34"/>
      <c r="AQ46" s="34"/>
      <c r="AR46" s="34"/>
      <c r="AS46" s="34"/>
      <c r="AT46" s="34"/>
      <c r="AU46" s="34"/>
      <c r="AV46" s="34"/>
      <c r="AX46" s="3">
        <v>0.73499999999999999</v>
      </c>
      <c r="AY46" s="3">
        <v>1</v>
      </c>
      <c r="AZ46" s="34"/>
      <c r="BA46" s="34"/>
      <c r="BB46" s="34"/>
      <c r="BC46" s="34"/>
      <c r="BD46" s="34"/>
      <c r="BE46" s="34"/>
      <c r="BF46" s="34"/>
      <c r="BG46" s="34"/>
      <c r="BH46" s="34"/>
      <c r="BI46" s="34"/>
      <c r="BJ46" s="34"/>
      <c r="BK46" s="34"/>
      <c r="BL46" s="34"/>
      <c r="BM46" s="34"/>
      <c r="BN46" s="34"/>
      <c r="BO46" s="34"/>
      <c r="BP46" s="34"/>
      <c r="BQ46" s="34"/>
      <c r="BR46" s="34"/>
      <c r="BS46" s="34"/>
      <c r="BT46" s="34"/>
    </row>
    <row r="47" spans="2:72" x14ac:dyDescent="0.25">
      <c r="Z47" s="3">
        <v>0.755</v>
      </c>
      <c r="AA47" s="3">
        <v>1</v>
      </c>
      <c r="AB47" s="34"/>
      <c r="AC47" s="34"/>
      <c r="AD47" s="34"/>
      <c r="AE47" s="34"/>
      <c r="AF47" s="34"/>
      <c r="AG47" s="34"/>
      <c r="AH47" s="34"/>
      <c r="AI47" s="34"/>
      <c r="AJ47" s="34"/>
      <c r="AK47" s="34"/>
      <c r="AL47" s="34"/>
      <c r="AM47" s="34"/>
      <c r="AN47" s="34"/>
      <c r="AO47" s="34"/>
      <c r="AP47" s="34"/>
      <c r="AQ47" s="34"/>
      <c r="AR47" s="34"/>
      <c r="AS47" s="34"/>
      <c r="AT47" s="34"/>
      <c r="AU47" s="34"/>
      <c r="AV47" s="34"/>
      <c r="AX47" s="3">
        <v>0.74</v>
      </c>
      <c r="AY47" s="3">
        <v>1</v>
      </c>
      <c r="AZ47" s="34"/>
      <c r="BA47" s="34"/>
      <c r="BB47" s="34"/>
      <c r="BC47" s="34"/>
      <c r="BD47" s="34"/>
      <c r="BE47" s="34"/>
      <c r="BF47" s="34"/>
      <c r="BG47" s="34"/>
      <c r="BH47" s="34"/>
      <c r="BI47" s="34"/>
      <c r="BJ47" s="34"/>
      <c r="BK47" s="34"/>
      <c r="BL47" s="34"/>
      <c r="BM47" s="34"/>
      <c r="BN47" s="34"/>
      <c r="BO47" s="34"/>
      <c r="BP47" s="34"/>
      <c r="BQ47" s="34"/>
      <c r="BR47" s="34"/>
      <c r="BS47" s="34"/>
      <c r="BT47" s="34"/>
    </row>
    <row r="48" spans="2:72" x14ac:dyDescent="0.25">
      <c r="Z48" s="3">
        <v>0.76200000000000001</v>
      </c>
      <c r="AA48" s="3">
        <v>1</v>
      </c>
      <c r="AB48" s="34"/>
      <c r="AC48" s="34"/>
      <c r="AD48" s="34"/>
      <c r="AE48" s="34"/>
      <c r="AF48" s="34"/>
      <c r="AG48" s="34"/>
      <c r="AH48" s="34"/>
      <c r="AI48" s="34"/>
      <c r="AJ48" s="34"/>
      <c r="AK48" s="34"/>
      <c r="AL48" s="34"/>
      <c r="AM48" s="34"/>
      <c r="AN48" s="34"/>
      <c r="AO48" s="34"/>
      <c r="AP48" s="34"/>
      <c r="AQ48" s="34"/>
      <c r="AR48" s="34"/>
      <c r="AS48" s="34"/>
      <c r="AT48" s="34"/>
      <c r="AU48" s="34"/>
      <c r="AV48" s="34"/>
      <c r="AX48" s="3">
        <v>0.75700000000000001</v>
      </c>
      <c r="AY48" s="3">
        <v>1</v>
      </c>
      <c r="AZ48" s="34"/>
      <c r="BA48" s="34"/>
      <c r="BB48" s="34"/>
      <c r="BC48" s="34"/>
      <c r="BD48" s="34"/>
      <c r="BE48" s="34"/>
      <c r="BF48" s="34"/>
      <c r="BG48" s="34"/>
      <c r="BH48" s="34"/>
      <c r="BI48" s="34"/>
      <c r="BJ48" s="34"/>
      <c r="BK48" s="34"/>
      <c r="BL48" s="34"/>
      <c r="BM48" s="34"/>
      <c r="BN48" s="34"/>
      <c r="BO48" s="34"/>
      <c r="BP48" s="34"/>
      <c r="BQ48" s="34"/>
      <c r="BR48" s="34"/>
      <c r="BS48" s="34"/>
      <c r="BT48" s="34"/>
    </row>
    <row r="49" spans="26:72" x14ac:dyDescent="0.25">
      <c r="Z49" s="3">
        <v>0.76500000000000001</v>
      </c>
      <c r="AA49" s="3">
        <v>1</v>
      </c>
      <c r="AB49" s="34"/>
      <c r="AC49" s="34"/>
      <c r="AD49" s="34"/>
      <c r="AE49" s="34"/>
      <c r="AF49" s="34"/>
      <c r="AG49" s="34"/>
      <c r="AH49" s="34"/>
      <c r="AI49" s="34"/>
      <c r="AJ49" s="34"/>
      <c r="AK49" s="34"/>
      <c r="AL49" s="34"/>
      <c r="AM49" s="34"/>
      <c r="AN49" s="34"/>
      <c r="AO49" s="34"/>
      <c r="AP49" s="34"/>
      <c r="AQ49" s="34"/>
      <c r="AR49" s="34"/>
      <c r="AS49" s="34"/>
      <c r="AT49" s="34"/>
      <c r="AU49" s="34"/>
      <c r="AV49" s="34"/>
      <c r="AX49" s="3">
        <v>0.76800000000000002</v>
      </c>
      <c r="AY49" s="3">
        <v>1</v>
      </c>
      <c r="AZ49" s="34"/>
      <c r="BA49" s="34"/>
      <c r="BB49" s="34"/>
      <c r="BC49" s="34"/>
      <c r="BD49" s="34"/>
      <c r="BE49" s="34"/>
      <c r="BF49" s="34"/>
      <c r="BG49" s="34"/>
      <c r="BH49" s="34"/>
      <c r="BI49" s="34"/>
      <c r="BJ49" s="34"/>
      <c r="BK49" s="34"/>
      <c r="BL49" s="34"/>
      <c r="BM49" s="34"/>
      <c r="BN49" s="34"/>
      <c r="BO49" s="34"/>
      <c r="BP49" s="34"/>
      <c r="BQ49" s="34"/>
      <c r="BR49" s="34"/>
      <c r="BS49" s="34"/>
      <c r="BT49" s="34"/>
    </row>
    <row r="50" spans="26:72" x14ac:dyDescent="0.25">
      <c r="Z50" s="3">
        <v>0.77500000000000002</v>
      </c>
      <c r="AA50" s="3">
        <v>1</v>
      </c>
      <c r="AB50" s="34"/>
      <c r="AC50" s="34"/>
      <c r="AD50" s="34"/>
      <c r="AE50" s="34"/>
      <c r="AF50" s="34"/>
      <c r="AG50" s="34"/>
      <c r="AH50" s="34"/>
      <c r="AI50" s="34"/>
      <c r="AJ50" s="34"/>
      <c r="AK50" s="34"/>
      <c r="AL50" s="34"/>
      <c r="AM50" s="34"/>
      <c r="AN50" s="34"/>
      <c r="AO50" s="34"/>
      <c r="AP50" s="34"/>
      <c r="AQ50" s="34"/>
      <c r="AR50" s="34"/>
      <c r="AS50" s="34"/>
      <c r="AT50" s="34"/>
      <c r="AU50" s="34"/>
      <c r="AV50" s="34"/>
      <c r="AX50" s="3">
        <v>0.78200000000000003</v>
      </c>
      <c r="AY50" s="3">
        <v>1</v>
      </c>
      <c r="AZ50" s="34"/>
      <c r="BA50" s="34"/>
      <c r="BB50" s="34"/>
      <c r="BC50" s="34"/>
      <c r="BD50" s="34"/>
      <c r="BE50" s="34"/>
      <c r="BF50" s="34"/>
      <c r="BG50" s="34"/>
      <c r="BH50" s="34"/>
      <c r="BI50" s="34"/>
      <c r="BJ50" s="34"/>
      <c r="BK50" s="34"/>
      <c r="BL50" s="34"/>
      <c r="BM50" s="34"/>
      <c r="BN50" s="34"/>
      <c r="BO50" s="34"/>
      <c r="BP50" s="34"/>
      <c r="BQ50" s="34"/>
      <c r="BR50" s="34"/>
      <c r="BS50" s="34"/>
      <c r="BT50" s="34"/>
    </row>
    <row r="51" spans="26:72" x14ac:dyDescent="0.25">
      <c r="Z51" s="3">
        <v>0.79</v>
      </c>
      <c r="AA51" s="3">
        <v>0</v>
      </c>
      <c r="AB51" s="34"/>
      <c r="AC51" s="34"/>
      <c r="AD51" s="34"/>
      <c r="AE51" s="34"/>
      <c r="AF51" s="34"/>
      <c r="AG51" s="34"/>
      <c r="AH51" s="34"/>
      <c r="AI51" s="34"/>
      <c r="AJ51" s="34"/>
      <c r="AK51" s="34"/>
      <c r="AL51" s="34"/>
      <c r="AM51" s="34"/>
      <c r="AN51" s="34"/>
      <c r="AO51" s="34"/>
      <c r="AP51" s="34"/>
      <c r="AQ51" s="34"/>
      <c r="AR51" s="34"/>
      <c r="AS51" s="34"/>
      <c r="AT51" s="34"/>
      <c r="AU51" s="34"/>
      <c r="AV51" s="34"/>
      <c r="AX51" s="3">
        <v>0.78200000000000003</v>
      </c>
      <c r="AY51" s="3">
        <v>1</v>
      </c>
      <c r="AZ51" s="34"/>
      <c r="BA51" s="34"/>
      <c r="BB51" s="34"/>
      <c r="BC51" s="34"/>
      <c r="BD51" s="34"/>
      <c r="BE51" s="34"/>
      <c r="BF51" s="34"/>
      <c r="BG51" s="34"/>
      <c r="BH51" s="34"/>
      <c r="BI51" s="34"/>
      <c r="BJ51" s="34"/>
      <c r="BK51" s="34"/>
      <c r="BL51" s="34"/>
      <c r="BM51" s="34"/>
      <c r="BN51" s="34"/>
      <c r="BO51" s="34"/>
      <c r="BP51" s="34"/>
      <c r="BQ51" s="34"/>
      <c r="BR51" s="34"/>
      <c r="BS51" s="34"/>
      <c r="BT51" s="34"/>
    </row>
    <row r="52" spans="26:72" x14ac:dyDescent="0.25">
      <c r="Z52" s="3">
        <v>0.79800000000000004</v>
      </c>
      <c r="AA52" s="3">
        <v>1</v>
      </c>
      <c r="AB52" s="34"/>
      <c r="AC52" s="34"/>
      <c r="AD52" s="34"/>
      <c r="AE52" s="34"/>
      <c r="AF52" s="34"/>
      <c r="AG52" s="34"/>
      <c r="AH52" s="34"/>
      <c r="AI52" s="34"/>
      <c r="AJ52" s="34"/>
      <c r="AK52" s="34"/>
      <c r="AL52" s="34"/>
      <c r="AM52" s="34"/>
      <c r="AN52" s="34"/>
      <c r="AO52" s="34"/>
      <c r="AP52" s="34"/>
      <c r="AQ52" s="34"/>
      <c r="AR52" s="34"/>
      <c r="AS52" s="34"/>
      <c r="AT52" s="34"/>
      <c r="AU52" s="34"/>
      <c r="AV52" s="34"/>
      <c r="AX52" s="3">
        <v>0.79400000000000004</v>
      </c>
      <c r="AY52" s="3">
        <v>1</v>
      </c>
      <c r="AZ52" s="34"/>
      <c r="BA52" s="34"/>
      <c r="BB52" s="34"/>
      <c r="BC52" s="34"/>
      <c r="BD52" s="34"/>
      <c r="BE52" s="34"/>
      <c r="BF52" s="34"/>
      <c r="BG52" s="34"/>
      <c r="BH52" s="34"/>
      <c r="BI52" s="34"/>
      <c r="BJ52" s="34"/>
      <c r="BK52" s="34"/>
      <c r="BL52" s="34"/>
      <c r="BM52" s="34"/>
      <c r="BN52" s="34"/>
      <c r="BO52" s="34"/>
      <c r="BP52" s="34"/>
      <c r="BQ52" s="34"/>
      <c r="BR52" s="34"/>
      <c r="BS52" s="34"/>
      <c r="BT52" s="34"/>
    </row>
    <row r="53" spans="26:72" x14ac:dyDescent="0.25">
      <c r="Z53" s="3">
        <v>0.81200000000000006</v>
      </c>
      <c r="AA53" s="3">
        <v>1</v>
      </c>
      <c r="AB53" s="34"/>
      <c r="AC53" s="34"/>
      <c r="AD53" s="34"/>
      <c r="AE53" s="34"/>
      <c r="AF53" s="34"/>
      <c r="AG53" s="34"/>
      <c r="AH53" s="34"/>
      <c r="AI53" s="34"/>
      <c r="AJ53" s="34"/>
      <c r="AK53" s="34"/>
      <c r="AL53" s="34"/>
      <c r="AM53" s="34"/>
      <c r="AN53" s="34"/>
      <c r="AO53" s="34"/>
      <c r="AP53" s="34"/>
      <c r="AQ53" s="34"/>
      <c r="AR53" s="34"/>
      <c r="AS53" s="34"/>
      <c r="AT53" s="34"/>
      <c r="AU53" s="34"/>
      <c r="AV53" s="34"/>
      <c r="AX53" s="3">
        <v>0.81699999999999995</v>
      </c>
      <c r="AY53" s="3">
        <v>1</v>
      </c>
      <c r="AZ53" s="34"/>
      <c r="BA53" s="34"/>
      <c r="BB53" s="34"/>
      <c r="BC53" s="34"/>
      <c r="BD53" s="34"/>
      <c r="BE53" s="34"/>
      <c r="BF53" s="34"/>
      <c r="BG53" s="34"/>
      <c r="BH53" s="34"/>
      <c r="BI53" s="34"/>
      <c r="BJ53" s="34"/>
      <c r="BK53" s="34"/>
      <c r="BL53" s="34"/>
      <c r="BM53" s="34"/>
      <c r="BN53" s="34"/>
      <c r="BO53" s="34"/>
      <c r="BP53" s="34"/>
      <c r="BQ53" s="34"/>
      <c r="BR53" s="34"/>
      <c r="BS53" s="34"/>
      <c r="BT53" s="34"/>
    </row>
    <row r="54" spans="26:72" x14ac:dyDescent="0.25">
      <c r="Z54" s="3">
        <v>0.82299999999999995</v>
      </c>
      <c r="AA54" s="3">
        <v>1</v>
      </c>
      <c r="AB54" s="34"/>
      <c r="AC54" s="34"/>
      <c r="AD54" s="34"/>
      <c r="AE54" s="34"/>
      <c r="AF54" s="34"/>
      <c r="AG54" s="34"/>
      <c r="AH54" s="34"/>
      <c r="AI54" s="34"/>
      <c r="AJ54" s="34"/>
      <c r="AK54" s="34"/>
      <c r="AL54" s="34"/>
      <c r="AM54" s="34"/>
      <c r="AN54" s="34"/>
      <c r="AO54" s="34"/>
      <c r="AP54" s="34"/>
      <c r="AQ54" s="34"/>
      <c r="AR54" s="34"/>
      <c r="AS54" s="34"/>
      <c r="AT54" s="34"/>
      <c r="AU54" s="34"/>
      <c r="AV54" s="34"/>
      <c r="AX54" s="3">
        <v>0.82199999999999995</v>
      </c>
      <c r="AY54" s="3">
        <v>1</v>
      </c>
      <c r="AZ54" s="34"/>
      <c r="BA54" s="34"/>
      <c r="BB54" s="34"/>
      <c r="BC54" s="34"/>
      <c r="BD54" s="34"/>
      <c r="BE54" s="34"/>
      <c r="BF54" s="34"/>
      <c r="BG54" s="34"/>
      <c r="BH54" s="34"/>
      <c r="BI54" s="34"/>
      <c r="BJ54" s="34"/>
      <c r="BK54" s="34"/>
      <c r="BL54" s="34"/>
      <c r="BM54" s="34"/>
      <c r="BN54" s="34"/>
      <c r="BO54" s="34"/>
      <c r="BP54" s="34"/>
      <c r="BQ54" s="34"/>
      <c r="BR54" s="34"/>
      <c r="BS54" s="34"/>
      <c r="BT54" s="34"/>
    </row>
    <row r="55" spans="26:72" x14ac:dyDescent="0.25">
      <c r="Z55" s="3">
        <v>0.83299999999999996</v>
      </c>
      <c r="AA55" s="3">
        <v>1</v>
      </c>
      <c r="AB55" s="34"/>
      <c r="AC55" s="34"/>
      <c r="AD55" s="34"/>
      <c r="AE55" s="34"/>
      <c r="AF55" s="34"/>
      <c r="AG55" s="34"/>
      <c r="AH55" s="34"/>
      <c r="AI55" s="34"/>
      <c r="AJ55" s="34"/>
      <c r="AK55" s="34"/>
      <c r="AL55" s="34"/>
      <c r="AM55" s="34"/>
      <c r="AN55" s="34"/>
      <c r="AO55" s="34"/>
      <c r="AP55" s="34"/>
      <c r="AQ55" s="34"/>
      <c r="AR55" s="34"/>
      <c r="AS55" s="34"/>
      <c r="AT55" s="34"/>
      <c r="AU55" s="34"/>
      <c r="AV55" s="34"/>
      <c r="AX55" s="3">
        <v>0.82599999999999996</v>
      </c>
      <c r="AY55" s="3">
        <v>1</v>
      </c>
      <c r="AZ55" s="34"/>
      <c r="BA55" s="34"/>
      <c r="BB55" s="34"/>
      <c r="BC55" s="34"/>
      <c r="BD55" s="34"/>
      <c r="BE55" s="34"/>
      <c r="BF55" s="34"/>
      <c r="BG55" s="34"/>
      <c r="BH55" s="34"/>
      <c r="BI55" s="34"/>
      <c r="BJ55" s="34"/>
      <c r="BK55" s="34"/>
      <c r="BL55" s="34"/>
      <c r="BM55" s="34"/>
      <c r="BN55" s="34"/>
      <c r="BO55" s="34"/>
      <c r="BP55" s="34"/>
      <c r="BQ55" s="34"/>
      <c r="BR55" s="34"/>
      <c r="BS55" s="34"/>
      <c r="BT55" s="34"/>
    </row>
    <row r="56" spans="26:72" x14ac:dyDescent="0.25">
      <c r="Z56" s="3">
        <v>0.86499999999999999</v>
      </c>
      <c r="AA56" s="3">
        <v>1</v>
      </c>
      <c r="AB56" s="34"/>
      <c r="AC56" s="34"/>
      <c r="AD56" s="34"/>
      <c r="AE56" s="34"/>
      <c r="AF56" s="34"/>
      <c r="AG56" s="34"/>
      <c r="AH56" s="34"/>
      <c r="AI56" s="34"/>
      <c r="AJ56" s="34"/>
      <c r="AK56" s="34"/>
      <c r="AL56" s="34"/>
      <c r="AM56" s="34"/>
      <c r="AN56" s="34"/>
      <c r="AO56" s="34"/>
      <c r="AP56" s="34"/>
      <c r="AQ56" s="34"/>
      <c r="AR56" s="34"/>
      <c r="AS56" s="34"/>
      <c r="AT56" s="34"/>
      <c r="AU56" s="34"/>
      <c r="AV56" s="34"/>
      <c r="AX56" s="3">
        <v>0.82899999999999996</v>
      </c>
      <c r="AY56" s="3">
        <v>1</v>
      </c>
      <c r="AZ56" s="34"/>
      <c r="BA56" s="34"/>
      <c r="BB56" s="34"/>
      <c r="BC56" s="34"/>
      <c r="BD56" s="34"/>
      <c r="BE56" s="34"/>
      <c r="BF56" s="34"/>
      <c r="BG56" s="34"/>
      <c r="BH56" s="34"/>
      <c r="BI56" s="34"/>
      <c r="BJ56" s="34"/>
      <c r="BK56" s="34"/>
      <c r="BL56" s="34"/>
      <c r="BM56" s="34"/>
      <c r="BN56" s="34"/>
      <c r="BO56" s="34"/>
      <c r="BP56" s="34"/>
      <c r="BQ56" s="34"/>
      <c r="BR56" s="34"/>
      <c r="BS56" s="34"/>
      <c r="BT56" s="34"/>
    </row>
    <row r="57" spans="26:72" x14ac:dyDescent="0.25">
      <c r="Z57" s="3">
        <v>0.89700000000000002</v>
      </c>
      <c r="AA57" s="3">
        <v>1</v>
      </c>
      <c r="AB57" s="34"/>
      <c r="AC57" s="34"/>
      <c r="AD57" s="34"/>
      <c r="AE57" s="34"/>
      <c r="AF57" s="34"/>
      <c r="AG57" s="34"/>
      <c r="AH57" s="34"/>
      <c r="AI57" s="34"/>
      <c r="AJ57" s="34"/>
      <c r="AK57" s="34"/>
      <c r="AL57" s="34"/>
      <c r="AM57" s="34"/>
      <c r="AN57" s="34"/>
      <c r="AO57" s="34"/>
      <c r="AP57" s="34"/>
      <c r="AQ57" s="34"/>
      <c r="AR57" s="34"/>
      <c r="AS57" s="34"/>
      <c r="AT57" s="34"/>
      <c r="AU57" s="34"/>
      <c r="AV57" s="34"/>
      <c r="AX57" s="3">
        <v>0.85499999999999998</v>
      </c>
      <c r="AY57" s="3">
        <v>1</v>
      </c>
      <c r="AZ57" s="34"/>
      <c r="BA57" s="34"/>
      <c r="BB57" s="34"/>
      <c r="BC57" s="34"/>
      <c r="BD57" s="34"/>
      <c r="BE57" s="34"/>
      <c r="BF57" s="34"/>
      <c r="BG57" s="34"/>
      <c r="BH57" s="34"/>
      <c r="BI57" s="34"/>
      <c r="BJ57" s="34"/>
      <c r="BK57" s="34"/>
      <c r="BL57" s="34"/>
      <c r="BM57" s="34"/>
      <c r="BN57" s="34"/>
      <c r="BO57" s="34"/>
      <c r="BP57" s="34"/>
      <c r="BQ57" s="34"/>
      <c r="BR57" s="34"/>
      <c r="BS57" s="34"/>
      <c r="BT57" s="34"/>
    </row>
    <row r="58" spans="26:72" x14ac:dyDescent="0.25">
      <c r="Z58" s="3">
        <v>0.89900000000000002</v>
      </c>
      <c r="AA58" s="3">
        <v>1</v>
      </c>
      <c r="AB58" s="34"/>
      <c r="AC58" s="34"/>
      <c r="AD58" s="34"/>
      <c r="AE58" s="34"/>
      <c r="AF58" s="34"/>
      <c r="AG58" s="34"/>
      <c r="AH58" s="34"/>
      <c r="AI58" s="34"/>
      <c r="AJ58" s="34"/>
      <c r="AK58" s="34"/>
      <c r="AL58" s="34"/>
      <c r="AM58" s="34"/>
      <c r="AN58" s="34"/>
      <c r="AO58" s="34"/>
      <c r="AP58" s="34"/>
      <c r="AQ58" s="34"/>
      <c r="AR58" s="34"/>
      <c r="AS58" s="34"/>
      <c r="AT58" s="34"/>
      <c r="AU58" s="34"/>
      <c r="AV58" s="34"/>
      <c r="AX58" s="3">
        <v>0.89900000000000002</v>
      </c>
      <c r="AY58" s="3">
        <v>1</v>
      </c>
      <c r="AZ58" s="34"/>
      <c r="BA58" s="34"/>
      <c r="BB58" s="34"/>
      <c r="BC58" s="34"/>
      <c r="BD58" s="34"/>
      <c r="BE58" s="34"/>
      <c r="BF58" s="34"/>
      <c r="BG58" s="34"/>
      <c r="BH58" s="34"/>
      <c r="BI58" s="34"/>
      <c r="BJ58" s="34"/>
      <c r="BK58" s="34"/>
      <c r="BL58" s="34"/>
      <c r="BM58" s="34"/>
      <c r="BN58" s="34"/>
      <c r="BO58" s="34"/>
      <c r="BP58" s="34"/>
      <c r="BQ58" s="34"/>
      <c r="BR58" s="34"/>
      <c r="BS58" s="34"/>
      <c r="BT58" s="34"/>
    </row>
    <row r="59" spans="26:72" x14ac:dyDescent="0.25">
      <c r="Z59" s="3">
        <v>0.94399999999999995</v>
      </c>
      <c r="AA59" s="3">
        <v>1</v>
      </c>
      <c r="AB59" s="34"/>
      <c r="AC59" s="34"/>
      <c r="AD59" s="34"/>
      <c r="AE59" s="34"/>
      <c r="AF59" s="34"/>
      <c r="AG59" s="34"/>
      <c r="AH59" s="34"/>
      <c r="AI59" s="34"/>
      <c r="AJ59" s="34"/>
      <c r="AK59" s="34"/>
      <c r="AL59" s="34"/>
      <c r="AM59" s="34"/>
      <c r="AN59" s="34"/>
      <c r="AO59" s="34"/>
      <c r="AP59" s="34"/>
      <c r="AQ59" s="34"/>
      <c r="AR59" s="34"/>
      <c r="AS59" s="34"/>
      <c r="AT59" s="34"/>
      <c r="AU59" s="34"/>
      <c r="AV59" s="34"/>
      <c r="AX59" s="3">
        <v>0.90700000000000003</v>
      </c>
      <c r="AY59" s="3">
        <v>1</v>
      </c>
      <c r="AZ59" s="34"/>
      <c r="BA59" s="34"/>
      <c r="BB59" s="34"/>
      <c r="BC59" s="34"/>
      <c r="BD59" s="34"/>
      <c r="BE59" s="34"/>
      <c r="BF59" s="34"/>
      <c r="BG59" s="34"/>
      <c r="BH59" s="34"/>
      <c r="BI59" s="34"/>
      <c r="BJ59" s="34"/>
      <c r="BK59" s="34"/>
      <c r="BL59" s="34"/>
      <c r="BM59" s="34"/>
      <c r="BN59" s="34"/>
      <c r="BO59" s="34"/>
      <c r="BP59" s="34"/>
      <c r="BQ59" s="34"/>
      <c r="BR59" s="34"/>
      <c r="BS59" s="34"/>
      <c r="BT59" s="34"/>
    </row>
    <row r="60" spans="26:72" x14ac:dyDescent="0.25">
      <c r="Z60" s="3">
        <v>0.95399999999999996</v>
      </c>
      <c r="AA60" s="3">
        <v>1</v>
      </c>
      <c r="AB60" s="34"/>
      <c r="AC60" s="34"/>
      <c r="AD60" s="34"/>
      <c r="AE60" s="34"/>
      <c r="AF60" s="34"/>
      <c r="AG60" s="34"/>
      <c r="AH60" s="34"/>
      <c r="AI60" s="34"/>
      <c r="AJ60" s="34"/>
      <c r="AK60" s="34"/>
      <c r="AL60" s="34"/>
      <c r="AM60" s="34"/>
      <c r="AN60" s="34"/>
      <c r="AO60" s="34"/>
      <c r="AP60" s="34"/>
      <c r="AQ60" s="34"/>
      <c r="AR60" s="34"/>
      <c r="AS60" s="34"/>
      <c r="AT60" s="34"/>
      <c r="AU60" s="34"/>
      <c r="AV60" s="34"/>
      <c r="AX60" s="3">
        <v>0.93</v>
      </c>
      <c r="AY60" s="3">
        <v>1</v>
      </c>
      <c r="AZ60" s="34"/>
      <c r="BA60" s="34"/>
      <c r="BB60" s="34"/>
      <c r="BC60" s="34"/>
      <c r="BD60" s="34"/>
      <c r="BE60" s="34"/>
      <c r="BF60" s="34"/>
      <c r="BG60" s="34"/>
      <c r="BH60" s="34"/>
      <c r="BI60" s="34"/>
      <c r="BJ60" s="34"/>
      <c r="BK60" s="34"/>
      <c r="BL60" s="34"/>
      <c r="BM60" s="34"/>
      <c r="BN60" s="34"/>
      <c r="BO60" s="34"/>
      <c r="BP60" s="34"/>
      <c r="BQ60" s="34"/>
      <c r="BR60" s="34"/>
      <c r="BS60" s="34"/>
      <c r="BT60" s="34"/>
    </row>
    <row r="61" spans="26:72" x14ac:dyDescent="0.25">
      <c r="Z61" s="3">
        <v>0.97599999999999998</v>
      </c>
      <c r="AA61" s="3">
        <v>0</v>
      </c>
      <c r="AB61" s="34"/>
      <c r="AC61" s="34"/>
      <c r="AD61" s="34"/>
      <c r="AE61" s="34"/>
      <c r="AF61" s="34"/>
      <c r="AG61" s="34"/>
      <c r="AH61" s="34"/>
      <c r="AI61" s="34"/>
      <c r="AJ61" s="34"/>
      <c r="AK61" s="34"/>
      <c r="AL61" s="34"/>
      <c r="AM61" s="34"/>
      <c r="AN61" s="34"/>
      <c r="AO61" s="34"/>
      <c r="AP61" s="34"/>
      <c r="AQ61" s="34"/>
      <c r="AR61" s="34"/>
      <c r="AS61" s="34"/>
      <c r="AT61" s="34"/>
      <c r="AU61" s="34"/>
      <c r="AV61" s="34"/>
      <c r="AX61" s="3">
        <v>0.99099999999999999</v>
      </c>
      <c r="AY61" s="3">
        <v>1</v>
      </c>
      <c r="AZ61" s="34"/>
      <c r="BA61" s="34"/>
      <c r="BB61" s="34"/>
      <c r="BC61" s="34"/>
      <c r="BD61" s="34"/>
      <c r="BE61" s="34"/>
      <c r="BF61" s="34"/>
      <c r="BG61" s="34"/>
      <c r="BH61" s="34"/>
      <c r="BI61" s="34"/>
      <c r="BJ61" s="34"/>
      <c r="BK61" s="34"/>
      <c r="BL61" s="34"/>
      <c r="BM61" s="34"/>
      <c r="BN61" s="34"/>
      <c r="BO61" s="34"/>
      <c r="BP61" s="34"/>
      <c r="BQ61" s="34"/>
      <c r="BR61" s="34"/>
      <c r="BS61" s="34"/>
      <c r="BT61" s="34"/>
    </row>
    <row r="62" spans="26:72" x14ac:dyDescent="0.25">
      <c r="Z62" s="3">
        <v>0.98</v>
      </c>
      <c r="AA62" s="3">
        <v>1</v>
      </c>
      <c r="AB62" s="34"/>
      <c r="AC62" s="34"/>
      <c r="AD62" s="34"/>
      <c r="AE62" s="34"/>
      <c r="AF62" s="34"/>
      <c r="AG62" s="34"/>
      <c r="AH62" s="34"/>
      <c r="AI62" s="34"/>
      <c r="AJ62" s="34"/>
      <c r="AK62" s="34"/>
      <c r="AL62" s="34"/>
      <c r="AM62" s="34"/>
      <c r="AN62" s="34"/>
      <c r="AO62" s="34"/>
      <c r="AP62" s="34"/>
      <c r="AQ62" s="34"/>
      <c r="AR62" s="34"/>
      <c r="AS62" s="34"/>
      <c r="AT62" s="34"/>
      <c r="AU62" s="34"/>
      <c r="AV62" s="34"/>
      <c r="AX62" s="3">
        <v>0.99099999999999999</v>
      </c>
      <c r="AY62" s="3">
        <v>1</v>
      </c>
      <c r="AZ62" s="34"/>
      <c r="BA62" s="34"/>
      <c r="BB62" s="34"/>
      <c r="BC62" s="34"/>
      <c r="BD62" s="34"/>
      <c r="BE62" s="34"/>
      <c r="BF62" s="34"/>
      <c r="BG62" s="34"/>
      <c r="BH62" s="34"/>
      <c r="BI62" s="34"/>
      <c r="BJ62" s="34"/>
      <c r="BK62" s="34"/>
      <c r="BL62" s="34"/>
      <c r="BM62" s="34"/>
      <c r="BN62" s="34"/>
      <c r="BO62" s="34"/>
      <c r="BP62" s="34"/>
      <c r="BQ62" s="34"/>
      <c r="BR62" s="34"/>
      <c r="BS62" s="34"/>
      <c r="BT62" s="34"/>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36F3B-562B-444F-B129-31E2DA3F6AF9}">
  <sheetPr>
    <tabColor theme="9"/>
  </sheetPr>
  <dimension ref="A1:K206"/>
  <sheetViews>
    <sheetView showGridLines="0" zoomScale="115" zoomScaleNormal="115" workbookViewId="0">
      <selection activeCell="F19" sqref="F19"/>
    </sheetView>
  </sheetViews>
  <sheetFormatPr defaultRowHeight="15" x14ac:dyDescent="0.25"/>
  <cols>
    <col min="1" max="1" width="5.42578125" bestFit="1" customWidth="1"/>
    <col min="2" max="2" width="11.28515625" bestFit="1" customWidth="1"/>
    <col min="3" max="3" width="8.42578125" bestFit="1" customWidth="1"/>
    <col min="4" max="4" width="10.42578125" bestFit="1" customWidth="1"/>
    <col min="10" max="10" width="30.85546875" customWidth="1"/>
  </cols>
  <sheetData>
    <row r="1" spans="1:11" x14ac:dyDescent="0.25">
      <c r="A1" s="25" t="s">
        <v>72</v>
      </c>
      <c r="B1" s="25" t="s">
        <v>63</v>
      </c>
      <c r="C1" s="25" t="s">
        <v>64</v>
      </c>
      <c r="D1" s="25" t="s">
        <v>65</v>
      </c>
      <c r="J1" s="2" t="s">
        <v>66</v>
      </c>
      <c r="K1" s="2"/>
    </row>
    <row r="2" spans="1:11" x14ac:dyDescent="0.25">
      <c r="A2" s="3">
        <v>0</v>
      </c>
      <c r="B2" s="23"/>
      <c r="C2" s="23"/>
      <c r="D2" s="23"/>
      <c r="J2" s="5" t="s">
        <v>67</v>
      </c>
      <c r="K2" s="5">
        <f>mu*R0</f>
        <v>2.0999999999999998E-2</v>
      </c>
    </row>
    <row r="3" spans="1:11" x14ac:dyDescent="0.25">
      <c r="A3" s="3">
        <v>1</v>
      </c>
      <c r="B3" s="24"/>
      <c r="C3" s="23"/>
      <c r="D3" s="23"/>
      <c r="J3" s="5" t="s">
        <v>68</v>
      </c>
      <c r="K3" s="5">
        <v>0.03</v>
      </c>
    </row>
    <row r="4" spans="1:11" x14ac:dyDescent="0.25">
      <c r="A4" s="3">
        <v>2</v>
      </c>
      <c r="B4" s="24"/>
      <c r="C4" s="23"/>
      <c r="D4" s="23"/>
      <c r="J4" s="5" t="s">
        <v>69</v>
      </c>
      <c r="K4" s="5">
        <v>1</v>
      </c>
    </row>
    <row r="5" spans="1:11" x14ac:dyDescent="0.25">
      <c r="A5" s="3">
        <v>3</v>
      </c>
      <c r="B5" s="24"/>
      <c r="C5" s="23"/>
      <c r="D5" s="23"/>
      <c r="J5" s="5" t="s">
        <v>70</v>
      </c>
      <c r="K5" s="5">
        <v>10000</v>
      </c>
    </row>
    <row r="6" spans="1:11" x14ac:dyDescent="0.25">
      <c r="A6" s="3">
        <v>4</v>
      </c>
      <c r="B6" s="24"/>
      <c r="C6" s="23"/>
      <c r="D6" s="23"/>
      <c r="J6" s="5" t="s">
        <v>71</v>
      </c>
      <c r="K6" s="5">
        <v>0.7</v>
      </c>
    </row>
    <row r="7" spans="1:11" x14ac:dyDescent="0.25">
      <c r="A7" s="3">
        <v>5</v>
      </c>
      <c r="B7" s="24"/>
      <c r="C7" s="23"/>
      <c r="D7" s="23"/>
    </row>
    <row r="8" spans="1:11" x14ac:dyDescent="0.25">
      <c r="A8" s="3">
        <v>6</v>
      </c>
      <c r="B8" s="24"/>
      <c r="C8" s="23"/>
      <c r="D8" s="23"/>
    </row>
    <row r="9" spans="1:11" x14ac:dyDescent="0.25">
      <c r="A9" s="3">
        <v>7</v>
      </c>
      <c r="B9" s="24"/>
      <c r="C9" s="23"/>
      <c r="D9" s="23"/>
    </row>
    <row r="10" spans="1:11" x14ac:dyDescent="0.25">
      <c r="A10" s="3">
        <v>8</v>
      </c>
      <c r="B10" s="24"/>
      <c r="C10" s="23"/>
      <c r="D10" s="23"/>
    </row>
    <row r="11" spans="1:11" x14ac:dyDescent="0.25">
      <c r="A11" s="3">
        <v>9</v>
      </c>
      <c r="B11" s="24"/>
      <c r="C11" s="23"/>
      <c r="D11" s="23"/>
    </row>
    <row r="12" spans="1:11" x14ac:dyDescent="0.25">
      <c r="A12" s="3">
        <v>10</v>
      </c>
      <c r="B12" s="24"/>
      <c r="C12" s="23"/>
      <c r="D12" s="23"/>
    </row>
    <row r="13" spans="1:11" x14ac:dyDescent="0.25">
      <c r="A13" s="3">
        <v>11</v>
      </c>
      <c r="B13" s="24"/>
      <c r="C13" s="23"/>
      <c r="D13" s="23"/>
    </row>
    <row r="14" spans="1:11" x14ac:dyDescent="0.25">
      <c r="A14" s="3">
        <v>12</v>
      </c>
      <c r="B14" s="24"/>
      <c r="C14" s="23"/>
      <c r="D14" s="23"/>
    </row>
    <row r="15" spans="1:11" x14ac:dyDescent="0.25">
      <c r="A15" s="3">
        <v>13</v>
      </c>
      <c r="B15" s="24"/>
      <c r="C15" s="23"/>
      <c r="D15" s="23"/>
    </row>
    <row r="16" spans="1:11" x14ac:dyDescent="0.25">
      <c r="A16" s="3">
        <v>14</v>
      </c>
      <c r="B16" s="24"/>
      <c r="C16" s="23"/>
      <c r="D16" s="23"/>
    </row>
    <row r="17" spans="1:4" x14ac:dyDescent="0.25">
      <c r="A17" s="3">
        <v>15</v>
      </c>
      <c r="B17" s="24"/>
      <c r="C17" s="23"/>
      <c r="D17" s="23"/>
    </row>
    <row r="18" spans="1:4" x14ac:dyDescent="0.25">
      <c r="A18" s="3">
        <v>16</v>
      </c>
      <c r="B18" s="24"/>
      <c r="C18" s="23"/>
      <c r="D18" s="23"/>
    </row>
    <row r="19" spans="1:4" x14ac:dyDescent="0.25">
      <c r="A19" s="3">
        <v>17</v>
      </c>
      <c r="B19" s="24"/>
      <c r="C19" s="23"/>
      <c r="D19" s="23"/>
    </row>
    <row r="20" spans="1:4" x14ac:dyDescent="0.25">
      <c r="A20" s="3">
        <v>18</v>
      </c>
      <c r="B20" s="24"/>
      <c r="C20" s="23"/>
      <c r="D20" s="23"/>
    </row>
    <row r="21" spans="1:4" x14ac:dyDescent="0.25">
      <c r="A21" s="3">
        <v>19</v>
      </c>
      <c r="B21" s="24"/>
      <c r="C21" s="23"/>
      <c r="D21" s="23"/>
    </row>
    <row r="22" spans="1:4" x14ac:dyDescent="0.25">
      <c r="A22" s="3">
        <v>20</v>
      </c>
      <c r="B22" s="24"/>
      <c r="C22" s="23"/>
      <c r="D22" s="23"/>
    </row>
    <row r="23" spans="1:4" x14ac:dyDescent="0.25">
      <c r="A23" s="3">
        <v>21</v>
      </c>
      <c r="B23" s="24"/>
      <c r="C23" s="23"/>
      <c r="D23" s="23"/>
    </row>
    <row r="24" spans="1:4" x14ac:dyDescent="0.25">
      <c r="A24" s="3">
        <v>22</v>
      </c>
      <c r="B24" s="24"/>
      <c r="C24" s="23"/>
      <c r="D24" s="23"/>
    </row>
    <row r="25" spans="1:4" x14ac:dyDescent="0.25">
      <c r="A25" s="3">
        <v>23</v>
      </c>
      <c r="B25" s="24"/>
      <c r="C25" s="23"/>
      <c r="D25" s="23"/>
    </row>
    <row r="26" spans="1:4" x14ac:dyDescent="0.25">
      <c r="A26" s="3">
        <v>24</v>
      </c>
      <c r="B26" s="24"/>
      <c r="C26" s="23"/>
      <c r="D26" s="23"/>
    </row>
    <row r="27" spans="1:4" x14ac:dyDescent="0.25">
      <c r="A27" s="3">
        <v>25</v>
      </c>
      <c r="B27" s="24"/>
      <c r="C27" s="23"/>
      <c r="D27" s="23"/>
    </row>
    <row r="28" spans="1:4" x14ac:dyDescent="0.25">
      <c r="A28" s="3">
        <v>26</v>
      </c>
      <c r="B28" s="24"/>
      <c r="C28" s="23"/>
      <c r="D28" s="23"/>
    </row>
    <row r="29" spans="1:4" x14ac:dyDescent="0.25">
      <c r="A29" s="3">
        <v>27</v>
      </c>
      <c r="B29" s="24"/>
      <c r="C29" s="23"/>
      <c r="D29" s="23"/>
    </row>
    <row r="30" spans="1:4" x14ac:dyDescent="0.25">
      <c r="A30" s="3">
        <v>28</v>
      </c>
      <c r="B30" s="24"/>
      <c r="C30" s="23"/>
      <c r="D30" s="23"/>
    </row>
    <row r="31" spans="1:4" x14ac:dyDescent="0.25">
      <c r="A31" s="3">
        <v>29</v>
      </c>
      <c r="B31" s="24"/>
      <c r="C31" s="23"/>
      <c r="D31" s="23"/>
    </row>
    <row r="32" spans="1:4" x14ac:dyDescent="0.25">
      <c r="A32" s="3">
        <v>30</v>
      </c>
      <c r="B32" s="24"/>
      <c r="C32" s="23"/>
      <c r="D32" s="23"/>
    </row>
    <row r="33" spans="1:4" x14ac:dyDescent="0.25">
      <c r="A33" s="3">
        <v>31</v>
      </c>
      <c r="B33" s="24"/>
      <c r="C33" s="23"/>
      <c r="D33" s="23"/>
    </row>
    <row r="34" spans="1:4" x14ac:dyDescent="0.25">
      <c r="A34" s="3">
        <v>32</v>
      </c>
      <c r="B34" s="24"/>
      <c r="C34" s="23"/>
      <c r="D34" s="23"/>
    </row>
    <row r="35" spans="1:4" x14ac:dyDescent="0.25">
      <c r="A35" s="3">
        <v>33</v>
      </c>
      <c r="B35" s="24"/>
      <c r="C35" s="23"/>
      <c r="D35" s="23"/>
    </row>
    <row r="36" spans="1:4" x14ac:dyDescent="0.25">
      <c r="A36" s="3">
        <v>34</v>
      </c>
      <c r="B36" s="24"/>
      <c r="C36" s="23"/>
      <c r="D36" s="23"/>
    </row>
    <row r="37" spans="1:4" x14ac:dyDescent="0.25">
      <c r="A37" s="3">
        <v>35</v>
      </c>
      <c r="B37" s="24"/>
      <c r="C37" s="23"/>
      <c r="D37" s="23"/>
    </row>
    <row r="38" spans="1:4" x14ac:dyDescent="0.25">
      <c r="A38" s="3">
        <v>36</v>
      </c>
      <c r="B38" s="24"/>
      <c r="C38" s="23"/>
      <c r="D38" s="23"/>
    </row>
    <row r="39" spans="1:4" x14ac:dyDescent="0.25">
      <c r="A39" s="3">
        <v>37</v>
      </c>
      <c r="B39" s="24"/>
      <c r="C39" s="23"/>
      <c r="D39" s="23"/>
    </row>
    <row r="40" spans="1:4" x14ac:dyDescent="0.25">
      <c r="A40" s="3">
        <v>38</v>
      </c>
      <c r="B40" s="24"/>
      <c r="C40" s="23"/>
      <c r="D40" s="23"/>
    </row>
    <row r="41" spans="1:4" x14ac:dyDescent="0.25">
      <c r="A41" s="3">
        <v>39</v>
      </c>
      <c r="B41" s="24"/>
      <c r="C41" s="23"/>
      <c r="D41" s="23"/>
    </row>
    <row r="42" spans="1:4" x14ac:dyDescent="0.25">
      <c r="A42" s="3">
        <v>40</v>
      </c>
      <c r="B42" s="24"/>
      <c r="C42" s="23"/>
      <c r="D42" s="23"/>
    </row>
    <row r="43" spans="1:4" x14ac:dyDescent="0.25">
      <c r="A43" s="3">
        <v>41</v>
      </c>
      <c r="B43" s="24"/>
      <c r="C43" s="23"/>
      <c r="D43" s="23"/>
    </row>
    <row r="44" spans="1:4" x14ac:dyDescent="0.25">
      <c r="A44" s="3">
        <v>42</v>
      </c>
      <c r="B44" s="24"/>
      <c r="C44" s="23"/>
      <c r="D44" s="23"/>
    </row>
    <row r="45" spans="1:4" x14ac:dyDescent="0.25">
      <c r="A45" s="3">
        <v>43</v>
      </c>
      <c r="B45" s="24"/>
      <c r="C45" s="23"/>
      <c r="D45" s="23"/>
    </row>
    <row r="46" spans="1:4" x14ac:dyDescent="0.25">
      <c r="A46" s="3">
        <v>44</v>
      </c>
      <c r="B46" s="24"/>
      <c r="C46" s="23"/>
      <c r="D46" s="23"/>
    </row>
    <row r="47" spans="1:4" x14ac:dyDescent="0.25">
      <c r="A47" s="3">
        <v>45</v>
      </c>
      <c r="B47" s="24"/>
      <c r="C47" s="23"/>
      <c r="D47" s="23"/>
    </row>
    <row r="48" spans="1:4" x14ac:dyDescent="0.25">
      <c r="A48" s="3">
        <v>46</v>
      </c>
      <c r="B48" s="24"/>
      <c r="C48" s="23"/>
      <c r="D48" s="23"/>
    </row>
    <row r="49" spans="1:4" x14ac:dyDescent="0.25">
      <c r="A49" s="3">
        <v>47</v>
      </c>
      <c r="B49" s="24"/>
      <c r="C49" s="23"/>
      <c r="D49" s="23"/>
    </row>
    <row r="50" spans="1:4" x14ac:dyDescent="0.25">
      <c r="A50" s="3">
        <v>48</v>
      </c>
      <c r="B50" s="24"/>
      <c r="C50" s="23"/>
      <c r="D50" s="23"/>
    </row>
    <row r="51" spans="1:4" x14ac:dyDescent="0.25">
      <c r="A51" s="3">
        <v>49</v>
      </c>
      <c r="B51" s="24"/>
      <c r="C51" s="23"/>
      <c r="D51" s="23"/>
    </row>
    <row r="52" spans="1:4" x14ac:dyDescent="0.25">
      <c r="A52" s="3">
        <v>50</v>
      </c>
      <c r="B52" s="24"/>
      <c r="C52" s="23"/>
      <c r="D52" s="23"/>
    </row>
    <row r="53" spans="1:4" x14ac:dyDescent="0.25">
      <c r="A53" s="3">
        <v>51</v>
      </c>
      <c r="B53" s="24"/>
      <c r="C53" s="23"/>
      <c r="D53" s="23"/>
    </row>
    <row r="54" spans="1:4" x14ac:dyDescent="0.25">
      <c r="A54" s="3">
        <v>52</v>
      </c>
      <c r="B54" s="24"/>
      <c r="C54" s="23"/>
      <c r="D54" s="23"/>
    </row>
    <row r="55" spans="1:4" x14ac:dyDescent="0.25">
      <c r="A55" s="3">
        <v>53</v>
      </c>
      <c r="B55" s="24"/>
      <c r="C55" s="23"/>
      <c r="D55" s="23"/>
    </row>
    <row r="56" spans="1:4" x14ac:dyDescent="0.25">
      <c r="A56" s="3">
        <v>54</v>
      </c>
      <c r="B56" s="24"/>
      <c r="C56" s="23"/>
      <c r="D56" s="23"/>
    </row>
    <row r="57" spans="1:4" x14ac:dyDescent="0.25">
      <c r="A57" s="3">
        <v>55</v>
      </c>
      <c r="B57" s="24"/>
      <c r="C57" s="23"/>
      <c r="D57" s="23"/>
    </row>
    <row r="58" spans="1:4" x14ac:dyDescent="0.25">
      <c r="A58" s="3">
        <v>56</v>
      </c>
      <c r="B58" s="24"/>
      <c r="C58" s="23"/>
      <c r="D58" s="23"/>
    </row>
    <row r="59" spans="1:4" x14ac:dyDescent="0.25">
      <c r="A59" s="3">
        <v>57</v>
      </c>
      <c r="B59" s="24"/>
      <c r="C59" s="23"/>
      <c r="D59" s="23"/>
    </row>
    <row r="60" spans="1:4" x14ac:dyDescent="0.25">
      <c r="A60" s="3">
        <v>58</v>
      </c>
      <c r="B60" s="24"/>
      <c r="C60" s="23"/>
      <c r="D60" s="23"/>
    </row>
    <row r="61" spans="1:4" x14ac:dyDescent="0.25">
      <c r="A61" s="3">
        <v>59</v>
      </c>
      <c r="B61" s="24"/>
      <c r="C61" s="23"/>
      <c r="D61" s="23"/>
    </row>
    <row r="62" spans="1:4" x14ac:dyDescent="0.25">
      <c r="A62" s="3">
        <v>60</v>
      </c>
      <c r="B62" s="24"/>
      <c r="C62" s="23"/>
      <c r="D62" s="23"/>
    </row>
    <row r="63" spans="1:4" x14ac:dyDescent="0.25">
      <c r="A63" s="3">
        <v>61</v>
      </c>
      <c r="B63" s="24"/>
      <c r="C63" s="23"/>
      <c r="D63" s="23"/>
    </row>
    <row r="64" spans="1:4" x14ac:dyDescent="0.25">
      <c r="A64" s="3">
        <v>62</v>
      </c>
      <c r="B64" s="24"/>
      <c r="C64" s="23"/>
      <c r="D64" s="23"/>
    </row>
    <row r="65" spans="1:4" x14ac:dyDescent="0.25">
      <c r="A65" s="3">
        <v>63</v>
      </c>
      <c r="B65" s="24"/>
      <c r="C65" s="23"/>
      <c r="D65" s="23"/>
    </row>
    <row r="66" spans="1:4" x14ac:dyDescent="0.25">
      <c r="A66" s="3">
        <v>64</v>
      </c>
      <c r="B66" s="24"/>
      <c r="C66" s="23"/>
      <c r="D66" s="23"/>
    </row>
    <row r="67" spans="1:4" x14ac:dyDescent="0.25">
      <c r="A67" s="3">
        <v>65</v>
      </c>
      <c r="B67" s="24"/>
      <c r="C67" s="23"/>
      <c r="D67" s="23"/>
    </row>
    <row r="68" spans="1:4" x14ac:dyDescent="0.25">
      <c r="A68" s="3">
        <v>66</v>
      </c>
      <c r="B68" s="24"/>
      <c r="C68" s="23"/>
      <c r="D68" s="23"/>
    </row>
    <row r="69" spans="1:4" x14ac:dyDescent="0.25">
      <c r="A69" s="3">
        <v>67</v>
      </c>
      <c r="B69" s="24"/>
      <c r="C69" s="23"/>
      <c r="D69" s="23"/>
    </row>
    <row r="70" spans="1:4" x14ac:dyDescent="0.25">
      <c r="A70" s="3">
        <v>68</v>
      </c>
      <c r="B70" s="24"/>
      <c r="C70" s="23"/>
      <c r="D70" s="23"/>
    </row>
    <row r="71" spans="1:4" x14ac:dyDescent="0.25">
      <c r="A71" s="3">
        <v>69</v>
      </c>
      <c r="B71" s="24"/>
      <c r="C71" s="23"/>
      <c r="D71" s="23"/>
    </row>
    <row r="72" spans="1:4" x14ac:dyDescent="0.25">
      <c r="A72" s="3">
        <v>70</v>
      </c>
      <c r="B72" s="24"/>
      <c r="C72" s="23"/>
      <c r="D72" s="23"/>
    </row>
    <row r="73" spans="1:4" x14ac:dyDescent="0.25">
      <c r="A73" s="3">
        <v>71</v>
      </c>
      <c r="B73" s="24"/>
      <c r="C73" s="23"/>
      <c r="D73" s="23"/>
    </row>
    <row r="74" spans="1:4" x14ac:dyDescent="0.25">
      <c r="A74" s="3">
        <v>72</v>
      </c>
      <c r="B74" s="24"/>
      <c r="C74" s="23"/>
      <c r="D74" s="23"/>
    </row>
    <row r="75" spans="1:4" x14ac:dyDescent="0.25">
      <c r="A75" s="3">
        <v>73</v>
      </c>
      <c r="B75" s="24"/>
      <c r="C75" s="23"/>
      <c r="D75" s="23"/>
    </row>
    <row r="76" spans="1:4" x14ac:dyDescent="0.25">
      <c r="A76" s="3">
        <v>74</v>
      </c>
      <c r="B76" s="24"/>
      <c r="C76" s="23"/>
      <c r="D76" s="23"/>
    </row>
    <row r="77" spans="1:4" x14ac:dyDescent="0.25">
      <c r="A77" s="3">
        <v>75</v>
      </c>
      <c r="B77" s="24"/>
      <c r="C77" s="23"/>
      <c r="D77" s="23"/>
    </row>
    <row r="78" spans="1:4" x14ac:dyDescent="0.25">
      <c r="A78" s="3">
        <v>76</v>
      </c>
      <c r="B78" s="24"/>
      <c r="C78" s="23"/>
      <c r="D78" s="23"/>
    </row>
    <row r="79" spans="1:4" x14ac:dyDescent="0.25">
      <c r="A79" s="3">
        <v>77</v>
      </c>
      <c r="B79" s="24"/>
      <c r="C79" s="23"/>
      <c r="D79" s="23"/>
    </row>
    <row r="80" spans="1:4" x14ac:dyDescent="0.25">
      <c r="A80" s="3">
        <v>78</v>
      </c>
      <c r="B80" s="24"/>
      <c r="C80" s="23"/>
      <c r="D80" s="23"/>
    </row>
    <row r="81" spans="1:4" x14ac:dyDescent="0.25">
      <c r="A81" s="3">
        <v>79</v>
      </c>
      <c r="B81" s="24"/>
      <c r="C81" s="23"/>
      <c r="D81" s="23"/>
    </row>
    <row r="82" spans="1:4" x14ac:dyDescent="0.25">
      <c r="A82" s="3">
        <v>80</v>
      </c>
      <c r="B82" s="24"/>
      <c r="C82" s="23"/>
      <c r="D82" s="23"/>
    </row>
    <row r="83" spans="1:4" x14ac:dyDescent="0.25">
      <c r="A83" s="3">
        <v>81</v>
      </c>
      <c r="B83" s="24"/>
      <c r="C83" s="23"/>
      <c r="D83" s="23"/>
    </row>
    <row r="84" spans="1:4" x14ac:dyDescent="0.25">
      <c r="A84" s="3">
        <v>82</v>
      </c>
      <c r="B84" s="24"/>
      <c r="C84" s="23"/>
      <c r="D84" s="23"/>
    </row>
    <row r="85" spans="1:4" x14ac:dyDescent="0.25">
      <c r="A85" s="3">
        <v>83</v>
      </c>
      <c r="B85" s="24"/>
      <c r="C85" s="23"/>
      <c r="D85" s="23"/>
    </row>
    <row r="86" spans="1:4" x14ac:dyDescent="0.25">
      <c r="A86" s="3">
        <v>84</v>
      </c>
      <c r="B86" s="24"/>
      <c r="C86" s="23"/>
      <c r="D86" s="23"/>
    </row>
    <row r="87" spans="1:4" x14ac:dyDescent="0.25">
      <c r="A87" s="3">
        <v>85</v>
      </c>
      <c r="B87" s="24"/>
      <c r="C87" s="23"/>
      <c r="D87" s="23"/>
    </row>
    <row r="88" spans="1:4" x14ac:dyDescent="0.25">
      <c r="A88" s="3">
        <v>86</v>
      </c>
      <c r="B88" s="24"/>
      <c r="C88" s="23"/>
      <c r="D88" s="23"/>
    </row>
    <row r="89" spans="1:4" x14ac:dyDescent="0.25">
      <c r="A89" s="3">
        <v>87</v>
      </c>
      <c r="B89" s="24"/>
      <c r="C89" s="23"/>
      <c r="D89" s="23"/>
    </row>
    <row r="90" spans="1:4" x14ac:dyDescent="0.25">
      <c r="A90" s="3">
        <v>88</v>
      </c>
      <c r="B90" s="24"/>
      <c r="C90" s="23"/>
      <c r="D90" s="23"/>
    </row>
    <row r="91" spans="1:4" x14ac:dyDescent="0.25">
      <c r="A91" s="3">
        <v>89</v>
      </c>
      <c r="B91" s="24"/>
      <c r="C91" s="23"/>
      <c r="D91" s="23"/>
    </row>
    <row r="92" spans="1:4" x14ac:dyDescent="0.25">
      <c r="A92" s="3">
        <v>90</v>
      </c>
      <c r="B92" s="24"/>
      <c r="C92" s="23"/>
      <c r="D92" s="23"/>
    </row>
    <row r="93" spans="1:4" x14ac:dyDescent="0.25">
      <c r="A93" s="3">
        <v>91</v>
      </c>
      <c r="B93" s="24"/>
      <c r="C93" s="23"/>
      <c r="D93" s="23"/>
    </row>
    <row r="94" spans="1:4" x14ac:dyDescent="0.25">
      <c r="A94" s="3">
        <v>92</v>
      </c>
      <c r="B94" s="24"/>
      <c r="C94" s="23"/>
      <c r="D94" s="23"/>
    </row>
    <row r="95" spans="1:4" x14ac:dyDescent="0.25">
      <c r="A95" s="3">
        <v>93</v>
      </c>
      <c r="B95" s="24"/>
      <c r="C95" s="23"/>
      <c r="D95" s="23"/>
    </row>
    <row r="96" spans="1:4" x14ac:dyDescent="0.25">
      <c r="A96" s="3">
        <v>94</v>
      </c>
      <c r="B96" s="24"/>
      <c r="C96" s="23"/>
      <c r="D96" s="23"/>
    </row>
    <row r="97" spans="1:4" x14ac:dyDescent="0.25">
      <c r="A97" s="3">
        <v>95</v>
      </c>
      <c r="B97" s="24"/>
      <c r="C97" s="23"/>
      <c r="D97" s="23"/>
    </row>
    <row r="98" spans="1:4" x14ac:dyDescent="0.25">
      <c r="A98" s="3">
        <v>96</v>
      </c>
      <c r="B98" s="24"/>
      <c r="C98" s="23"/>
      <c r="D98" s="23"/>
    </row>
    <row r="99" spans="1:4" x14ac:dyDescent="0.25">
      <c r="A99" s="3">
        <v>97</v>
      </c>
      <c r="B99" s="24"/>
      <c r="C99" s="23"/>
      <c r="D99" s="23"/>
    </row>
    <row r="100" spans="1:4" x14ac:dyDescent="0.25">
      <c r="A100" s="3">
        <v>98</v>
      </c>
      <c r="B100" s="24"/>
      <c r="C100" s="23"/>
      <c r="D100" s="23"/>
    </row>
    <row r="101" spans="1:4" x14ac:dyDescent="0.25">
      <c r="A101" s="3">
        <v>99</v>
      </c>
      <c r="B101" s="24"/>
      <c r="C101" s="23"/>
      <c r="D101" s="23"/>
    </row>
    <row r="102" spans="1:4" x14ac:dyDescent="0.25">
      <c r="A102" s="3">
        <v>100</v>
      </c>
      <c r="B102" s="24"/>
      <c r="C102" s="23"/>
      <c r="D102" s="23"/>
    </row>
    <row r="103" spans="1:4" x14ac:dyDescent="0.25">
      <c r="A103" s="3">
        <v>101</v>
      </c>
      <c r="B103" s="24"/>
      <c r="C103" s="23"/>
      <c r="D103" s="23"/>
    </row>
    <row r="104" spans="1:4" x14ac:dyDescent="0.25">
      <c r="A104" s="3">
        <v>102</v>
      </c>
      <c r="B104" s="24"/>
      <c r="C104" s="23"/>
      <c r="D104" s="23"/>
    </row>
    <row r="105" spans="1:4" x14ac:dyDescent="0.25">
      <c r="A105" s="3">
        <v>103</v>
      </c>
      <c r="B105" s="24"/>
      <c r="C105" s="23"/>
      <c r="D105" s="23"/>
    </row>
    <row r="106" spans="1:4" x14ac:dyDescent="0.25">
      <c r="A106" s="3">
        <v>104</v>
      </c>
      <c r="B106" s="24"/>
      <c r="C106" s="23"/>
      <c r="D106" s="23"/>
    </row>
    <row r="107" spans="1:4" x14ac:dyDescent="0.25">
      <c r="A107" s="3">
        <v>105</v>
      </c>
      <c r="B107" s="24"/>
      <c r="C107" s="23"/>
      <c r="D107" s="23"/>
    </row>
    <row r="108" spans="1:4" x14ac:dyDescent="0.25">
      <c r="A108" s="3">
        <v>106</v>
      </c>
      <c r="B108" s="24"/>
      <c r="C108" s="23"/>
      <c r="D108" s="23"/>
    </row>
    <row r="109" spans="1:4" x14ac:dyDescent="0.25">
      <c r="A109" s="3">
        <v>107</v>
      </c>
      <c r="B109" s="24"/>
      <c r="C109" s="23"/>
      <c r="D109" s="23"/>
    </row>
    <row r="110" spans="1:4" x14ac:dyDescent="0.25">
      <c r="A110" s="3">
        <v>108</v>
      </c>
      <c r="B110" s="24"/>
      <c r="C110" s="23"/>
      <c r="D110" s="23"/>
    </row>
    <row r="111" spans="1:4" x14ac:dyDescent="0.25">
      <c r="A111" s="3">
        <v>109</v>
      </c>
      <c r="B111" s="24"/>
      <c r="C111" s="23"/>
      <c r="D111" s="23"/>
    </row>
    <row r="112" spans="1:4" x14ac:dyDescent="0.25">
      <c r="A112" s="3">
        <v>110</v>
      </c>
      <c r="B112" s="24"/>
      <c r="C112" s="23"/>
      <c r="D112" s="23"/>
    </row>
    <row r="113" spans="1:4" x14ac:dyDescent="0.25">
      <c r="A113" s="3">
        <v>111</v>
      </c>
      <c r="B113" s="24"/>
      <c r="C113" s="23"/>
      <c r="D113" s="23"/>
    </row>
    <row r="114" spans="1:4" x14ac:dyDescent="0.25">
      <c r="A114" s="3">
        <v>112</v>
      </c>
      <c r="B114" s="24"/>
      <c r="C114" s="23"/>
      <c r="D114" s="23"/>
    </row>
    <row r="115" spans="1:4" x14ac:dyDescent="0.25">
      <c r="A115" s="3">
        <v>113</v>
      </c>
      <c r="B115" s="24"/>
      <c r="C115" s="23"/>
      <c r="D115" s="23"/>
    </row>
    <row r="116" spans="1:4" x14ac:dyDescent="0.25">
      <c r="A116" s="3">
        <v>114</v>
      </c>
      <c r="B116" s="24"/>
      <c r="C116" s="23"/>
      <c r="D116" s="23"/>
    </row>
    <row r="117" spans="1:4" x14ac:dyDescent="0.25">
      <c r="A117" s="3">
        <v>115</v>
      </c>
      <c r="B117" s="24"/>
      <c r="C117" s="23"/>
      <c r="D117" s="23"/>
    </row>
    <row r="118" spans="1:4" x14ac:dyDescent="0.25">
      <c r="A118" s="3">
        <v>116</v>
      </c>
      <c r="B118" s="24"/>
      <c r="C118" s="23"/>
      <c r="D118" s="23"/>
    </row>
    <row r="119" spans="1:4" x14ac:dyDescent="0.25">
      <c r="A119" s="3">
        <v>117</v>
      </c>
      <c r="B119" s="24"/>
      <c r="C119" s="23"/>
      <c r="D119" s="23"/>
    </row>
    <row r="120" spans="1:4" x14ac:dyDescent="0.25">
      <c r="A120" s="3">
        <v>118</v>
      </c>
      <c r="B120" s="24"/>
      <c r="C120" s="23"/>
      <c r="D120" s="23"/>
    </row>
    <row r="121" spans="1:4" x14ac:dyDescent="0.25">
      <c r="A121" s="3">
        <v>119</v>
      </c>
      <c r="B121" s="24"/>
      <c r="C121" s="23"/>
      <c r="D121" s="23"/>
    </row>
    <row r="122" spans="1:4" x14ac:dyDescent="0.25">
      <c r="A122" s="3">
        <v>120</v>
      </c>
      <c r="B122" s="24"/>
      <c r="C122" s="23"/>
      <c r="D122" s="23"/>
    </row>
    <row r="123" spans="1:4" x14ac:dyDescent="0.25">
      <c r="A123" s="3">
        <v>121</v>
      </c>
      <c r="B123" s="24"/>
      <c r="C123" s="23"/>
      <c r="D123" s="23"/>
    </row>
    <row r="124" spans="1:4" x14ac:dyDescent="0.25">
      <c r="A124" s="3">
        <v>122</v>
      </c>
      <c r="B124" s="24"/>
      <c r="C124" s="23"/>
      <c r="D124" s="23"/>
    </row>
    <row r="125" spans="1:4" x14ac:dyDescent="0.25">
      <c r="A125" s="3">
        <v>123</v>
      </c>
      <c r="B125" s="24"/>
      <c r="C125" s="23"/>
      <c r="D125" s="23"/>
    </row>
    <row r="126" spans="1:4" x14ac:dyDescent="0.25">
      <c r="A126" s="3">
        <v>124</v>
      </c>
      <c r="B126" s="24"/>
      <c r="C126" s="23"/>
      <c r="D126" s="23"/>
    </row>
    <row r="127" spans="1:4" x14ac:dyDescent="0.25">
      <c r="A127" s="3">
        <v>125</v>
      </c>
      <c r="B127" s="24"/>
      <c r="C127" s="23"/>
      <c r="D127" s="23"/>
    </row>
    <row r="128" spans="1:4" x14ac:dyDescent="0.25">
      <c r="A128" s="3">
        <v>126</v>
      </c>
      <c r="B128" s="24"/>
      <c r="C128" s="23"/>
      <c r="D128" s="23"/>
    </row>
    <row r="129" spans="1:4" x14ac:dyDescent="0.25">
      <c r="A129" s="3">
        <v>127</v>
      </c>
      <c r="B129" s="24"/>
      <c r="C129" s="23"/>
      <c r="D129" s="23"/>
    </row>
    <row r="130" spans="1:4" x14ac:dyDescent="0.25">
      <c r="A130" s="3">
        <v>128</v>
      </c>
      <c r="B130" s="24"/>
      <c r="C130" s="23"/>
      <c r="D130" s="23"/>
    </row>
    <row r="131" spans="1:4" x14ac:dyDescent="0.25">
      <c r="A131" s="3">
        <v>129</v>
      </c>
      <c r="B131" s="24"/>
      <c r="C131" s="23"/>
      <c r="D131" s="23"/>
    </row>
    <row r="132" spans="1:4" x14ac:dyDescent="0.25">
      <c r="A132" s="3">
        <v>130</v>
      </c>
      <c r="B132" s="24"/>
      <c r="C132" s="23"/>
      <c r="D132" s="23"/>
    </row>
    <row r="133" spans="1:4" x14ac:dyDescent="0.25">
      <c r="A133" s="3">
        <v>131</v>
      </c>
      <c r="B133" s="24"/>
      <c r="C133" s="23"/>
      <c r="D133" s="23"/>
    </row>
    <row r="134" spans="1:4" x14ac:dyDescent="0.25">
      <c r="A134" s="3">
        <v>132</v>
      </c>
      <c r="B134" s="24"/>
      <c r="C134" s="23"/>
      <c r="D134" s="23"/>
    </row>
    <row r="135" spans="1:4" x14ac:dyDescent="0.25">
      <c r="A135" s="3">
        <v>133</v>
      </c>
      <c r="B135" s="24"/>
      <c r="C135" s="23"/>
      <c r="D135" s="23"/>
    </row>
    <row r="136" spans="1:4" x14ac:dyDescent="0.25">
      <c r="A136" s="3">
        <v>134</v>
      </c>
      <c r="B136" s="24"/>
      <c r="C136" s="23"/>
      <c r="D136" s="23"/>
    </row>
    <row r="137" spans="1:4" x14ac:dyDescent="0.25">
      <c r="A137" s="3">
        <v>135</v>
      </c>
      <c r="B137" s="24"/>
      <c r="C137" s="23"/>
      <c r="D137" s="23"/>
    </row>
    <row r="138" spans="1:4" x14ac:dyDescent="0.25">
      <c r="A138" s="3">
        <v>136</v>
      </c>
      <c r="B138" s="24"/>
      <c r="C138" s="23"/>
      <c r="D138" s="23"/>
    </row>
    <row r="139" spans="1:4" x14ac:dyDescent="0.25">
      <c r="A139" s="3">
        <v>137</v>
      </c>
      <c r="B139" s="24"/>
      <c r="C139" s="23"/>
      <c r="D139" s="23"/>
    </row>
    <row r="140" spans="1:4" x14ac:dyDescent="0.25">
      <c r="A140" s="3">
        <v>138</v>
      </c>
      <c r="B140" s="24"/>
      <c r="C140" s="23"/>
      <c r="D140" s="23"/>
    </row>
    <row r="141" spans="1:4" x14ac:dyDescent="0.25">
      <c r="A141" s="3">
        <v>139</v>
      </c>
      <c r="B141" s="24"/>
      <c r="C141" s="23"/>
      <c r="D141" s="23"/>
    </row>
    <row r="142" spans="1:4" x14ac:dyDescent="0.25">
      <c r="A142" s="3">
        <v>140</v>
      </c>
      <c r="B142" s="24"/>
      <c r="C142" s="23"/>
      <c r="D142" s="23"/>
    </row>
    <row r="143" spans="1:4" x14ac:dyDescent="0.25">
      <c r="A143" s="3">
        <v>141</v>
      </c>
      <c r="B143" s="24"/>
      <c r="C143" s="23"/>
      <c r="D143" s="23"/>
    </row>
    <row r="144" spans="1:4" x14ac:dyDescent="0.25">
      <c r="A144" s="3">
        <v>142</v>
      </c>
      <c r="B144" s="24"/>
      <c r="C144" s="23"/>
      <c r="D144" s="23"/>
    </row>
    <row r="145" spans="1:4" x14ac:dyDescent="0.25">
      <c r="A145" s="3">
        <v>143</v>
      </c>
      <c r="B145" s="24"/>
      <c r="C145" s="23"/>
      <c r="D145" s="23"/>
    </row>
    <row r="146" spans="1:4" x14ac:dyDescent="0.25">
      <c r="A146" s="3">
        <v>144</v>
      </c>
      <c r="B146" s="24"/>
      <c r="C146" s="23"/>
      <c r="D146" s="23"/>
    </row>
    <row r="147" spans="1:4" x14ac:dyDescent="0.25">
      <c r="A147" s="3">
        <v>145</v>
      </c>
      <c r="B147" s="24"/>
      <c r="C147" s="23"/>
      <c r="D147" s="23"/>
    </row>
    <row r="148" spans="1:4" x14ac:dyDescent="0.25">
      <c r="A148" s="3">
        <v>146</v>
      </c>
      <c r="B148" s="24"/>
      <c r="C148" s="23"/>
      <c r="D148" s="23"/>
    </row>
    <row r="149" spans="1:4" x14ac:dyDescent="0.25">
      <c r="A149" s="3">
        <v>147</v>
      </c>
      <c r="B149" s="24"/>
      <c r="C149" s="23"/>
      <c r="D149" s="23"/>
    </row>
    <row r="150" spans="1:4" x14ac:dyDescent="0.25">
      <c r="A150" s="3">
        <v>148</v>
      </c>
      <c r="B150" s="24"/>
      <c r="C150" s="23"/>
      <c r="D150" s="23"/>
    </row>
    <row r="151" spans="1:4" x14ac:dyDescent="0.25">
      <c r="A151" s="3">
        <v>149</v>
      </c>
      <c r="B151" s="24"/>
      <c r="C151" s="23"/>
      <c r="D151" s="23"/>
    </row>
    <row r="152" spans="1:4" x14ac:dyDescent="0.25">
      <c r="A152" s="3">
        <v>150</v>
      </c>
      <c r="B152" s="24"/>
      <c r="C152" s="23"/>
      <c r="D152" s="23"/>
    </row>
    <row r="153" spans="1:4" x14ac:dyDescent="0.25">
      <c r="A153" s="3">
        <v>151</v>
      </c>
      <c r="B153" s="24"/>
      <c r="C153" s="23"/>
      <c r="D153" s="23"/>
    </row>
    <row r="154" spans="1:4" x14ac:dyDescent="0.25">
      <c r="A154" s="3">
        <v>152</v>
      </c>
      <c r="B154" s="24"/>
      <c r="C154" s="23"/>
      <c r="D154" s="23"/>
    </row>
    <row r="155" spans="1:4" x14ac:dyDescent="0.25">
      <c r="A155" s="3">
        <v>153</v>
      </c>
      <c r="B155" s="24"/>
      <c r="C155" s="23"/>
      <c r="D155" s="23"/>
    </row>
    <row r="156" spans="1:4" x14ac:dyDescent="0.25">
      <c r="A156" s="3">
        <v>154</v>
      </c>
      <c r="B156" s="24"/>
      <c r="C156" s="23"/>
      <c r="D156" s="23"/>
    </row>
    <row r="157" spans="1:4" x14ac:dyDescent="0.25">
      <c r="A157" s="3">
        <v>155</v>
      </c>
      <c r="B157" s="24"/>
      <c r="C157" s="23"/>
      <c r="D157" s="23"/>
    </row>
    <row r="158" spans="1:4" x14ac:dyDescent="0.25">
      <c r="A158" s="3">
        <v>156</v>
      </c>
      <c r="B158" s="24"/>
      <c r="C158" s="23"/>
      <c r="D158" s="23"/>
    </row>
    <row r="159" spans="1:4" x14ac:dyDescent="0.25">
      <c r="A159" s="3">
        <v>157</v>
      </c>
      <c r="B159" s="24"/>
      <c r="C159" s="23"/>
      <c r="D159" s="23"/>
    </row>
    <row r="160" spans="1:4" x14ac:dyDescent="0.25">
      <c r="A160" s="3">
        <v>158</v>
      </c>
      <c r="B160" s="24"/>
      <c r="C160" s="23"/>
      <c r="D160" s="23"/>
    </row>
    <row r="161" spans="1:4" x14ac:dyDescent="0.25">
      <c r="A161" s="3">
        <v>159</v>
      </c>
      <c r="B161" s="24"/>
      <c r="C161" s="23"/>
      <c r="D161" s="23"/>
    </row>
    <row r="162" spans="1:4" x14ac:dyDescent="0.25">
      <c r="A162" s="3">
        <v>160</v>
      </c>
      <c r="B162" s="24"/>
      <c r="C162" s="23"/>
      <c r="D162" s="23"/>
    </row>
    <row r="163" spans="1:4" x14ac:dyDescent="0.25">
      <c r="A163" s="3">
        <v>161</v>
      </c>
      <c r="B163" s="24"/>
      <c r="C163" s="23"/>
      <c r="D163" s="23"/>
    </row>
    <row r="164" spans="1:4" x14ac:dyDescent="0.25">
      <c r="A164" s="3">
        <v>162</v>
      </c>
      <c r="B164" s="24"/>
      <c r="C164" s="23"/>
      <c r="D164" s="23"/>
    </row>
    <row r="165" spans="1:4" x14ac:dyDescent="0.25">
      <c r="A165" s="3">
        <v>163</v>
      </c>
      <c r="B165" s="24"/>
      <c r="C165" s="23"/>
      <c r="D165" s="23"/>
    </row>
    <row r="166" spans="1:4" x14ac:dyDescent="0.25">
      <c r="A166" s="3">
        <v>164</v>
      </c>
      <c r="B166" s="24"/>
      <c r="C166" s="23"/>
      <c r="D166" s="23"/>
    </row>
    <row r="167" spans="1:4" x14ac:dyDescent="0.25">
      <c r="A167" s="3">
        <v>165</v>
      </c>
      <c r="B167" s="24"/>
      <c r="C167" s="23"/>
      <c r="D167" s="23"/>
    </row>
    <row r="168" spans="1:4" x14ac:dyDescent="0.25">
      <c r="A168" s="3">
        <v>166</v>
      </c>
      <c r="B168" s="24"/>
      <c r="C168" s="23"/>
      <c r="D168" s="23"/>
    </row>
    <row r="169" spans="1:4" x14ac:dyDescent="0.25">
      <c r="A169" s="3">
        <v>167</v>
      </c>
      <c r="B169" s="24"/>
      <c r="C169" s="23"/>
      <c r="D169" s="23"/>
    </row>
    <row r="170" spans="1:4" x14ac:dyDescent="0.25">
      <c r="A170" s="3">
        <v>168</v>
      </c>
      <c r="B170" s="24"/>
      <c r="C170" s="23"/>
      <c r="D170" s="23"/>
    </row>
    <row r="171" spans="1:4" x14ac:dyDescent="0.25">
      <c r="A171" s="3">
        <v>169</v>
      </c>
      <c r="B171" s="24"/>
      <c r="C171" s="23"/>
      <c r="D171" s="23"/>
    </row>
    <row r="172" spans="1:4" x14ac:dyDescent="0.25">
      <c r="A172" s="3">
        <v>170</v>
      </c>
      <c r="B172" s="24"/>
      <c r="C172" s="23"/>
      <c r="D172" s="23"/>
    </row>
    <row r="173" spans="1:4" x14ac:dyDescent="0.25">
      <c r="A173" s="3">
        <v>171</v>
      </c>
      <c r="B173" s="24"/>
      <c r="C173" s="23"/>
      <c r="D173" s="23"/>
    </row>
    <row r="174" spans="1:4" x14ac:dyDescent="0.25">
      <c r="A174" s="3">
        <v>172</v>
      </c>
      <c r="B174" s="24"/>
      <c r="C174" s="23"/>
      <c r="D174" s="23"/>
    </row>
    <row r="175" spans="1:4" x14ac:dyDescent="0.25">
      <c r="A175" s="3">
        <v>173</v>
      </c>
      <c r="B175" s="24"/>
      <c r="C175" s="23"/>
      <c r="D175" s="23"/>
    </row>
    <row r="176" spans="1:4" x14ac:dyDescent="0.25">
      <c r="A176" s="3">
        <v>174</v>
      </c>
      <c r="B176" s="24"/>
      <c r="C176" s="23"/>
      <c r="D176" s="23"/>
    </row>
    <row r="177" spans="1:4" x14ac:dyDescent="0.25">
      <c r="A177" s="3">
        <v>175</v>
      </c>
      <c r="B177" s="24"/>
      <c r="C177" s="23"/>
      <c r="D177" s="23"/>
    </row>
    <row r="178" spans="1:4" x14ac:dyDescent="0.25">
      <c r="A178" s="3">
        <v>176</v>
      </c>
      <c r="B178" s="24"/>
      <c r="C178" s="23"/>
      <c r="D178" s="23"/>
    </row>
    <row r="179" spans="1:4" x14ac:dyDescent="0.25">
      <c r="A179" s="3">
        <v>177</v>
      </c>
      <c r="B179" s="24"/>
      <c r="C179" s="23"/>
      <c r="D179" s="23"/>
    </row>
    <row r="180" spans="1:4" x14ac:dyDescent="0.25">
      <c r="A180" s="3">
        <v>178</v>
      </c>
      <c r="B180" s="24"/>
      <c r="C180" s="23"/>
      <c r="D180" s="23"/>
    </row>
    <row r="181" spans="1:4" x14ac:dyDescent="0.25">
      <c r="A181" s="3">
        <v>179</v>
      </c>
      <c r="B181" s="24"/>
      <c r="C181" s="23"/>
      <c r="D181" s="23"/>
    </row>
    <row r="182" spans="1:4" x14ac:dyDescent="0.25">
      <c r="A182" s="3">
        <v>180</v>
      </c>
      <c r="B182" s="24"/>
      <c r="C182" s="23"/>
      <c r="D182" s="23"/>
    </row>
    <row r="183" spans="1:4" x14ac:dyDescent="0.25">
      <c r="A183" s="3">
        <v>181</v>
      </c>
      <c r="B183" s="24"/>
      <c r="C183" s="23"/>
      <c r="D183" s="23"/>
    </row>
    <row r="184" spans="1:4" x14ac:dyDescent="0.25">
      <c r="A184" s="3">
        <v>182</v>
      </c>
      <c r="B184" s="24"/>
      <c r="C184" s="23"/>
      <c r="D184" s="23"/>
    </row>
    <row r="185" spans="1:4" x14ac:dyDescent="0.25">
      <c r="A185" s="3">
        <v>183</v>
      </c>
      <c r="B185" s="24"/>
      <c r="C185" s="23"/>
      <c r="D185" s="23"/>
    </row>
    <row r="186" spans="1:4" x14ac:dyDescent="0.25">
      <c r="A186" s="3">
        <v>184</v>
      </c>
      <c r="B186" s="24"/>
      <c r="C186" s="23"/>
      <c r="D186" s="23"/>
    </row>
    <row r="187" spans="1:4" x14ac:dyDescent="0.25">
      <c r="A187" s="3">
        <v>185</v>
      </c>
      <c r="B187" s="24"/>
      <c r="C187" s="23"/>
      <c r="D187" s="23"/>
    </row>
    <row r="188" spans="1:4" x14ac:dyDescent="0.25">
      <c r="A188" s="3">
        <v>186</v>
      </c>
      <c r="B188" s="24"/>
      <c r="C188" s="23"/>
      <c r="D188" s="23"/>
    </row>
    <row r="189" spans="1:4" x14ac:dyDescent="0.25">
      <c r="A189" s="3">
        <v>187</v>
      </c>
      <c r="B189" s="24"/>
      <c r="C189" s="23"/>
      <c r="D189" s="23"/>
    </row>
    <row r="190" spans="1:4" x14ac:dyDescent="0.25">
      <c r="A190" s="3">
        <v>188</v>
      </c>
      <c r="B190" s="24"/>
      <c r="C190" s="23"/>
      <c r="D190" s="23"/>
    </row>
    <row r="191" spans="1:4" x14ac:dyDescent="0.25">
      <c r="A191" s="3">
        <v>189</v>
      </c>
      <c r="B191" s="24"/>
      <c r="C191" s="23"/>
      <c r="D191" s="23"/>
    </row>
    <row r="192" spans="1:4" x14ac:dyDescent="0.25">
      <c r="A192" s="3">
        <v>190</v>
      </c>
      <c r="B192" s="24"/>
      <c r="C192" s="23"/>
      <c r="D192" s="23"/>
    </row>
    <row r="193" spans="1:4" x14ac:dyDescent="0.25">
      <c r="A193" s="3">
        <v>191</v>
      </c>
      <c r="B193" s="24"/>
      <c r="C193" s="23"/>
      <c r="D193" s="23"/>
    </row>
    <row r="194" spans="1:4" x14ac:dyDescent="0.25">
      <c r="A194" s="3">
        <v>192</v>
      </c>
      <c r="B194" s="24"/>
      <c r="C194" s="23"/>
      <c r="D194" s="23"/>
    </row>
    <row r="195" spans="1:4" x14ac:dyDescent="0.25">
      <c r="A195" s="3">
        <v>193</v>
      </c>
      <c r="B195" s="24"/>
      <c r="C195" s="23"/>
      <c r="D195" s="23"/>
    </row>
    <row r="196" spans="1:4" x14ac:dyDescent="0.25">
      <c r="A196" s="3">
        <v>194</v>
      </c>
      <c r="B196" s="24"/>
      <c r="C196" s="23"/>
      <c r="D196" s="23"/>
    </row>
    <row r="197" spans="1:4" x14ac:dyDescent="0.25">
      <c r="A197" s="3">
        <v>195</v>
      </c>
      <c r="B197" s="24"/>
      <c r="C197" s="23"/>
      <c r="D197" s="23"/>
    </row>
    <row r="198" spans="1:4" x14ac:dyDescent="0.25">
      <c r="A198" s="3">
        <v>196</v>
      </c>
      <c r="B198" s="24"/>
      <c r="C198" s="23"/>
      <c r="D198" s="23"/>
    </row>
    <row r="199" spans="1:4" x14ac:dyDescent="0.25">
      <c r="A199" s="3">
        <v>197</v>
      </c>
      <c r="B199" s="24"/>
      <c r="C199" s="23"/>
      <c r="D199" s="23"/>
    </row>
    <row r="200" spans="1:4" x14ac:dyDescent="0.25">
      <c r="A200" s="3">
        <v>198</v>
      </c>
      <c r="B200" s="24"/>
      <c r="C200" s="23"/>
      <c r="D200" s="23"/>
    </row>
    <row r="201" spans="1:4" x14ac:dyDescent="0.25">
      <c r="A201" s="3">
        <v>199</v>
      </c>
      <c r="B201" s="24"/>
      <c r="C201" s="23"/>
      <c r="D201" s="23"/>
    </row>
    <row r="202" spans="1:4" x14ac:dyDescent="0.25">
      <c r="A202" s="3">
        <v>200</v>
      </c>
      <c r="B202" s="24"/>
      <c r="C202" s="23"/>
      <c r="D202" s="23"/>
    </row>
    <row r="203" spans="1:4" x14ac:dyDescent="0.25">
      <c r="B203" s="22"/>
      <c r="C203" s="22"/>
      <c r="D203" s="22"/>
    </row>
    <row r="204" spans="1:4" x14ac:dyDescent="0.25">
      <c r="B204" s="22"/>
      <c r="C204" s="22"/>
      <c r="D204" s="22"/>
    </row>
    <row r="205" spans="1:4" x14ac:dyDescent="0.25">
      <c r="B205" s="22"/>
      <c r="C205" s="22"/>
      <c r="D205" s="22"/>
    </row>
    <row r="206" spans="1:4" x14ac:dyDescent="0.25">
      <c r="B206" s="22"/>
      <c r="C206" s="22"/>
      <c r="D206" s="22"/>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CoverPage</vt:lpstr>
      <vt:lpstr>A-Prev</vt:lpstr>
      <vt:lpstr>A-Sn</vt:lpstr>
      <vt:lpstr>A-Sp</vt:lpstr>
      <vt:lpstr>ROC</vt:lpstr>
      <vt:lpstr>Epidemic model</vt:lpstr>
      <vt:lpstr>beta</vt:lpstr>
      <vt:lpstr>init_I</vt:lpstr>
      <vt:lpstr>mu</vt:lpstr>
      <vt:lpstr>N</vt:lpstr>
      <vt:lpstr>R0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Alton Russell</dc:creator>
  <cp:lastModifiedBy>Alton Russell</cp:lastModifiedBy>
  <dcterms:created xsi:type="dcterms:W3CDTF">2019-07-06T20:13:25Z</dcterms:created>
  <dcterms:modified xsi:type="dcterms:W3CDTF">2019-08-25T13:21:27Z</dcterms:modified>
</cp:coreProperties>
</file>